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l4snasint002\1101110500_財政課\予算係\038：決算統計\R4決算統計\13_財政状況資料集\07　最終\"/>
    </mc:Choice>
  </mc:AlternateContent>
  <xr:revisionPtr revIDLastSave="0" documentId="13_ncr:1_{EB098F84-DE4E-4C5B-983B-446FFCAE7F98}" xr6:coauthVersionLast="45" xr6:coauthVersionMax="45" xr10:uidLastSave="{00000000-0000-0000-0000-000000000000}"/>
  <bookViews>
    <workbookView xWindow="20370" yWindow="-120" windowWidth="29040" windowHeight="15840" firstSheet="4" activeTab="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7" i="12" l="1"/>
  <c r="V9" i="12" l="1"/>
  <c r="Q9" i="12"/>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BW40" i="10"/>
  <c r="BE40" i="10"/>
  <c r="AM40" i="10"/>
  <c r="U40" i="10"/>
  <c r="BW39" i="10"/>
  <c r="BE39" i="10"/>
  <c r="AM39" i="10"/>
  <c r="U39" i="10"/>
  <c r="BE38" i="10"/>
  <c r="AM38" i="10"/>
  <c r="BE37" i="10"/>
  <c r="AM37" i="10"/>
  <c r="C34" i="10"/>
  <c r="C35" i="10" l="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l="1"/>
  <c r="AM36" i="10" s="1"/>
  <c r="BE34" i="10"/>
  <c r="BE35" i="10" s="1"/>
  <c r="BE36" i="10" s="1"/>
  <c r="BW34" i="10" s="1"/>
  <c r="BW35" i="10" s="1"/>
  <c r="BW36" i="10" s="1"/>
  <c r="BW37" i="10" s="1"/>
  <c r="BW38" i="10" s="1"/>
  <c r="CO34" i="10" l="1"/>
  <c r="CO35" i="10" s="1"/>
  <c r="CO36" i="10" s="1"/>
  <c r="CO37" i="10" s="1"/>
  <c r="CO38" i="10" s="1"/>
  <c r="CO39" i="10" s="1"/>
  <c r="CO40" i="10" s="1"/>
  <c r="CO41" i="10" s="1"/>
  <c r="CO42" i="10" s="1"/>
  <c r="CO43"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P7" authorId="0" shapeId="0" xr:uid="{7A46F2E1-7E52-4134-BE63-66E3B9189170}">
      <text>
        <r>
          <rPr>
            <sz val="9"/>
            <color indexed="81"/>
            <rFont val="MS P ゴシック"/>
            <family val="3"/>
            <charset val="128"/>
          </rPr>
          <t>端数調整+1</t>
        </r>
      </text>
    </comment>
  </commentList>
</comments>
</file>

<file path=xl/sharedStrings.xml><?xml version="1.0" encoding="utf-8"?>
<sst xmlns="http://schemas.openxmlformats.org/spreadsheetml/2006/main" count="1133" uniqueCount="631">
  <si>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</si>
  <si>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</si>
  <si>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</si>
  <si>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</si>
  <si>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</si>
  <si>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</si>
  <si>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</si>
  <si>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</si>
  <si>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</si>
  <si>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</si>
  <si>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</si>
  <si>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</si>
  <si>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</si>
  <si>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</si>
  <si>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</si>
  <si>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</si>
  <si>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</si>
  <si>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</si>
  <si>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</si>
  <si>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</si>
  <si>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</si>
  <si>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</si>
  <si>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</si>
  <si>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</si>
  <si>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</si>
  <si>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</si>
  <si>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</si>
  <si>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</si>
  <si>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</si>
  <si>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</si>
  <si>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</si>
  <si>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</si>
  <si>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</si>
  <si>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</si>
  <si>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</si>
  <si>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</si>
  <si>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</si>
  <si>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</si>
  <si>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</si>
  <si>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</si>
  <si>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</si>
  <si>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</si>
  <si>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</si>
  <si>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</si>
  <si>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</si>
  <si>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</si>
  <si>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</si>
  <si>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</si>
  <si>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</si>
  <si>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</si>
  <si>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</si>
  <si>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</si>
  <si>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</si>
  <si>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</si>
  <si>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</si>
  <si>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</si>
  <si>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</si>
  <si>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</si>
  <si>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</si>
  <si>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</si>
  <si>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</si>
  <si>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</si>
  <si>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</si>
  <si>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</si>
  <si>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</si>
  <si>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</si>
  <si>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</si>
  <si>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</si>
  <si>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</si>
  <si>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</si>
  <si>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</si>
  <si>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</si>
  <si>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</si>
  <si>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</si>
  <si>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</si>
  <si>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</si>
  <si>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</si>
  <si>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</si>
  <si>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</si>
  <si>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</si>
  <si>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</si>
  <si>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</si>
  <si>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</si>
  <si>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</si>
  <si>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</si>
  <si>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</si>
  <si>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</si>
  <si>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</si>
  <si>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</si>
  <si>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</si>
  <si>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</si>
  <si>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</si>
  <si>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</si>
  <si>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</si>
  <si>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</si>
  <si>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</si>
  <si>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</si>
  <si>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</si>
  <si>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</si>
  <si>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</si>
  <si>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広島市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</si>
  <si>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</si>
  <si>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</si>
  <si>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</si>
  <si>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</si>
  <si>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</si>
  <si>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</si>
  <si>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</si>
  <si>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</si>
  <si>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</si>
  <si>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</si>
  <si>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</si>
  <si>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</si>
  <si>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</si>
  <si>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</si>
  <si>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</si>
  <si>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</si>
  <si>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</si>
  <si>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</si>
  <si>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</si>
  <si>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</si>
  <si>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</si>
  <si>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</si>
  <si>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</si>
  <si>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</si>
  <si>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</si>
  <si>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</si>
  <si>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</si>
  <si>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</si>
  <si>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</si>
  <si>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</si>
  <si>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</si>
  <si>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</si>
  <si>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</si>
  <si>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</si>
  <si>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</si>
  <si>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</si>
  <si>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</si>
  <si>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</si>
  <si>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</si>
  <si>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</si>
  <si>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</si>
  <si>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</si>
  <si>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</si>
  <si>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</si>
  <si>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</si>
  <si>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</si>
  <si>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</si>
  <si>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</si>
  <si>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</si>
  <si>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</si>
  <si>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</si>
  <si>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</si>
  <si>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</si>
  <si>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</si>
  <si>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</si>
  <si>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</si>
  <si>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</si>
  <si>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</si>
  <si>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</si>
  <si>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</si>
  <si>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</si>
  <si>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</si>
  <si>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</si>
  <si>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</si>
  <si>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</si>
  <si>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</si>
  <si>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</si>
  <si>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</si>
  <si>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</si>
  <si>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</si>
  <si>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</si>
  <si>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</si>
  <si>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</si>
  <si>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</si>
  <si>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</si>
  <si>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</si>
  <si>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</si>
  <si>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</si>
  <si>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</si>
  <si>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</si>
  <si>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</si>
  <si>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</si>
  <si>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</si>
  <si>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</si>
  <si>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</si>
  <si>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</si>
  <si>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</si>
  <si>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</si>
  <si>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</si>
  <si>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</si>
  <si>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</si>
  <si>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</si>
  <si>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</si>
  <si>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</si>
  <si>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</si>
  <si>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</si>
  <si>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</si>
  <si>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</si>
  <si>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</si>
  <si>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</si>
  <si>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</si>
  <si>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</si>
  <si>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</si>
  <si>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</si>
  <si>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</si>
  <si>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</si>
  <si>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</si>
  <si>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</si>
  <si>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</si>
  <si>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</si>
  <si>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</si>
  <si>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</si>
  <si>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広島県広島市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</si>
  <si>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</si>
  <si>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</si>
  <si>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</si>
  <si>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</si>
  <si>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</si>
  <si>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</si>
  <si>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</si>
  <si>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</si>
  <si>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</si>
  <si>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</si>
  <si>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</si>
  <si>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</si>
  <si>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</si>
  <si>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</si>
  <si>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</si>
  <si>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</si>
  <si>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</si>
  <si>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</si>
  <si>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</si>
  <si>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</si>
  <si>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</si>
  <si>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</si>
  <si>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</si>
  <si>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</si>
  <si>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</si>
  <si>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</si>
  <si>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</si>
  <si>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</si>
  <si>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</si>
  <si>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</si>
  <si>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</si>
  <si>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</si>
  <si>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</si>
  <si>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</si>
  <si>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</si>
  <si>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</si>
  <si>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</si>
  <si>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</si>
  <si>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</si>
  <si>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</si>
  <si>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</si>
  <si>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</si>
  <si>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</si>
  <si>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</si>
  <si>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</si>
  <si>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</si>
  <si>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</si>
  <si>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</si>
  <si>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</si>
  <si>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</si>
  <si>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</si>
  <si>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</si>
  <si>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</si>
  <si>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</si>
  <si>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</si>
  <si>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</si>
  <si>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</si>
  <si>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</si>
  <si>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</si>
  <si>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</si>
  <si>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</si>
  <si>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</si>
  <si>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</si>
  <si>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</si>
  <si>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</si>
  <si>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</si>
  <si>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</si>
  <si>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</si>
  <si>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</si>
  <si>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</si>
  <si>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</si>
  <si>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</si>
  <si>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</si>
  <si>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</si>
  <si>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</si>
  <si>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</si>
  <si>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</si>
  <si>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</si>
  <si>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</si>
  <si>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</si>
  <si>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</si>
  <si>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</si>
  <si>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</si>
  <si>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</si>
  <si>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</si>
  <si>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</si>
  <si>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</si>
  <si>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</si>
  <si>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</si>
  <si>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</si>
  <si>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</si>
  <si>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</si>
  <si>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</si>
  <si>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</si>
  <si>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</si>
  <si>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</si>
  <si>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</si>
  <si>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</si>
  <si>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</si>
  <si>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</si>
  <si>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</si>
  <si>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</si>
  <si>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</si>
  <si>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</si>
  <si>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</si>
  <si>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</si>
  <si>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</si>
  <si>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</si>
  <si>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</si>
  <si>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</si>
  <si>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</si>
  <si>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</si>
  <si>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</si>
  <si>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</si>
  <si>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</si>
  <si>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</si>
  <si>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</si>
  <si>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</si>
  <si>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</si>
  <si>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</si>
  <si>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</si>
  <si>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</si>
  <si>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</si>
  <si>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</si>
  <si>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</si>
  <si>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</si>
  <si>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</si>
  <si>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</si>
  <si>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</si>
  <si>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</si>
  <si>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</si>
  <si>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</si>
  <si>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</si>
  <si>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</si>
  <si>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</si>
  <si>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</si>
  <si>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</si>
  <si>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</si>
  <si>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</si>
  <si>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</si>
  <si>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</si>
  <si>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</si>
  <si>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</si>
  <si>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</si>
  <si>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</si>
  <si>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</si>
  <si>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</si>
  <si>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</si>
  <si>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</si>
  <si>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</si>
  <si>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</si>
  <si>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</si>
  <si>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広島県広島市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</si>
  <si>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</si>
  <si>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</si>
  <si>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</si>
  <si>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</si>
  <si>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</si>
  <si>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</si>
  <si>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</si>
  <si>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</si>
  <si>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</si>
  <si>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</si>
  <si>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</si>
  <si>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</si>
  <si>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</si>
  <si>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</si>
  <si>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</si>
  <si>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</si>
  <si>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</si>
  <si>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</si>
  <si>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</si>
  <si>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</si>
  <si>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母子父子寡婦福祉資金貸付特別会計</t>
    <phoneticPr fontId="5"/>
  </si>
  <si>
    <t>物品調達特別会計</t>
    <phoneticPr fontId="5"/>
  </si>
  <si>
    <t>公債管理特別会計</t>
    <phoneticPr fontId="5"/>
  </si>
  <si>
    <t>-</t>
    <phoneticPr fontId="5"/>
  </si>
  <si>
    <t>広島市民球場特別会計</t>
    <phoneticPr fontId="5"/>
  </si>
  <si>
    <t>-</t>
    <phoneticPr fontId="5"/>
  </si>
  <si>
    <t>用地先行取得特別会計</t>
    <phoneticPr fontId="5"/>
  </si>
  <si>
    <t>西風新都特別会計</t>
    <phoneticPr fontId="5"/>
  </si>
  <si>
    <t>市立病院機構資金貸付特別会計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</si>
  <si>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</si>
  <si>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</si>
  <si>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</si>
  <si>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</si>
  <si>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</si>
  <si>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</si>
  <si>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</si>
  <si>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</si>
  <si>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</si>
  <si>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</si>
  <si>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</si>
  <si>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</si>
  <si>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</si>
  <si>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</si>
  <si>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</si>
  <si>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介護保険事業特別会計</t>
    <phoneticPr fontId="5"/>
  </si>
  <si>
    <t>国民健康保険事業特別会計</t>
    <phoneticPr fontId="5"/>
  </si>
  <si>
    <t>競輪事業特別会計</t>
    <phoneticPr fontId="5"/>
  </si>
  <si>
    <t>駐車場事業特別会計</t>
    <phoneticPr fontId="5"/>
  </si>
  <si>
    <t>安芸市民病院事業会計</t>
    <phoneticPr fontId="5"/>
  </si>
  <si>
    <t>水道事業会計</t>
    <phoneticPr fontId="5"/>
  </si>
  <si>
    <t>下水道事業会計</t>
    <phoneticPr fontId="5"/>
  </si>
  <si>
    <t>中央卸売市場事業特別会計</t>
    <phoneticPr fontId="5"/>
  </si>
  <si>
    <t>-</t>
    <phoneticPr fontId="5"/>
  </si>
  <si>
    <t>国民宿舎湯来ロッジ等特別会計</t>
    <phoneticPr fontId="5"/>
  </si>
  <si>
    <t>-</t>
    <phoneticPr fontId="5"/>
  </si>
  <si>
    <t>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</si>
  <si>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</si>
  <si>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</si>
  <si>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</si>
  <si>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</si>
  <si>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</si>
  <si>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</si>
  <si>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</si>
  <si>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</si>
  <si>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</si>
  <si>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</si>
  <si>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</si>
  <si>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</si>
  <si>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</si>
  <si>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</si>
  <si>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</si>
  <si>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</si>
  <si>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</si>
  <si>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</si>
  <si>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</si>
  <si>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</si>
  <si>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</si>
  <si>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</si>
  <si>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</si>
  <si>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</si>
  <si>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</si>
  <si>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</si>
  <si>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</si>
  <si>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</si>
  <si>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</si>
  <si>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</si>
  <si>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</si>
  <si>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</si>
  <si>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</si>
  <si>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</si>
  <si>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</si>
  <si>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</si>
  <si>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</si>
  <si>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</si>
  <si>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</si>
  <si>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</si>
  <si>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</si>
  <si>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</si>
  <si>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</si>
  <si>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</si>
  <si>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</si>
  <si>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</si>
  <si>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</si>
  <si>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</si>
  <si>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</si>
  <si>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</si>
  <si>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</si>
  <si>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</si>
  <si>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</si>
  <si>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</si>
  <si>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</si>
  <si>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</si>
  <si>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</si>
  <si>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</si>
  <si>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</si>
  <si>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</si>
  <si>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</si>
  <si>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</si>
  <si>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</si>
  <si>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</si>
  <si>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</si>
  <si>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</si>
  <si>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</si>
  <si>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中央卸売市場事業特別会計</t>
    <phoneticPr fontId="5"/>
  </si>
  <si>
    <t>(Ｆ)</t>
    <phoneticPr fontId="5"/>
  </si>
  <si>
    <t>安芸市民病院事業会計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</si>
  <si>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</si>
  <si>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</si>
  <si>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</si>
  <si>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</si>
  <si>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</si>
  <si>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</si>
  <si>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</si>
  <si>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</si>
  <si>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</si>
  <si>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</si>
  <si>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</si>
  <si>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</si>
  <si>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</si>
  <si>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</si>
  <si>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</si>
  <si>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</si>
  <si>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</si>
  <si>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</si>
  <si>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</si>
  <si>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</si>
  <si>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</si>
  <si>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</si>
  <si>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</si>
  <si>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</si>
  <si>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</si>
  <si>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</si>
  <si>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</si>
  <si>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</si>
  <si>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</si>
  <si>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</si>
  <si>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</si>
  <si>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</si>
  <si>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</si>
  <si>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</si>
  <si>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</si>
  <si>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</si>
  <si>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</si>
  <si>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</si>
  <si>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</si>
  <si>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</si>
  <si>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</si>
  <si>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</si>
  <si>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</si>
  <si>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</si>
  <si>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</si>
  <si>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</si>
  <si>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</si>
  <si>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</si>
  <si>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</si>
  <si>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</si>
  <si>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</si>
  <si>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</si>
  <si>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</si>
  <si>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</si>
  <si>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</si>
  <si>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</si>
  <si>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</si>
  <si>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</si>
  <si>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</si>
  <si>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</si>
  <si>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</si>
  <si>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</si>
  <si>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</si>
  <si>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</si>
  <si>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</si>
  <si>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</si>
  <si>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</si>
  <si>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</si>
  <si>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</si>
  <si>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</si>
  <si>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</si>
  <si>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</si>
  <si>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</si>
  <si>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</si>
  <si>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</si>
  <si>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</si>
  <si>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</si>
  <si>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</si>
  <si>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</si>
  <si>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</si>
  <si>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</si>
  <si>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</si>
  <si>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</si>
  <si>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</si>
  <si>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</si>
  <si>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</si>
  <si>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0.37</t>
  </si>
  <si>
    <t>▲ 0.47</t>
  </si>
  <si>
    <t>水道事業会計</t>
  </si>
  <si>
    <t>競輪事業特別会計</t>
  </si>
  <si>
    <t>介護保険事業特別会計</t>
  </si>
  <si>
    <t>一般会計</t>
  </si>
  <si>
    <t>下水道事業会計</t>
  </si>
  <si>
    <t>開発事業特別会計</t>
  </si>
  <si>
    <t>国民健康保険事業特別会計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</si>
  <si>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</si>
  <si>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</si>
  <si>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</si>
  <si>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</si>
  <si>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</si>
  <si>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</si>
  <si>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</si>
  <si>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</si>
  <si>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</si>
  <si>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</si>
  <si>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法適用企業</t>
    <rPh sb="0" eb="5">
      <t>ホウテキヨウキギョウ</t>
    </rPh>
    <phoneticPr fontId="20"/>
  </si>
  <si>
    <t>非法適用企業</t>
    <rPh sb="0" eb="1">
      <t>ヒ</t>
    </rPh>
    <rPh sb="1" eb="6">
      <t>ホウテキヨウキギョウ</t>
    </rPh>
    <phoneticPr fontId="20"/>
  </si>
  <si>
    <t>（株）広島バスセンター</t>
    <rPh sb="1" eb="2">
      <t>カブ</t>
    </rPh>
    <rPh sb="3" eb="5">
      <t>ヒロシマ</t>
    </rPh>
    <phoneticPr fontId="20"/>
  </si>
  <si>
    <t>広島交通（株）</t>
    <rPh sb="0" eb="2">
      <t>ヒロシマ</t>
    </rPh>
    <rPh sb="2" eb="4">
      <t>コウツウ</t>
    </rPh>
    <rPh sb="5" eb="6">
      <t>カブ</t>
    </rPh>
    <phoneticPr fontId="20"/>
  </si>
  <si>
    <t>（公財）広島市文化財団</t>
    <rPh sb="1" eb="3">
      <t>コウザイ</t>
    </rPh>
    <rPh sb="4" eb="7">
      <t>ヒロシマシ</t>
    </rPh>
    <rPh sb="7" eb="9">
      <t>ブンカ</t>
    </rPh>
    <rPh sb="9" eb="11">
      <t>ザイダン</t>
    </rPh>
    <phoneticPr fontId="20"/>
  </si>
  <si>
    <t>（公財）広島市スポーツ協会</t>
    <rPh sb="1" eb="3">
      <t>コウザイ</t>
    </rPh>
    <rPh sb="4" eb="7">
      <t>ヒロシマシ</t>
    </rPh>
    <rPh sb="11" eb="13">
      <t>キョウカイ</t>
    </rPh>
    <phoneticPr fontId="20"/>
  </si>
  <si>
    <t>（公財）広島平和文化センター</t>
    <rPh sb="1" eb="3">
      <t>コウザイ</t>
    </rPh>
    <rPh sb="4" eb="6">
      <t>ヒロシマ</t>
    </rPh>
    <rPh sb="6" eb="8">
      <t>ヘイワ</t>
    </rPh>
    <rPh sb="8" eb="10">
      <t>ブンカ</t>
    </rPh>
    <phoneticPr fontId="20"/>
  </si>
  <si>
    <t>（公財）広島市老人クラブ連合会</t>
    <rPh sb="1" eb="3">
      <t>コウザイ</t>
    </rPh>
    <rPh sb="4" eb="7">
      <t>ヒロシマシ</t>
    </rPh>
    <rPh sb="7" eb="9">
      <t>ロウジン</t>
    </rPh>
    <rPh sb="12" eb="15">
      <t>レンゴウカイ</t>
    </rPh>
    <phoneticPr fontId="20"/>
  </si>
  <si>
    <t>（公財）広島原爆被爆者援護事業団</t>
    <rPh sb="1" eb="3">
      <t>コウザイ</t>
    </rPh>
    <rPh sb="4" eb="6">
      <t>ヒロシマ</t>
    </rPh>
    <rPh sb="6" eb="8">
      <t>ゲンバク</t>
    </rPh>
    <rPh sb="8" eb="11">
      <t>ヒバクシャ</t>
    </rPh>
    <rPh sb="11" eb="13">
      <t>エンゴ</t>
    </rPh>
    <rPh sb="13" eb="16">
      <t>ジギョウダン</t>
    </rPh>
    <phoneticPr fontId="20"/>
  </si>
  <si>
    <t>地方独立行政法人広島市立病院機構</t>
    <rPh sb="0" eb="2">
      <t>チホウ</t>
    </rPh>
    <rPh sb="2" eb="4">
      <t>ドクリツ</t>
    </rPh>
    <rPh sb="4" eb="6">
      <t>ギョウセイ</t>
    </rPh>
    <rPh sb="6" eb="8">
      <t>ホウジン</t>
    </rPh>
    <rPh sb="8" eb="11">
      <t>ヒロシマシ</t>
    </rPh>
    <rPh sb="11" eb="12">
      <t>リツ</t>
    </rPh>
    <rPh sb="12" eb="14">
      <t>ビョウイン</t>
    </rPh>
    <rPh sb="14" eb="16">
      <t>キコウ</t>
    </rPh>
    <phoneticPr fontId="20"/>
  </si>
  <si>
    <t>（公財）広島市産業振興センター</t>
    <rPh sb="1" eb="3">
      <t>コウザイ</t>
    </rPh>
    <rPh sb="4" eb="7">
      <t>ヒロシマシ</t>
    </rPh>
    <rPh sb="7" eb="9">
      <t>サンギョウ</t>
    </rPh>
    <rPh sb="9" eb="11">
      <t>シンコウ</t>
    </rPh>
    <phoneticPr fontId="20"/>
  </si>
  <si>
    <t>広島市流通センター（株）</t>
    <rPh sb="0" eb="3">
      <t>ヒロシマシ</t>
    </rPh>
    <rPh sb="3" eb="5">
      <t>リュウツウ</t>
    </rPh>
    <rPh sb="10" eb="11">
      <t>カブ</t>
    </rPh>
    <phoneticPr fontId="20"/>
  </si>
  <si>
    <t>（公財）広島市農林水産振興センター</t>
    <rPh sb="1" eb="3">
      <t>コウザイ</t>
    </rPh>
    <rPh sb="4" eb="7">
      <t>ヒロシマシ</t>
    </rPh>
    <rPh sb="7" eb="9">
      <t>ノウリン</t>
    </rPh>
    <rPh sb="9" eb="11">
      <t>スイサン</t>
    </rPh>
    <rPh sb="11" eb="13">
      <t>シンコウ</t>
    </rPh>
    <phoneticPr fontId="20"/>
  </si>
  <si>
    <t>広島駅南口開発（株）</t>
    <rPh sb="0" eb="3">
      <t>ヒロシマエキ</t>
    </rPh>
    <rPh sb="3" eb="5">
      <t>ミナミグチ</t>
    </rPh>
    <rPh sb="5" eb="7">
      <t>カイハツ</t>
    </rPh>
    <rPh sb="8" eb="9">
      <t>カブ</t>
    </rPh>
    <phoneticPr fontId="20"/>
  </si>
  <si>
    <t>広島地下街開発（株）</t>
    <rPh sb="0" eb="2">
      <t>ヒロシマ</t>
    </rPh>
    <rPh sb="2" eb="5">
      <t>チカガイ</t>
    </rPh>
    <rPh sb="5" eb="7">
      <t>カイハツ</t>
    </rPh>
    <rPh sb="8" eb="9">
      <t>カブ</t>
    </rPh>
    <phoneticPr fontId="20"/>
  </si>
  <si>
    <t>（公財）広島観光コンベンションビューロー</t>
    <rPh sb="1" eb="3">
      <t>コウザイ</t>
    </rPh>
    <rPh sb="4" eb="6">
      <t>ヒロシマ</t>
    </rPh>
    <rPh sb="6" eb="8">
      <t>カンコウ</t>
    </rPh>
    <phoneticPr fontId="20"/>
  </si>
  <si>
    <t>（一財）広島市都市整備公社</t>
    <rPh sb="1" eb="3">
      <t>イチザイ</t>
    </rPh>
    <rPh sb="4" eb="7">
      <t>ヒロシマシ</t>
    </rPh>
    <rPh sb="7" eb="9">
      <t>トシ</t>
    </rPh>
    <rPh sb="9" eb="11">
      <t>セイビ</t>
    </rPh>
    <rPh sb="11" eb="13">
      <t>コウシャ</t>
    </rPh>
    <phoneticPr fontId="20"/>
  </si>
  <si>
    <t>（公財）広島市みどり・生きもの協会</t>
    <rPh sb="1" eb="3">
      <t>コウザイ</t>
    </rPh>
    <rPh sb="4" eb="7">
      <t>ヒロシマシ</t>
    </rPh>
    <rPh sb="11" eb="12">
      <t>イ</t>
    </rPh>
    <rPh sb="15" eb="17">
      <t>キョウカイ</t>
    </rPh>
    <phoneticPr fontId="20"/>
  </si>
  <si>
    <t>広島県住宅供給公社</t>
    <rPh sb="0" eb="3">
      <t>ヒロシマケン</t>
    </rPh>
    <rPh sb="3" eb="5">
      <t>ジュウタク</t>
    </rPh>
    <rPh sb="5" eb="7">
      <t>キョウキュウ</t>
    </rPh>
    <rPh sb="7" eb="9">
      <t>コウシャ</t>
    </rPh>
    <phoneticPr fontId="20"/>
  </si>
  <si>
    <t>広島高速道路公社</t>
    <rPh sb="0" eb="2">
      <t>ヒロシマ</t>
    </rPh>
    <rPh sb="2" eb="4">
      <t>コウソク</t>
    </rPh>
    <rPh sb="4" eb="6">
      <t>ドウロ</t>
    </rPh>
    <rPh sb="6" eb="8">
      <t>コウシャ</t>
    </rPh>
    <phoneticPr fontId="20"/>
  </si>
  <si>
    <t>広島高速交通（株）</t>
    <rPh sb="0" eb="2">
      <t>ヒロシマ</t>
    </rPh>
    <rPh sb="2" eb="4">
      <t>コウソク</t>
    </rPh>
    <rPh sb="4" eb="6">
      <t>コウツウ</t>
    </rPh>
    <rPh sb="7" eb="8">
      <t>カブ</t>
    </rPh>
    <phoneticPr fontId="20"/>
  </si>
  <si>
    <t>（公財）広島県下水道公社</t>
    <rPh sb="1" eb="3">
      <t>コウザイ</t>
    </rPh>
    <rPh sb="4" eb="7">
      <t>ヒロシマケン</t>
    </rPh>
    <rPh sb="7" eb="10">
      <t>ゲスイドウ</t>
    </rPh>
    <rPh sb="10" eb="12">
      <t>コウシャ</t>
    </rPh>
    <phoneticPr fontId="20"/>
  </si>
  <si>
    <t>公立大学法人広島市立大学</t>
    <rPh sb="0" eb="2">
      <t>コウリツ</t>
    </rPh>
    <rPh sb="2" eb="4">
      <t>ダイガク</t>
    </rPh>
    <rPh sb="4" eb="6">
      <t>ホウジン</t>
    </rPh>
    <rPh sb="6" eb="10">
      <t>ヒロシマイチリツ</t>
    </rPh>
    <rPh sb="10" eb="12">
      <t>ダイガク</t>
    </rPh>
    <phoneticPr fontId="20"/>
  </si>
  <si>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0"/>
  </si>
  <si>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20"/>
  </si>
  <si>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0"/>
  </si>
  <si>
    <t>広島県後期高齢者医療広域連合（後期高齢者医療特別会計）</t>
    <rPh sb="0" eb="3">
      <t>ヒロシマケン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0"/>
  </si>
  <si>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20"/>
  </si>
  <si>
    <t>広島市サッカースタジアム建設基金</t>
    <rPh sb="0" eb="3">
      <t>ヒロシマシ</t>
    </rPh>
    <rPh sb="12" eb="16">
      <t>ケンセツキキン</t>
    </rPh>
    <phoneticPr fontId="5"/>
  </si>
  <si>
    <t>広島市民球場基金</t>
    <rPh sb="0" eb="6">
      <t>ヒロシマシミンキュウジョウ</t>
    </rPh>
    <rPh sb="6" eb="8">
      <t>キキン</t>
    </rPh>
    <phoneticPr fontId="5"/>
  </si>
  <si>
    <t>ひろしま国際協力基金</t>
    <rPh sb="4" eb="8">
      <t>コクサイキョウリョク</t>
    </rPh>
    <rPh sb="8" eb="10">
      <t>キキン</t>
    </rPh>
    <phoneticPr fontId="5"/>
  </si>
  <si>
    <t>広島市環境保全事業基金</t>
    <rPh sb="0" eb="3">
      <t>ヒロシマシ</t>
    </rPh>
    <rPh sb="3" eb="9">
      <t>カンキョウホゼンジギョウ</t>
    </rPh>
    <rPh sb="9" eb="11">
      <t>キキン</t>
    </rPh>
    <phoneticPr fontId="5"/>
  </si>
  <si>
    <t>広島市原爆ドーム保存事業等基金</t>
    <rPh sb="0" eb="3">
      <t>ヒロシマシ</t>
    </rPh>
    <rPh sb="3" eb="5">
      <t>ゲンバク</t>
    </rPh>
    <rPh sb="8" eb="10">
      <t>ホゾン</t>
    </rPh>
    <rPh sb="10" eb="13">
      <t>ジギョウトウ</t>
    </rPh>
    <rPh sb="13" eb="15">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</si>
</sst>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9"/>
      <color indexed="81"/>
      <name val="MS P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8" fillId="0" borderId="116"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8" fillId="0" borderId="115" xfId="12" applyNumberFormat="1" applyFont="1" applyBorder="1" applyAlignment="1" applyProtection="1">
      <alignment horizontal="right" vertical="center" shrinkToFit="1"/>
      <protection locked="0"/>
    </xf>
    <xf numFmtId="177" fontId="38"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8"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8"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18" xfId="12" applyNumberFormat="1" applyFont="1" applyBorder="1" applyAlignment="1" applyProtection="1">
      <alignment horizontal="right" vertical="center" shrinkToFit="1"/>
      <protection locked="0"/>
    </xf>
    <xf numFmtId="177" fontId="38" fillId="0" borderId="120" xfId="12" applyNumberFormat="1" applyFont="1" applyBorder="1" applyAlignment="1" applyProtection="1">
      <alignment horizontal="right" vertical="center" shrinkToFit="1"/>
      <protection locked="0"/>
    </xf>
    <xf numFmtId="187" fontId="38" fillId="0" borderId="116" xfId="12" applyNumberFormat="1" applyFont="1" applyBorder="1" applyAlignment="1" applyProtection="1">
      <alignment horizontal="right" vertical="center" shrinkToFit="1"/>
      <protection locked="0"/>
    </xf>
    <xf numFmtId="0" fontId="38" fillId="0" borderId="116" xfId="12" applyFont="1" applyBorder="1" applyAlignment="1" applyProtection="1">
      <alignment horizontal="left" vertical="center" shrinkToFit="1"/>
      <protection locked="0"/>
    </xf>
    <xf numFmtId="0" fontId="38" fillId="0" borderId="121" xfId="12" applyFont="1" applyBorder="1" applyAlignment="1" applyProtection="1">
      <alignment horizontal="left" vertical="center" shrinkToFit="1"/>
      <protection locked="0"/>
    </xf>
    <xf numFmtId="177" fontId="38" fillId="0" borderId="115" xfId="14" applyNumberFormat="1" applyFont="1" applyBorder="1" applyAlignment="1" applyProtection="1">
      <alignment horizontal="right" vertical="center" shrinkToFit="1"/>
      <protection locked="0"/>
    </xf>
    <xf numFmtId="177" fontId="38" fillId="0" borderId="116" xfId="14" applyNumberFormat="1" applyFont="1" applyBorder="1" applyAlignment="1" applyProtection="1">
      <alignment horizontal="right" vertical="center" shrinkToFit="1"/>
      <protection locked="0"/>
    </xf>
    <xf numFmtId="177" fontId="38" fillId="0" borderId="117" xfId="14" applyNumberFormat="1" applyFont="1" applyBorder="1" applyAlignment="1" applyProtection="1">
      <alignment horizontal="right" vertical="center" shrinkToFit="1"/>
      <protection locked="0"/>
    </xf>
    <xf numFmtId="177" fontId="38" fillId="0" borderId="118" xfId="14" applyNumberFormat="1" applyFont="1" applyBorder="1" applyAlignment="1" applyProtection="1">
      <alignment horizontal="right" vertical="center" shrinkToFit="1"/>
      <protection locked="0"/>
    </xf>
    <xf numFmtId="177" fontId="38" fillId="0" borderId="113" xfId="14" applyNumberFormat="1" applyFont="1" applyBorder="1" applyAlignment="1" applyProtection="1">
      <alignment horizontal="right" vertical="center" shrinkToFit="1"/>
      <protection locked="0"/>
    </xf>
    <xf numFmtId="177" fontId="38" fillId="0" borderId="119" xfId="14" applyNumberFormat="1" applyFont="1" applyBorder="1" applyAlignment="1" applyProtection="1">
      <alignment horizontal="right" vertical="center" shrinkToFit="1"/>
      <protection locked="0"/>
    </xf>
    <xf numFmtId="0" fontId="38" fillId="0" borderId="117" xfId="12" applyFont="1" applyBorder="1" applyAlignment="1" applyProtection="1">
      <alignment horizontal="left" vertical="center" shrinkToFit="1"/>
      <protection locked="0"/>
    </xf>
    <xf numFmtId="0" fontId="38" fillId="0" borderId="119" xfId="12" applyFont="1" applyBorder="1" applyAlignment="1" applyProtection="1">
      <alignment horizontal="left" vertical="center" shrinkToFit="1"/>
      <protection locked="0"/>
    </xf>
    <xf numFmtId="177" fontId="38" fillId="0" borderId="112" xfId="14" applyNumberFormat="1" applyFont="1" applyBorder="1" applyAlignment="1" applyProtection="1">
      <alignment horizontal="right" vertical="center" shrinkToFit="1"/>
      <protection locked="0"/>
    </xf>
    <xf numFmtId="177" fontId="38" fillId="0" borderId="120" xfId="14" applyNumberFormat="1" applyFont="1" applyBorder="1" applyAlignment="1" applyProtection="1">
      <alignment horizontal="right" vertical="center" shrinkToFit="1"/>
      <protection locked="0"/>
    </xf>
    <xf numFmtId="177" fontId="38" fillId="0" borderId="118" xfId="12" applyNumberFormat="1" applyFont="1" applyBorder="1" applyAlignment="1" applyProtection="1">
      <alignment horizontal="right" vertical="center" shrinkToFit="1"/>
      <protection locked="0"/>
    </xf>
    <xf numFmtId="177" fontId="38" fillId="0" borderId="113" xfId="12" applyNumberFormat="1" applyFont="1" applyBorder="1" applyAlignment="1" applyProtection="1">
      <alignment horizontal="right" vertical="center" shrinkToFit="1"/>
      <protection locked="0"/>
    </xf>
    <xf numFmtId="177" fontId="38" fillId="0" borderId="117" xfId="12" applyNumberFormat="1" applyFont="1" applyBorder="1" applyAlignment="1" applyProtection="1">
      <alignment horizontal="right" vertical="center" shrinkToFit="1"/>
      <protection locked="0"/>
    </xf>
    <xf numFmtId="187" fontId="38" fillId="0" borderId="117" xfId="12" applyNumberFormat="1" applyFont="1" applyBorder="1" applyAlignment="1" applyProtection="1">
      <alignment horizontal="right" vertical="center" shrinkToFit="1"/>
      <protection locked="0"/>
    </xf>
    <xf numFmtId="187" fontId="38" fillId="0" borderId="113" xfId="12" applyNumberFormat="1" applyFont="1" applyBorder="1" applyAlignment="1" applyProtection="1">
      <alignment horizontal="right" vertical="center" shrinkToFit="1"/>
      <protection locked="0"/>
    </xf>
    <xf numFmtId="187" fontId="38" fillId="0" borderId="120" xfId="12" applyNumberFormat="1" applyFont="1" applyBorder="1" applyAlignment="1" applyProtection="1">
      <alignment horizontal="right" vertical="center" shrinkToFit="1"/>
      <protection locked="0"/>
    </xf>
    <xf numFmtId="177" fontId="38" fillId="0" borderId="141" xfId="12" applyNumberFormat="1" applyFont="1" applyBorder="1" applyAlignment="1" applyProtection="1">
      <alignment horizontal="right" vertical="center" shrinkToFit="1"/>
      <protection locked="0"/>
    </xf>
    <xf numFmtId="177" fontId="38" fillId="0" borderId="137" xfId="12" applyNumberFormat="1" applyFont="1" applyBorder="1" applyAlignment="1" applyProtection="1">
      <alignment horizontal="right" vertical="center" shrinkToFit="1"/>
      <protection locked="0"/>
    </xf>
    <xf numFmtId="187" fontId="38" fillId="0" borderId="137" xfId="12" applyNumberFormat="1" applyFont="1" applyBorder="1" applyAlignment="1" applyProtection="1">
      <alignment horizontal="right" vertical="center" shrinkToFit="1"/>
      <protection locked="0"/>
    </xf>
    <xf numFmtId="177" fontId="38" fillId="0" borderId="112" xfId="15" applyNumberFormat="1" applyFont="1" applyBorder="1" applyAlignment="1" applyProtection="1">
      <alignment horizontal="right" vertical="center" shrinkToFit="1"/>
      <protection locked="0"/>
    </xf>
    <xf numFmtId="177" fontId="38" fillId="0" borderId="113" xfId="15" applyNumberFormat="1" applyFont="1" applyBorder="1" applyAlignment="1" applyProtection="1">
      <alignment horizontal="right" vertical="center" shrinkToFit="1"/>
      <protection locked="0"/>
    </xf>
    <xf numFmtId="177" fontId="38" fillId="0" borderId="114" xfId="15" applyNumberFormat="1" applyFont="1" applyBorder="1" applyAlignment="1" applyProtection="1">
      <alignment horizontal="righ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0" fontId="38" fillId="0" borderId="137" xfId="12" applyFont="1" applyBorder="1" applyAlignment="1" applyProtection="1">
      <alignment horizontal="left" vertical="center" shrinkToFit="1"/>
      <protection locked="0"/>
    </xf>
    <xf numFmtId="0" fontId="38" fillId="0" borderId="140" xfId="12" applyFont="1" applyBorder="1" applyAlignment="1" applyProtection="1">
      <alignment horizontal="left" vertical="center" shrinkToFit="1"/>
      <protection locked="0"/>
    </xf>
    <xf numFmtId="0" fontId="38" fillId="0" borderId="119"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8" fillId="0" borderId="136" xfId="14" applyNumberFormat="1" applyFont="1" applyBorder="1" applyAlignment="1" applyProtection="1">
      <alignment horizontal="right" vertical="center" shrinkToFit="1"/>
      <protection locked="0"/>
    </xf>
    <xf numFmtId="177" fontId="38" fillId="0" borderId="137" xfId="14" applyNumberFormat="1" applyFont="1" applyBorder="1" applyAlignment="1" applyProtection="1">
      <alignment horizontal="right" vertical="center" shrinkToFit="1"/>
      <protection locked="0"/>
    </xf>
    <xf numFmtId="177" fontId="38" fillId="0" borderId="138" xfId="14" applyNumberFormat="1" applyFont="1" applyBorder="1" applyAlignment="1" applyProtection="1">
      <alignment horizontal="right" vertical="center" shrinkToFit="1"/>
      <protection locked="0"/>
    </xf>
    <xf numFmtId="177" fontId="38" fillId="0" borderId="139" xfId="14" applyNumberFormat="1" applyFont="1" applyBorder="1" applyAlignment="1" applyProtection="1">
      <alignment horizontal="right" vertical="center" shrinkToFit="1"/>
      <protection locked="0"/>
    </xf>
    <xf numFmtId="177" fontId="38"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8" fillId="8" borderId="129" xfId="15" applyNumberFormat="1" applyFont="1" applyFill="1" applyBorder="1" applyAlignment="1" applyProtection="1">
      <alignment horizontal="right" vertical="center" shrinkToFit="1"/>
      <protection locked="0"/>
    </xf>
    <xf numFmtId="0" fontId="38" fillId="8" borderId="129" xfId="15" applyFont="1" applyFill="1" applyBorder="1" applyAlignment="1" applyProtection="1">
      <alignment horizontal="left" vertical="center" shrinkToFit="1"/>
      <protection locked="0"/>
    </xf>
    <xf numFmtId="0" fontId="38"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8" fillId="8" borderId="128" xfId="15" applyNumberFormat="1" applyFont="1" applyFill="1" applyBorder="1" applyAlignment="1" applyProtection="1">
      <alignment horizontal="right" vertical="center" shrinkToFit="1"/>
      <protection locked="0"/>
    </xf>
    <xf numFmtId="177" fontId="38" fillId="8" borderId="130" xfId="15" applyNumberFormat="1" applyFont="1" applyFill="1" applyBorder="1" applyAlignment="1" applyProtection="1">
      <alignment horizontal="right" vertical="center" shrinkToFit="1"/>
      <protection locked="0"/>
    </xf>
    <xf numFmtId="177" fontId="38" fillId="8" borderId="131" xfId="15" applyNumberFormat="1" applyFont="1" applyFill="1" applyBorder="1" applyAlignment="1" applyProtection="1">
      <alignment horizontal="right" vertical="center" shrinkToFit="1"/>
      <protection locked="0"/>
    </xf>
    <xf numFmtId="177" fontId="38" fillId="8" borderId="132" xfId="15" applyNumberFormat="1" applyFont="1" applyFill="1" applyBorder="1" applyAlignment="1" applyProtection="1">
      <alignment horizontal="right" vertical="center" shrinkToFit="1"/>
      <protection locked="0"/>
    </xf>
    <xf numFmtId="177" fontId="38" fillId="8" borderId="133" xfId="15" applyNumberFormat="1" applyFont="1" applyFill="1" applyBorder="1" applyAlignment="1" applyProtection="1">
      <alignment horizontal="right" vertical="center" shrinkToFit="1"/>
      <protection locked="0"/>
    </xf>
    <xf numFmtId="177" fontId="38"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117" xfId="15" applyNumberFormat="1" applyFont="1" applyBorder="1" applyAlignment="1" applyProtection="1">
      <alignment horizontal="right" vertical="center" shrinkToFit="1"/>
      <protection locked="0"/>
    </xf>
    <xf numFmtId="177" fontId="38" fillId="0" borderId="120" xfId="15" applyNumberFormat="1" applyFont="1" applyBorder="1" applyAlignment="1" applyProtection="1">
      <alignment horizontal="right" vertical="center" shrinkToFit="1"/>
      <protection locked="0"/>
    </xf>
    <xf numFmtId="177" fontId="38" fillId="0" borderId="116" xfId="15" applyNumberFormat="1" applyFont="1" applyBorder="1" applyAlignment="1" applyProtection="1">
      <alignment horizontal="righ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8" fillId="0" borderId="98" xfId="15" applyNumberFormat="1" applyFont="1" applyBorder="1" applyAlignment="1" applyProtection="1">
      <alignment horizontal="right" vertical="center" shrinkToFit="1"/>
      <protection locked="0"/>
    </xf>
    <xf numFmtId="177" fontId="38" fillId="0" borderId="99" xfId="15" applyNumberFormat="1" applyFont="1" applyBorder="1" applyAlignment="1" applyProtection="1">
      <alignment horizontal="right" vertical="center" shrinkToFit="1"/>
      <protection locked="0"/>
    </xf>
    <xf numFmtId="177" fontId="38" fillId="0" borderId="100" xfId="15" applyNumberFormat="1" applyFont="1" applyBorder="1" applyAlignment="1" applyProtection="1">
      <alignment horizontal="righ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10" xfId="15" applyFont="1" applyBorder="1" applyAlignment="1" applyProtection="1">
      <alignment horizontal="left" vertical="center" shrinkToFit="1"/>
      <protection locked="0"/>
    </xf>
    <xf numFmtId="177" fontId="38" fillId="0" borderId="101" xfId="14" applyNumberFormat="1" applyFont="1" applyBorder="1" applyAlignment="1" applyProtection="1">
      <alignment horizontal="right" vertical="center" shrinkToFit="1"/>
      <protection locked="0"/>
    </xf>
    <xf numFmtId="177" fontId="38" fillId="0" borderId="102" xfId="14" applyNumberFormat="1" applyFont="1" applyBorder="1" applyAlignment="1" applyProtection="1">
      <alignment horizontal="right" vertical="center" shrinkToFit="1"/>
      <protection locked="0"/>
    </xf>
    <xf numFmtId="177" fontId="38" fillId="0" borderId="103" xfId="14" applyNumberFormat="1" applyFont="1" applyBorder="1" applyAlignment="1" applyProtection="1">
      <alignment horizontal="right" vertical="center" shrinkToFit="1"/>
      <protection locked="0"/>
    </xf>
    <xf numFmtId="177" fontId="38" fillId="0" borderId="104" xfId="14" applyNumberFormat="1" applyFont="1" applyBorder="1" applyAlignment="1" applyProtection="1">
      <alignment horizontal="right" vertical="center" shrinkToFit="1"/>
      <protection locked="0"/>
    </xf>
    <xf numFmtId="177" fontId="38" fillId="0" borderId="105" xfId="14" applyNumberFormat="1" applyFont="1" applyBorder="1" applyAlignment="1" applyProtection="1">
      <alignment horizontal="right" vertical="center" shrinkToFit="1"/>
      <protection locked="0"/>
    </xf>
    <xf numFmtId="177" fontId="38" fillId="0" borderId="106" xfId="14" applyNumberFormat="1" applyFont="1" applyBorder="1" applyAlignment="1" applyProtection="1">
      <alignment horizontal="right" vertical="center" shrinkToFit="1"/>
      <protection locked="0"/>
    </xf>
    <xf numFmtId="177" fontId="38" fillId="0" borderId="107" xfId="15" applyNumberFormat="1" applyFont="1" applyBorder="1" applyAlignment="1" applyProtection="1">
      <alignment horizontal="right" vertical="center" shrinkToFit="1"/>
      <protection locked="0"/>
    </xf>
    <xf numFmtId="177" fontId="38"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5186-474E-978B-A34D16425F2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43805</c:v>
                </c:pt>
                <c:pt idx="1">
                  <c:v>49197</c:v>
                </c:pt>
                <c:pt idx="2">
                  <c:v>56753</c:v>
                </c:pt>
                <c:pt idx="3">
                  <c:v>65599</c:v>
                </c:pt>
                <c:pt idx="4">
                  <c:v>65363</c:v>
                </c:pt>
              </c:numCache>
            </c:numRef>
          </c:val>
          <c:smooth val="0"/>
          <c:extLst>
            <c:ext xmlns:c16="http://schemas.microsoft.com/office/drawing/2014/chart" uri="{C3380CC4-5D6E-409C-BE32-E72D297353CC}">
              <c16:uniqueId val="{00000001-5186-474E-978B-A34D16425F2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0.61</c:v>
                </c:pt>
                <c:pt idx="1">
                  <c:v>0.66</c:v>
                </c:pt>
                <c:pt idx="2">
                  <c:v>0.79</c:v>
                </c:pt>
                <c:pt idx="3">
                  <c:v>0.84</c:v>
                </c:pt>
                <c:pt idx="4">
                  <c:v>0.86</c:v>
                </c:pt>
              </c:numCache>
            </c:numRef>
          </c:val>
          <c:extLst>
            <c:ext xmlns:c16="http://schemas.microsoft.com/office/drawing/2014/chart" uri="{C3380CC4-5D6E-409C-BE32-E72D297353CC}">
              <c16:uniqueId val="{00000000-729E-4B8F-8D3A-EDF9A5B27F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1.05</c:v>
                </c:pt>
                <c:pt idx="1">
                  <c:v>1.21</c:v>
                </c:pt>
                <c:pt idx="2">
                  <c:v>1.46</c:v>
                </c:pt>
                <c:pt idx="3">
                  <c:v>3.35</c:v>
                </c:pt>
                <c:pt idx="4">
                  <c:v>2.97</c:v>
                </c:pt>
              </c:numCache>
            </c:numRef>
          </c:val>
          <c:extLst>
            <c:ext xmlns:c16="http://schemas.microsoft.com/office/drawing/2014/chart" uri="{C3380CC4-5D6E-409C-BE32-E72D297353CC}">
              <c16:uniqueId val="{00000001-729E-4B8F-8D3A-EDF9A5B27F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-0.37</c:v>
                </c:pt>
                <c:pt idx="1">
                  <c:v>0.22</c:v>
                </c:pt>
                <c:pt idx="2">
                  <c:v>0.42</c:v>
                </c:pt>
                <c:pt idx="3">
                  <c:v>2.04</c:v>
                </c:pt>
                <c:pt idx="4">
                  <c:v>-0.47</c:v>
                </c:pt>
              </c:numCache>
            </c:numRef>
          </c:val>
          <c:smooth val="0"/>
          <c:extLst>
            <c:ext xmlns:c16="http://schemas.microsoft.com/office/drawing/2014/chart" uri="{C3380CC4-5D6E-409C-BE32-E72D297353CC}">
              <c16:uniqueId val="{00000002-729E-4B8F-8D3A-EDF9A5B27F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0-9B9F-4D44-A4F7-1082FA693B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B9F-4D44-A4F7-1082FA693B90}"/>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2-9B9F-4D44-A4F7-1082FA693B90}"/>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0.32</c:v>
                </c:pt>
                <c:pt idx="6">
                  <c:v>#N/A</c:v>
                </c:pt>
                <c:pt idx="7">
                  <c:v>0.48</c:v>
                </c:pt>
                <c:pt idx="8">
                  <c:v>#N/A</c:v>
                </c:pt>
                <c:pt idx="9">
                  <c:v>0.24</c:v>
                </c:pt>
              </c:numCache>
            </c:numRef>
          </c:val>
          <c:extLst>
            <c:ext xmlns:c16="http://schemas.microsoft.com/office/drawing/2014/chart" uri="{C3380CC4-5D6E-409C-BE32-E72D297353CC}">
              <c16:uniqueId val="{00000003-9B9F-4D44-A4F7-1082FA693B90}"/>
            </c:ext>
          </c:extLst>
        </c:ser>
        <c:ser>
          <c:idx val="4"/>
          <c:order val="4"/>
          <c:tx>
            <c:strRef>
              <c:f>データシート!$A$31</c:f>
              <c:strCache>
                <c:ptCount val="1"/>
                <c:pt idx="0">
                  <c:v>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0.31</c:v>
                </c:pt>
                <c:pt idx="2">
                  <c:v>#N/A</c:v>
                </c:pt>
                <c:pt idx="3">
                  <c:v>0.31</c:v>
                </c:pt>
                <c:pt idx="4">
                  <c:v>#N/A</c:v>
                </c:pt>
                <c:pt idx="5">
                  <c:v>0.3</c:v>
                </c:pt>
                <c:pt idx="6">
                  <c:v>#N/A</c:v>
                </c:pt>
                <c:pt idx="7">
                  <c:v>0.28999999999999998</c:v>
                </c:pt>
                <c:pt idx="8">
                  <c:v>#N/A</c:v>
                </c:pt>
                <c:pt idx="9">
                  <c:v>0.3</c:v>
                </c:pt>
              </c:numCache>
            </c:numRef>
          </c:val>
          <c:extLst>
            <c:ext xmlns:c16="http://schemas.microsoft.com/office/drawing/2014/chart" uri="{C3380CC4-5D6E-409C-BE32-E72D297353CC}">
              <c16:uniqueId val="{00000004-9B9F-4D44-A4F7-1082FA693B9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1.35</c:v>
                </c:pt>
                <c:pt idx="2">
                  <c:v>#N/A</c:v>
                </c:pt>
                <c:pt idx="3">
                  <c:v>1.3</c:v>
                </c:pt>
                <c:pt idx="4">
                  <c:v>#N/A</c:v>
                </c:pt>
                <c:pt idx="5">
                  <c:v>0.8</c:v>
                </c:pt>
                <c:pt idx="6">
                  <c:v>#N/A</c:v>
                </c:pt>
                <c:pt idx="7">
                  <c:v>0.68</c:v>
                </c:pt>
                <c:pt idx="8">
                  <c:v>#N/A</c:v>
                </c:pt>
                <c:pt idx="9">
                  <c:v>0.44</c:v>
                </c:pt>
              </c:numCache>
            </c:numRef>
          </c:val>
          <c:extLst>
            <c:ext xmlns:c16="http://schemas.microsoft.com/office/drawing/2014/chart" uri="{C3380CC4-5D6E-409C-BE32-E72D297353CC}">
              <c16:uniqueId val="{00000005-9B9F-4D44-A4F7-1082FA693B9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0.55000000000000004</c:v>
                </c:pt>
                <c:pt idx="2">
                  <c:v>#N/A</c:v>
                </c:pt>
                <c:pt idx="3">
                  <c:v>0.55000000000000004</c:v>
                </c:pt>
                <c:pt idx="4">
                  <c:v>#N/A</c:v>
                </c:pt>
                <c:pt idx="5">
                  <c:v>0.55000000000000004</c:v>
                </c:pt>
                <c:pt idx="6">
                  <c:v>#N/A</c:v>
                </c:pt>
                <c:pt idx="7">
                  <c:v>0.53</c:v>
                </c:pt>
                <c:pt idx="8">
                  <c:v>#N/A</c:v>
                </c:pt>
                <c:pt idx="9">
                  <c:v>0.55000000000000004</c:v>
                </c:pt>
              </c:numCache>
            </c:numRef>
          </c:val>
          <c:extLst>
            <c:ext xmlns:c16="http://schemas.microsoft.com/office/drawing/2014/chart" uri="{C3380CC4-5D6E-409C-BE32-E72D297353CC}">
              <c16:uniqueId val="{00000006-9B9F-4D44-A4F7-1082FA693B90}"/>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0.69</c:v>
                </c:pt>
                <c:pt idx="2">
                  <c:v>#N/A</c:v>
                </c:pt>
                <c:pt idx="3">
                  <c:v>0.49</c:v>
                </c:pt>
                <c:pt idx="4">
                  <c:v>#N/A</c:v>
                </c:pt>
                <c:pt idx="5">
                  <c:v>0.22</c:v>
                </c:pt>
                <c:pt idx="6">
                  <c:v>#N/A</c:v>
                </c:pt>
                <c:pt idx="7">
                  <c:v>0.54</c:v>
                </c:pt>
                <c:pt idx="8">
                  <c:v>#N/A</c:v>
                </c:pt>
                <c:pt idx="9">
                  <c:v>0.59</c:v>
                </c:pt>
              </c:numCache>
            </c:numRef>
          </c:val>
          <c:extLst>
            <c:ext xmlns:c16="http://schemas.microsoft.com/office/drawing/2014/chart" uri="{C3380CC4-5D6E-409C-BE32-E72D297353CC}">
              <c16:uniqueId val="{00000007-9B9F-4D44-A4F7-1082FA693B90}"/>
            </c:ext>
          </c:extLst>
        </c:ser>
        <c:ser>
          <c:idx val="8"/>
          <c:order val="8"/>
          <c:tx>
            <c:strRef>
              <c:f>データシート!$A$35</c:f>
              <c:strCache>
                <c:ptCount val="1"/>
                <c:pt idx="0">
                  <c:v>競輪事業特別会計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0.23</c:v>
                </c:pt>
                <c:pt idx="2">
                  <c:v>#N/A</c:v>
                </c:pt>
                <c:pt idx="3">
                  <c:v>0.26</c:v>
                </c:pt>
                <c:pt idx="4">
                  <c:v>#N/A</c:v>
                </c:pt>
                <c:pt idx="5">
                  <c:v>0.44</c:v>
                </c:pt>
                <c:pt idx="6">
                  <c:v>#N/A</c:v>
                </c:pt>
                <c:pt idx="7">
                  <c:v>0.61</c:v>
                </c:pt>
                <c:pt idx="8">
                  <c:v>#N/A</c:v>
                </c:pt>
                <c:pt idx="9">
                  <c:v>0.75</c:v>
                </c:pt>
              </c:numCache>
            </c:numRef>
          </c:val>
          <c:extLst>
            <c:ext xmlns:c16="http://schemas.microsoft.com/office/drawing/2014/chart" uri="{C3380CC4-5D6E-409C-BE32-E72D297353CC}">
              <c16:uniqueId val="{00000008-9B9F-4D44-A4F7-1082FA693B9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3.09</c:v>
                </c:pt>
                <c:pt idx="2">
                  <c:v>#N/A</c:v>
                </c:pt>
                <c:pt idx="3">
                  <c:v>3.06</c:v>
                </c:pt>
                <c:pt idx="4">
                  <c:v>#N/A</c:v>
                </c:pt>
                <c:pt idx="5">
                  <c:v>2.6</c:v>
                </c:pt>
                <c:pt idx="6">
                  <c:v>#N/A</c:v>
                </c:pt>
                <c:pt idx="7">
                  <c:v>2</c:v>
                </c:pt>
                <c:pt idx="8">
                  <c:v>#N/A</c:v>
                </c:pt>
                <c:pt idx="9">
                  <c:v>1.86</c:v>
                </c:pt>
              </c:numCache>
            </c:numRef>
          </c:val>
          <c:extLst>
            <c:ext xmlns:c16="http://schemas.microsoft.com/office/drawing/2014/chart" uri="{C3380CC4-5D6E-409C-BE32-E72D297353CC}">
              <c16:uniqueId val="{00000009-9B9F-4D44-A4F7-1082FA693B9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67901</c:v>
                </c:pt>
                <c:pt idx="5">
                  <c:v>67172</c:v>
                </c:pt>
                <c:pt idx="8">
                  <c:v>65349</c:v>
                </c:pt>
                <c:pt idx="11">
                  <c:v>65763</c:v>
                </c:pt>
                <c:pt idx="14">
                  <c:v>65321</c:v>
                </c:pt>
              </c:numCache>
            </c:numRef>
          </c:val>
          <c:extLst>
            <c:ext xmlns:c16="http://schemas.microsoft.com/office/drawing/2014/chart" uri="{C3380CC4-5D6E-409C-BE32-E72D297353CC}">
              <c16:uniqueId val="{00000000-8020-4BF5-A68D-B23576E5C4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020-4BF5-A68D-B23576E5C4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200</c:v>
                </c:pt>
                <c:pt idx="3">
                  <c:v>140</c:v>
                </c:pt>
                <c:pt idx="6">
                  <c:v>124</c:v>
                </c:pt>
                <c:pt idx="9">
                  <c:v>128</c:v>
                </c:pt>
                <c:pt idx="12">
                  <c:v>128</c:v>
                </c:pt>
              </c:numCache>
            </c:numRef>
          </c:val>
          <c:extLst>
            <c:ext xmlns:c16="http://schemas.microsoft.com/office/drawing/2014/chart" uri="{C3380CC4-5D6E-409C-BE32-E72D297353CC}">
              <c16:uniqueId val="{00000002-8020-4BF5-A68D-B23576E5C4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20-4BF5-A68D-B23576E5C4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17985</c:v>
                </c:pt>
                <c:pt idx="3">
                  <c:v>16339</c:v>
                </c:pt>
                <c:pt idx="6">
                  <c:v>15672</c:v>
                </c:pt>
                <c:pt idx="9">
                  <c:v>14438</c:v>
                </c:pt>
                <c:pt idx="12">
                  <c:v>15055</c:v>
                </c:pt>
              </c:numCache>
            </c:numRef>
          </c:val>
          <c:extLst>
            <c:ext xmlns:c16="http://schemas.microsoft.com/office/drawing/2014/chart" uri="{C3380CC4-5D6E-409C-BE32-E72D297353CC}">
              <c16:uniqueId val="{00000004-8020-4BF5-A68D-B23576E5C4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24974</c:v>
                </c:pt>
                <c:pt idx="3">
                  <c:v>27246</c:v>
                </c:pt>
                <c:pt idx="6">
                  <c:v>29495</c:v>
                </c:pt>
                <c:pt idx="9">
                  <c:v>32979</c:v>
                </c:pt>
                <c:pt idx="12">
                  <c:v>35535</c:v>
                </c:pt>
              </c:numCache>
            </c:numRef>
          </c:val>
          <c:extLst>
            <c:ext xmlns:c16="http://schemas.microsoft.com/office/drawing/2014/chart" uri="{C3380CC4-5D6E-409C-BE32-E72D297353CC}">
              <c16:uniqueId val="{00000005-8020-4BF5-A68D-B23576E5C4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4592</c:v>
                </c:pt>
                <c:pt idx="3">
                  <c:v>6055</c:v>
                </c:pt>
                <c:pt idx="6">
                  <c:v>4299</c:v>
                </c:pt>
                <c:pt idx="9">
                  <c:v>5772</c:v>
                </c:pt>
                <c:pt idx="12">
                  <c:v>170</c:v>
                </c:pt>
              </c:numCache>
            </c:numRef>
          </c:val>
          <c:extLst>
            <c:ext xmlns:c16="http://schemas.microsoft.com/office/drawing/2014/chart" uri="{C3380CC4-5D6E-409C-BE32-E72D297353CC}">
              <c16:uniqueId val="{00000006-8020-4BF5-A68D-B23576E5C4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55445</c:v>
                </c:pt>
                <c:pt idx="3">
                  <c:v>51526</c:v>
                </c:pt>
                <c:pt idx="6">
                  <c:v>46326</c:v>
                </c:pt>
                <c:pt idx="9">
                  <c:v>43137</c:v>
                </c:pt>
                <c:pt idx="12">
                  <c:v>40659</c:v>
                </c:pt>
              </c:numCache>
            </c:numRef>
          </c:val>
          <c:extLst>
            <c:ext xmlns:c16="http://schemas.microsoft.com/office/drawing/2014/chart" uri="{C3380CC4-5D6E-409C-BE32-E72D297353CC}">
              <c16:uniqueId val="{00000007-8020-4BF5-A68D-B23576E5C4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35295</c:v>
                </c:pt>
                <c:pt idx="2">
                  <c:v>#N/A</c:v>
                </c:pt>
                <c:pt idx="3">
                  <c:v>#N/A</c:v>
                </c:pt>
                <c:pt idx="4">
                  <c:v>34134</c:v>
                </c:pt>
                <c:pt idx="5">
                  <c:v>#N/A</c:v>
                </c:pt>
                <c:pt idx="6">
                  <c:v>#N/A</c:v>
                </c:pt>
                <c:pt idx="7">
                  <c:v>30567</c:v>
                </c:pt>
                <c:pt idx="8">
                  <c:v>#N/A</c:v>
                </c:pt>
                <c:pt idx="9">
                  <c:v>#N/A</c:v>
                </c:pt>
                <c:pt idx="10">
                  <c:v>30691</c:v>
                </c:pt>
                <c:pt idx="11">
                  <c:v>#N/A</c:v>
                </c:pt>
                <c:pt idx="12">
                  <c:v>#N/A</c:v>
                </c:pt>
                <c:pt idx="13">
                  <c:v>26226</c:v>
                </c:pt>
                <c:pt idx="14">
                  <c:v>#N/A</c:v>
                </c:pt>
              </c:numCache>
            </c:numRef>
          </c:val>
          <c:smooth val="0"/>
          <c:extLst>
            <c:ext xmlns:c16="http://schemas.microsoft.com/office/drawing/2014/chart" uri="{C3380CC4-5D6E-409C-BE32-E72D297353CC}">
              <c16:uniqueId val="{00000008-8020-4BF5-A68D-B23576E5C4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691549</c:v>
                </c:pt>
                <c:pt idx="5">
                  <c:v>702185</c:v>
                </c:pt>
                <c:pt idx="8">
                  <c:v>714030</c:v>
                </c:pt>
                <c:pt idx="11">
                  <c:v>727648</c:v>
                </c:pt>
                <c:pt idx="14">
                  <c:v>727875</c:v>
                </c:pt>
              </c:numCache>
            </c:numRef>
          </c:val>
          <c:extLst>
            <c:ext xmlns:c16="http://schemas.microsoft.com/office/drawing/2014/chart" uri="{C3380CC4-5D6E-409C-BE32-E72D297353CC}">
              <c16:uniqueId val="{00000000-FC94-45DF-8423-17EC0E7B29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187329</c:v>
                </c:pt>
                <c:pt idx="5">
                  <c:v>182780</c:v>
                </c:pt>
                <c:pt idx="8">
                  <c:v>187933</c:v>
                </c:pt>
                <c:pt idx="11">
                  <c:v>191874</c:v>
                </c:pt>
                <c:pt idx="14">
                  <c:v>193574</c:v>
                </c:pt>
              </c:numCache>
            </c:numRef>
          </c:val>
          <c:extLst>
            <c:ext xmlns:c16="http://schemas.microsoft.com/office/drawing/2014/chart" uri="{C3380CC4-5D6E-409C-BE32-E72D297353CC}">
              <c16:uniqueId val="{00000001-FC94-45DF-8423-17EC0E7B29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96487</c:v>
                </c:pt>
                <c:pt idx="5">
                  <c:v>88806</c:v>
                </c:pt>
                <c:pt idx="8">
                  <c:v>97606</c:v>
                </c:pt>
                <c:pt idx="11">
                  <c:v>105496</c:v>
                </c:pt>
                <c:pt idx="14">
                  <c:v>134738</c:v>
                </c:pt>
              </c:numCache>
            </c:numRef>
          </c:val>
          <c:extLst>
            <c:ext xmlns:c16="http://schemas.microsoft.com/office/drawing/2014/chart" uri="{C3380CC4-5D6E-409C-BE32-E72D297353CC}">
              <c16:uniqueId val="{00000002-FC94-45DF-8423-17EC0E7B29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94-45DF-8423-17EC0E7B29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94-45DF-8423-17EC0E7B29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17841</c:v>
                </c:pt>
                <c:pt idx="3">
                  <c:v>17720</c:v>
                </c:pt>
                <c:pt idx="6">
                  <c:v>22623</c:v>
                </c:pt>
                <c:pt idx="9">
                  <c:v>25855</c:v>
                </c:pt>
                <c:pt idx="12">
                  <c:v>28731</c:v>
                </c:pt>
              </c:numCache>
            </c:numRef>
          </c:val>
          <c:extLst>
            <c:ext xmlns:c16="http://schemas.microsoft.com/office/drawing/2014/chart" uri="{C3380CC4-5D6E-409C-BE32-E72D297353CC}">
              <c16:uniqueId val="{00000005-FC94-45DF-8423-17EC0E7B29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94559</c:v>
                </c:pt>
                <c:pt idx="3">
                  <c:v>90008</c:v>
                </c:pt>
                <c:pt idx="6">
                  <c:v>86475</c:v>
                </c:pt>
                <c:pt idx="9">
                  <c:v>82899</c:v>
                </c:pt>
                <c:pt idx="12">
                  <c:v>80289</c:v>
                </c:pt>
              </c:numCache>
            </c:numRef>
          </c:val>
          <c:extLst>
            <c:ext xmlns:c16="http://schemas.microsoft.com/office/drawing/2014/chart" uri="{C3380CC4-5D6E-409C-BE32-E72D297353CC}">
              <c16:uniqueId val="{00000006-FC94-45DF-8423-17EC0E7B29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FC94-45DF-8423-17EC0E7B29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252380</c:v>
                </c:pt>
                <c:pt idx="3">
                  <c:v>234620</c:v>
                </c:pt>
                <c:pt idx="6">
                  <c:v>216249</c:v>
                </c:pt>
                <c:pt idx="9">
                  <c:v>205060</c:v>
                </c:pt>
                <c:pt idx="12">
                  <c:v>199462</c:v>
                </c:pt>
              </c:numCache>
            </c:numRef>
          </c:val>
          <c:extLst>
            <c:ext xmlns:c16="http://schemas.microsoft.com/office/drawing/2014/chart" uri="{C3380CC4-5D6E-409C-BE32-E72D297353CC}">
              <c16:uniqueId val="{00000008-FC94-45DF-8423-17EC0E7B29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1190</c:v>
                </c:pt>
                <c:pt idx="3">
                  <c:v>1066</c:v>
                </c:pt>
                <c:pt idx="6">
                  <c:v>1027</c:v>
                </c:pt>
                <c:pt idx="9">
                  <c:v>968</c:v>
                </c:pt>
                <c:pt idx="12">
                  <c:v>850</c:v>
                </c:pt>
              </c:numCache>
            </c:numRef>
          </c:val>
          <c:extLst>
            <c:ext xmlns:c16="http://schemas.microsoft.com/office/drawing/2014/chart" uri="{C3380CC4-5D6E-409C-BE32-E72D297353CC}">
              <c16:uniqueId val="{00000009-FC94-45DF-8423-17EC0E7B29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1142269</c:v>
                </c:pt>
                <c:pt idx="3">
                  <c:v>1145785</c:v>
                </c:pt>
                <c:pt idx="6">
                  <c:v>1178248</c:v>
                </c:pt>
                <c:pt idx="9">
                  <c:v>1195916</c:v>
                </c:pt>
                <c:pt idx="12">
                  <c:v>1234267</c:v>
                </c:pt>
              </c:numCache>
            </c:numRef>
          </c:val>
          <c:extLst>
            <c:ext xmlns:c16="http://schemas.microsoft.com/office/drawing/2014/chart" uri="{C3380CC4-5D6E-409C-BE32-E72D297353CC}">
              <c16:uniqueId val="{0000000A-FC94-45DF-8423-17EC0E7B29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532875</c:v>
                </c:pt>
                <c:pt idx="2">
                  <c:v>#N/A</c:v>
                </c:pt>
                <c:pt idx="3">
                  <c:v>#N/A</c:v>
                </c:pt>
                <c:pt idx="4">
                  <c:v>515429</c:v>
                </c:pt>
                <c:pt idx="5">
                  <c:v>#N/A</c:v>
                </c:pt>
                <c:pt idx="6">
                  <c:v>#N/A</c:v>
                </c:pt>
                <c:pt idx="7">
                  <c:v>505055</c:v>
                </c:pt>
                <c:pt idx="8">
                  <c:v>#N/A</c:v>
                </c:pt>
                <c:pt idx="9">
                  <c:v>#N/A</c:v>
                </c:pt>
                <c:pt idx="10">
                  <c:v>485680</c:v>
                </c:pt>
                <c:pt idx="11">
                  <c:v>#N/A</c:v>
                </c:pt>
                <c:pt idx="12">
                  <c:v>#N/A</c:v>
                </c:pt>
                <c:pt idx="13">
                  <c:v>487411</c:v>
                </c:pt>
                <c:pt idx="14">
                  <c:v>#N/A</c:v>
                </c:pt>
              </c:numCache>
            </c:numRef>
          </c:val>
          <c:smooth val="0"/>
          <c:extLst>
            <c:ext xmlns:c16="http://schemas.microsoft.com/office/drawing/2014/chart" uri="{C3380CC4-5D6E-409C-BE32-E72D297353CC}">
              <c16:uniqueId val="{0000000B-FC94-45DF-8423-17EC0E7B29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4902</c:v>
                </c:pt>
                <c:pt idx="1">
                  <c:v>11818</c:v>
                </c:pt>
                <c:pt idx="2">
                  <c:v>10197</c:v>
                </c:pt>
              </c:numCache>
            </c:numRef>
          </c:val>
          <c:extLst>
            <c:ext xmlns:c16="http://schemas.microsoft.com/office/drawing/2014/chart" uri="{C3380CC4-5D6E-409C-BE32-E72D297353CC}">
              <c16:uniqueId val="{00000000-2FD3-46C4-ABBC-8B67B318D2E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FD3-46C4-ABBC-8B67B318D2E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8110</c:v>
                </c:pt>
                <c:pt idx="1">
                  <c:v>9947</c:v>
                </c:pt>
                <c:pt idx="2">
                  <c:v>9544</c:v>
                </c:pt>
              </c:numCache>
            </c:numRef>
          </c:val>
          <c:extLst>
            <c:ext xmlns:c16="http://schemas.microsoft.com/office/drawing/2014/chart" uri="{C3380CC4-5D6E-409C-BE32-E72D297353CC}">
              <c16:uniqueId val="{00000002-2FD3-46C4-ABBC-8B67B318D2E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年度の実質公債比率の分子は、前年度から約</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億円の減少となっている。</a:t>
          </a:r>
        </a:p>
        <a:p>
          <a:r>
            <a:rPr kumimoji="1" lang="ja-JP" altLang="en-US" sz="1400">
              <a:latin typeface="ＭＳ ゴシック" pitchFamily="49" charset="-128"/>
              <a:ea typeface="ＭＳ ゴシック" pitchFamily="49" charset="-128"/>
            </a:rPr>
            <a:t>これは、元金償還金の減により、元利償還金等が対前年度比で約</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億円減少したことなどが主な要因である。</a:t>
          </a:r>
        </a:p>
        <a:p>
          <a:r>
            <a:rPr kumimoji="1" lang="ja-JP" altLang="en-US" sz="1400">
              <a:latin typeface="ＭＳ ゴシック" pitchFamily="49" charset="-128"/>
              <a:ea typeface="ＭＳ ゴシック" pitchFamily="49" charset="-128"/>
            </a:rPr>
            <a:t>引き続き、財政運営方針に沿って、市債残高の抑制や、短期の５年債から長期の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年債までバランスよく発行するとともに、減債基金の運用方法の見直しを行うことにより、金利負担の軽減に努めていく。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減債基金積立相当額の積立ルールが</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年償還で毎年度の積立額を発行額の</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分の１として設定しているのに対して、本市においては、</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年償還（３年据置）で毎年度の発行額の積立額を</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分の１として設定しているため、減債基金残高と減債基金積立相当額に乖離が生じている。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令和４年度の将来負担比率の分子は、前年度を</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億円上回っている。</a:t>
          </a:r>
        </a:p>
        <a:p>
          <a:r>
            <a:rPr kumimoji="1" lang="ja-JP" altLang="en-US" sz="1400">
              <a:latin typeface="ＭＳ ゴシック" pitchFamily="49" charset="-128"/>
              <a:ea typeface="ＭＳ ゴシック" pitchFamily="49" charset="-128"/>
            </a:rPr>
            <a:t>これは、下水道事業会計の繰入見込額が増加したことなどが主な要因となっている。</a:t>
          </a:r>
        </a:p>
        <a:p>
          <a:r>
            <a:rPr kumimoji="1" lang="ja-JP" altLang="en-US" sz="1400">
              <a:latin typeface="ＭＳ ゴシック" pitchFamily="49" charset="-128"/>
              <a:ea typeface="ＭＳ ゴシック" pitchFamily="49" charset="-128"/>
            </a:rPr>
            <a:t>財政運営方針（令和６年度～令和９年度）において、臨時財政対策債の残高及び減債基金積立累計額を除いた市債残高について、計画期間末において現状を下回る残高とすることを目標として掲げ、この方針に沿って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広島県広島市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交付税精算対応に伴う財政調整基金の取崩しが約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億円あったことなどから、基金全体の残高は、約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財政調整基金については、安定的な財政運営が行えるよう、現状を上回る残高を確保することとしている。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広島市サッカースタジアム建設基金は５年度にサッカースタジアム等の建設費に充当するため減少が見込まれるが、その他の基金については現状と同程度の残高となること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引き続き、各基金の設置目的に照らし、適切に運用していく。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サッカースタジアムを建設するための資金に充てるもの。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広島市市民球場基金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広島市民球場の修繕、改良その他の管理運営のための資金に充てるもの。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広島市原爆ドーム保存事業等基金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原爆ドームの保存等のための資金に充てるもの。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ひろしま国際協力基金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アジア等の諸地域が抱える都市問題の解決に向けた支援その他の国際協力に関する事業を円滑かつ効率的に行うための資金に充てるもの。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広島市環境保全事業基金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市民に対する地域の環境保全に関する知識の普及、地域の環境保全のための実践活動の支援等地域の環境保全活動の振興を図るための事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広島市サッカースタジアム建設基金は、民間からの寄附金相当額を積み立てたことにより、積立額が取崩額を上回ったため基金残高が増加した。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広島市民球場基金は、命名権収入等を基金に積み立てたが、取崩額が積立額を上回ったため基金残高が減少した。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広島市サッカースタジアム建設基金は、５年度にサッカースタジアム等の建設費に充当するため全額を取り崩すこととしている。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その他の基金についても、引き続き、各基金の設置目的に照らし、適切に運用していく。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交付税精算対応に伴う取崩しがあったことなどから、基金残高が前年度末に比べ約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財政運営方針において、期間末において現状（方針策定時点：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億円）を上回る残高を確保することを目標としており、引き続き、社会経済情勢の変動があった場合の年度間の財源調整や災害などの不測の事態に対応できるよう、基金残高の確保に努める。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本市では、満期一括償還方式で借り入れた地方債を対象として、計画的に償還財源の積立を行っている。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状況調査（決算統計）においては、満期一括償還地方債の償還財源に充てるため、減債基金に積み立てた額は公債費に計上し、減債基金には計上しない取扱いとされていることから、本市では対象となる積立はなく、増減も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今後も満期一括償還地方債について計画的に必要な償還財源の積立てを行う。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4E1423A-9BEB-4EA2-B035-D15120599EC7}"/>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38A18F3-5D2B-46F6-9DCA-BB4A09B5E81B}"/>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69FFB1C-9808-4F61-A232-9F040C0EFAFB}"/>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CF7785B-21E1-4CCA-ABE1-6817C1B2E4E5}"/>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92A4D53-91A2-4EC5-8433-38A2B42BD5A4}"/>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6E6CDA2-A3DD-4691-BADF-FE635981DFEF}"/>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68C9AD7-9CE4-4B8E-B0C4-E15C858CE836}"/>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B2310CE-F091-4B6A-94EB-E2EBC9B07D72}"/>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60700B9-E8C5-45E3-86B7-FDCB0E18799F}"/>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C630E995-66B2-49F5-9E59-E5510AA2B77B}"/>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1,184,731
1,164,745
906.69
710,147,785
705,188,318
2,951,994
342,971,969
1,116,204,480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8863A5E-FF54-469C-87C8-8A2FF99DF0BF}"/>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88A0078-0615-4584-B070-80BE80AFEB22}"/>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62F8904-904C-4D5B-AD8F-F1C8C6E5D75C}"/>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7CBFFD2-F09A-4AED-8693-F99DC5E49F19}"/>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7F05A11-F7F2-4F4C-8C47-A25B3BD18F09}"/>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2818A6A6-A176-491F-A985-4A3B089FD55A}"/>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849D003-8140-4BDB-9BFB-0F767D36DC83}"/>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4E97044-8CE5-4CC0-9935-F58EA0467198}"/>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57221EC-237F-454F-9A9B-C00481416C76}"/>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0AA5471-E028-485D-9D39-5073B37B7218}"/>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43A0130-0EC0-48B7-AC1B-C7BDD7A42A92}"/>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D5D2FC0-0BE4-48B4-9CD7-BABBF4096AFC}"/>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68C8DE6-7C06-4F61-B3B1-04B9083665C7}"/>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19F32C6-6E0D-43E7-9F02-E5C58ED89258}"/>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9D1C2C4-CA68-4500-B889-1C6182316C9D}"/>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75A8B10-7EEC-459B-9455-AC7A9527BA7C}"/>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C6094B4-7DB2-4487-8190-9B96473FC2D9}"/>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651B0CA-CD21-4A1F-AC9E-D398AFBE6C59}"/>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DBDD5EDF-728E-4EE6-9600-9FCD25C8AAAC}"/>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5390137-A62D-4C32-B13B-CCE5380D2651}"/>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137BB1B-6597-4C73-8EB4-7575BE6D7E63}"/>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F7BBFA2-3FA5-494C-9BE4-9959B34DF42E}"/>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A4EBFBE1-C269-48B6-9F0D-965FE94D2742}"/>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CA5DAC6-FA66-4645-8578-FB8B32FE884F}"/>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EDE384A4-EC9B-4C3E-B13B-BDF39953EE35}"/>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E8EEB08-7974-4570-ADFD-662D849A792C}"/>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66632A9-9104-42E1-8733-850325E6A5BA}"/>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2E02D05-EF27-4586-A1C7-76F25B61C484}"/>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A419A93-AC90-4C9B-BB99-A90104832C69}"/>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EC67FE2E-6051-4B8A-AD7E-627366190789}"/>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A24C853-E627-4DA6-831F-BCA1E2269F5D}"/>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77546D8-5191-47DD-867C-E95B8404DA45}"/>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F3E6FE5-7EAA-43D2-8522-17C8348B132A}"/>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719AD14-AD8E-4334-B52F-EFD269874531}"/>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014785C-140E-4B85-A35B-F23F277DA8D5}"/>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297C0AD-D389-44A2-9DF4-2270AF2E3CDA}"/>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DA02EB3-2D6B-41D4-BD10-0B967B7B70C4}"/>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市税の増収等による基準財政収入額の増加などにより令和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年度の単年度の指数は令和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年度の単年度の指数を上回ったものの、令和元年度の単年度の指数を下回ったことから、直近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か年の平均により算出する財政力指数は令和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ポイントの悪化となっている。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DF84ADD-1CCB-4820-966C-A0E959169CC6}"/>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1E0D0989-5302-42BB-AA46-A38607E6867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A2B74E4A-C8A0-4CEC-9296-B48081FFEA0A}"/>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8F51E971-C526-4428-BB1B-492C000E3238}"/>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FBF0616F-39A9-405C-9778-29018ACC1039}"/>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23472E0A-8593-48E7-B329-BBA37723F148}"/>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1E8324B2-9B0C-4B79-89BD-33A78964746C}"/>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E08DCFC-1496-459C-9024-395DD9947764}"/>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138A37EB-09D7-4BB9-AD75-427EE4CA973B}"/>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30C7ED27-67E9-4E7A-9054-C97FC4470433}"/>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DED1D6DF-DA30-4C5C-8056-4BFEB63D0308}"/>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C6150DF9-6EDD-43E7-B9A2-AE9250A2886C}"/>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8B00E3CF-9F41-4D90-B5DC-68FCF65FF8F3}"/>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86350E21-6638-452B-A738-344A535134F7}"/>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BC2B8F6-C232-406A-874F-75501E19C81A}"/>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AACF813A-DF45-4ACB-9510-679FD4A9996F}"/>
            </a:ext>
          </a:extLst>
        </xdr:cNvPr>
        <xdr:cNvCxnSpPr/>
      </xdr:nvCxnSpPr>
      <xdr:spPr>
        <a:xfrm flipV="1">
          <a:off x="4514850" y="5877983"/>
          <a:ext cx="0" cy="13906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4E0AC93D-8FFE-422F-9F1C-3E9F33590EB1}"/>
            </a:ext>
          </a:extLst>
        </xdr:cNvPr>
        <xdr:cNvSpPr txBox="1"/>
      </xdr:nvSpPr>
      <xdr:spPr>
        <a:xfrm>
          <a:off x="4584700" y="7247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302F146B-CDAA-4ED1-B60A-E9171F3F25F7}"/>
            </a:ext>
          </a:extLst>
        </xdr:cNvPr>
        <xdr:cNvCxnSpPr/>
      </xdr:nvCxnSpPr>
      <xdr:spPr>
        <a:xfrm>
          <a:off x="4425950" y="72686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76F1F310-0CA7-4A26-9D83-2F39C8EDFA17}"/>
            </a:ext>
          </a:extLst>
        </xdr:cNvPr>
        <xdr:cNvSpPr txBox="1"/>
      </xdr:nvSpPr>
      <xdr:spPr>
        <a:xfrm>
          <a:off x="4584700" y="5627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7E77D2B6-8352-4B8F-98F6-8B799943806E}"/>
            </a:ext>
          </a:extLst>
        </xdr:cNvPr>
        <xdr:cNvCxnSpPr/>
      </xdr:nvCxnSpPr>
      <xdr:spPr>
        <a:xfrm>
          <a:off x="4425950" y="58779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6616738E-8C81-4F7A-99D4-8342FB49D6E2}"/>
            </a:ext>
          </a:extLst>
        </xdr:cNvPr>
        <xdr:cNvCxnSpPr/>
      </xdr:nvCxnSpPr>
      <xdr:spPr>
        <a:xfrm>
          <a:off x="3752850" y="6690783"/>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F1261107-E34B-4B19-A013-2F4DEA079DF0}"/>
            </a:ext>
          </a:extLst>
        </xdr:cNvPr>
        <xdr:cNvSpPr txBox="1"/>
      </xdr:nvSpPr>
      <xdr:spPr>
        <a:xfrm>
          <a:off x="45847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D3ACE66D-EA2E-4D24-9288-8FCB29EBAA2F}"/>
            </a:ext>
          </a:extLst>
        </xdr:cNvPr>
        <xdr:cNvSpPr/>
      </xdr:nvSpPr>
      <xdr:spPr>
        <a:xfrm>
          <a:off x="4464050" y="65256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86783</xdr:rowOff>
    </xdr:to>
    <xdr:cxnSp macro="">
      <xdr:nvCxnSpPr>
        <xdr:cNvPr id="72" name="直線コネクタ 71">
          <a:extLst>
            <a:ext uri="{FF2B5EF4-FFF2-40B4-BE49-F238E27FC236}">
              <a16:creationId xmlns:a16="http://schemas.microsoft.com/office/drawing/2014/main" id="{3302CC3C-FC26-4020-B814-0EA60F915E1B}"/>
            </a:ext>
          </a:extLst>
        </xdr:cNvPr>
        <xdr:cNvCxnSpPr/>
      </xdr:nvCxnSpPr>
      <xdr:spPr>
        <a:xfrm>
          <a:off x="2940050" y="6610350"/>
          <a:ext cx="8128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946703BA-6330-4626-9313-ADC241C0AFD7}"/>
            </a:ext>
          </a:extLst>
        </xdr:cNvPr>
        <xdr:cNvSpPr/>
      </xdr:nvSpPr>
      <xdr:spPr>
        <a:xfrm>
          <a:off x="3702050" y="65256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74" name="テキスト ボックス 73">
          <a:extLst>
            <a:ext uri="{FF2B5EF4-FFF2-40B4-BE49-F238E27FC236}">
              <a16:creationId xmlns:a16="http://schemas.microsoft.com/office/drawing/2014/main" id="{98231FA3-5E97-4CBE-A527-2C2C80134F87}"/>
            </a:ext>
          </a:extLst>
        </xdr:cNvPr>
        <xdr:cNvSpPr txBox="1"/>
      </xdr:nvSpPr>
      <xdr:spPr>
        <a:xfrm>
          <a:off x="340995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14412672-565E-4762-A251-9BC3B4CD0B1C}"/>
            </a:ext>
          </a:extLst>
        </xdr:cNvPr>
        <xdr:cNvCxnSpPr/>
      </xdr:nvCxnSpPr>
      <xdr:spPr>
        <a:xfrm>
          <a:off x="2127250" y="661035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3B984F99-E2AB-4529-BCC3-617063597CC9}"/>
            </a:ext>
          </a:extLst>
        </xdr:cNvPr>
        <xdr:cNvSpPr/>
      </xdr:nvSpPr>
      <xdr:spPr>
        <a:xfrm>
          <a:off x="288925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21D3098A-CECF-440F-A804-5A2450CA08F7}"/>
            </a:ext>
          </a:extLst>
        </xdr:cNvPr>
        <xdr:cNvSpPr txBox="1"/>
      </xdr:nvSpPr>
      <xdr:spPr>
        <a:xfrm>
          <a:off x="259715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D2C65260-B474-4104-9309-DDBD1714CC8A}"/>
            </a:ext>
          </a:extLst>
        </xdr:cNvPr>
        <xdr:cNvCxnSpPr/>
      </xdr:nvCxnSpPr>
      <xdr:spPr>
        <a:xfrm>
          <a:off x="1333500" y="66103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EBFFD0EB-96A8-46F1-ACA3-61910689D256}"/>
            </a:ext>
          </a:extLst>
        </xdr:cNvPr>
        <xdr:cNvSpPr/>
      </xdr:nvSpPr>
      <xdr:spPr>
        <a:xfrm>
          <a:off x="2095500" y="644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AB280616-E81C-4E27-8B6C-1DADAA7F3579}"/>
            </a:ext>
          </a:extLst>
        </xdr:cNvPr>
        <xdr:cNvSpPr txBox="1"/>
      </xdr:nvSpPr>
      <xdr:spPr>
        <a:xfrm>
          <a:off x="178435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D4B4A136-54B5-4D4F-A53B-AB3F6524EA12}"/>
            </a:ext>
          </a:extLst>
        </xdr:cNvPr>
        <xdr:cNvSpPr/>
      </xdr:nvSpPr>
      <xdr:spPr>
        <a:xfrm>
          <a:off x="1282700" y="6445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DA68B182-7374-4031-9229-010742F5AB4A}"/>
            </a:ext>
          </a:extLst>
        </xdr:cNvPr>
        <xdr:cNvSpPr txBox="1"/>
      </xdr:nvSpPr>
      <xdr:spPr>
        <a:xfrm>
          <a:off x="97155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23C49BB-6922-43C5-A6FB-499D14C3A0CC}"/>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773D92D-B8B4-4FF7-A36E-09E82281B7EE}"/>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6109BFD-5DB9-4585-899D-79CC3E0C2898}"/>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E3AAEC3D-FF36-4ADD-B229-0E66FA903AEC}"/>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D7D1D7A-9790-4A53-97B4-82E3EFC1080E}"/>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40B13EA4-4909-491C-B650-7AAC4F6DA0D5}"/>
            </a:ext>
          </a:extLst>
        </xdr:cNvPr>
        <xdr:cNvSpPr/>
      </xdr:nvSpPr>
      <xdr:spPr>
        <a:xfrm>
          <a:off x="4464050" y="6680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48277</xdr:rowOff>
    </xdr:from>
    <xdr:ext cx="762000" cy="259045"/>
    <xdr:sp macro="" textlink="">
      <xdr:nvSpPr>
        <xdr:cNvPr id="89" name="財政力該当値テキスト">
          <a:extLst>
            <a:ext uri="{FF2B5EF4-FFF2-40B4-BE49-F238E27FC236}">
              <a16:creationId xmlns:a16="http://schemas.microsoft.com/office/drawing/2014/main" id="{E18D5402-A9E9-4B25-801E-72F2844E43AE}"/>
            </a:ext>
          </a:extLst>
        </xdr:cNvPr>
        <xdr:cNvSpPr txBox="1"/>
      </xdr:nvSpPr>
      <xdr:spPr>
        <a:xfrm>
          <a:off x="4584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a:extLst>
            <a:ext uri="{FF2B5EF4-FFF2-40B4-BE49-F238E27FC236}">
              <a16:creationId xmlns:a16="http://schemas.microsoft.com/office/drawing/2014/main" id="{B9ABF194-936D-43CF-BE57-33A50C8529C5}"/>
            </a:ext>
          </a:extLst>
        </xdr:cNvPr>
        <xdr:cNvSpPr/>
      </xdr:nvSpPr>
      <xdr:spPr>
        <a:xfrm>
          <a:off x="3702050" y="663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122360</xdr:rowOff>
    </xdr:from>
    <xdr:ext cx="736600" cy="259045"/>
    <xdr:sp macro="" textlink="">
      <xdr:nvSpPr>
        <xdr:cNvPr id="91" name="テキスト ボックス 90">
          <a:extLst>
            <a:ext uri="{FF2B5EF4-FFF2-40B4-BE49-F238E27FC236}">
              <a16:creationId xmlns:a16="http://schemas.microsoft.com/office/drawing/2014/main" id="{C746195C-4AE0-48DB-BFF6-B119163DD6EC}"/>
            </a:ext>
          </a:extLst>
        </xdr:cNvPr>
        <xdr:cNvSpPr txBox="1"/>
      </xdr:nvSpPr>
      <xdr:spPr>
        <a:xfrm>
          <a:off x="3409950" y="6726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6C0D0DE0-3A7D-4BC7-8108-60FA036F9394}"/>
            </a:ext>
          </a:extLst>
        </xdr:cNvPr>
        <xdr:cNvSpPr/>
      </xdr:nvSpPr>
      <xdr:spPr>
        <a:xfrm>
          <a:off x="2889250" y="656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41927</xdr:rowOff>
    </xdr:from>
    <xdr:ext cx="762000" cy="259045"/>
    <xdr:sp macro="" textlink="">
      <xdr:nvSpPr>
        <xdr:cNvPr id="93" name="テキスト ボックス 92">
          <a:extLst>
            <a:ext uri="{FF2B5EF4-FFF2-40B4-BE49-F238E27FC236}">
              <a16:creationId xmlns:a16="http://schemas.microsoft.com/office/drawing/2014/main" id="{9BFC884D-061E-42D4-90ED-918C7E8F32DA}"/>
            </a:ext>
          </a:extLst>
        </xdr:cNvPr>
        <xdr:cNvSpPr txBox="1"/>
      </xdr:nvSpPr>
      <xdr:spPr>
        <a:xfrm>
          <a:off x="2597150" y="664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81421B5E-4A67-47EA-BBCC-71B283B378C4}"/>
            </a:ext>
          </a:extLst>
        </xdr:cNvPr>
        <xdr:cNvSpPr/>
      </xdr:nvSpPr>
      <xdr:spPr>
        <a:xfrm>
          <a:off x="2095500" y="6565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41927</xdr:rowOff>
    </xdr:from>
    <xdr:ext cx="762000" cy="259045"/>
    <xdr:sp macro="" textlink="">
      <xdr:nvSpPr>
        <xdr:cNvPr id="95" name="テキスト ボックス 94">
          <a:extLst>
            <a:ext uri="{FF2B5EF4-FFF2-40B4-BE49-F238E27FC236}">
              <a16:creationId xmlns:a16="http://schemas.microsoft.com/office/drawing/2014/main" id="{34D5F15D-AE5E-49C6-9EB6-E8F7C09459CF}"/>
            </a:ext>
          </a:extLst>
        </xdr:cNvPr>
        <xdr:cNvSpPr txBox="1"/>
      </xdr:nvSpPr>
      <xdr:spPr>
        <a:xfrm>
          <a:off x="1784350" y="664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18CA3CB1-65A0-48A1-AA30-88343171B848}"/>
            </a:ext>
          </a:extLst>
        </xdr:cNvPr>
        <xdr:cNvSpPr/>
      </xdr:nvSpPr>
      <xdr:spPr>
        <a:xfrm>
          <a:off x="1282700" y="6565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41927</xdr:rowOff>
    </xdr:from>
    <xdr:ext cx="762000" cy="259045"/>
    <xdr:sp macro="" textlink="">
      <xdr:nvSpPr>
        <xdr:cNvPr id="97" name="テキスト ボックス 96">
          <a:extLst>
            <a:ext uri="{FF2B5EF4-FFF2-40B4-BE49-F238E27FC236}">
              <a16:creationId xmlns:a16="http://schemas.microsoft.com/office/drawing/2014/main" id="{502E32F6-7E0B-40B8-B990-46514F57D543}"/>
            </a:ext>
          </a:extLst>
        </xdr:cNvPr>
        <xdr:cNvSpPr txBox="1"/>
      </xdr:nvSpPr>
      <xdr:spPr>
        <a:xfrm>
          <a:off x="971550" y="664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7A7DD40-B9BF-400B-B103-B2BB8CD9129E}"/>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AFC3281D-BFF1-4425-A446-41E7386A743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FC7D8009-83BA-4645-A4B8-C21AFEF2A6E4}"/>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54B37AD2-4B8D-4815-885C-1666D925FB19}"/>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1696E76C-B2C8-415F-ABFE-38A154A6874C}"/>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A3DA759C-07E6-477F-8B5C-118AAC375D86}"/>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7580CBB0-8D9B-403C-B9B1-29D960DB8E8F}"/>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EC825B57-8610-4C23-AF80-8989AB51054D}"/>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C9ED8CCD-1188-409A-9B2E-C254D0BFD499}"/>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49CA33A9-AC13-4537-BD40-DBC07BD20DD1}"/>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C3CCAE4-BEA7-4725-A229-E20DB9F7EDD8}"/>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1B05737C-77BD-41CF-9EE3-4E95D56F721F}"/>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77871000-719D-4244-9973-DC1EBB25EEEF}"/>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％となっており、依然として類似団体平均上回っている。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前年度から悪化したのは、普通交付税の減等により経常的一般財源収入が減少したことに加え、物価・エネルギー価格高騰に伴う施設の管理運営費が増加したことなどによるものと考えられる。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引き続き、財政運営方針（令和６年度～令和９年度）に掲げた方策を着実に実行しながら財政の健全化に努めていく。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A59E1BD5-2CF6-4EE9-B3D1-A16445F8026D}"/>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B09B647-F921-4E0B-8F9D-3DF2B37631CE}"/>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986D4C83-ED21-4F09-B1A2-3B6FE6F68DCC}"/>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28C7855-7EF3-4549-A650-F821AFF1C9F0}"/>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D0189229-8A8A-414C-8439-7CCE213D30F1}"/>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A04E2A83-E8F5-4428-AD54-93180186ABC1}"/>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97E180F0-BCFE-4F34-8DFD-8FC3B1550352}"/>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BD53B741-0F9F-48B7-BE65-1CEFC7DC5472}"/>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5D455376-503E-44CD-98B5-3C48D82AAE6A}"/>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CB70D130-FF4F-48C9-AC84-76BAD586E146}"/>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8BCB24E8-24AF-4468-A6BE-C72B76C8C88E}"/>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19D3D79F-B4F0-4FC1-A494-7A195D5D101D}"/>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9C55352E-0D5C-47F7-B474-8BA77F9832AB}"/>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B9AC8A6C-1B95-42AF-9E42-4019A65C030A}"/>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18B65C32-A980-4899-903F-C3215E257A5B}"/>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3C2E6B03-D221-423E-AD0E-38C9AF322117}"/>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19CECDCF-78E5-45CB-89CD-C149B67BBAC1}"/>
            </a:ext>
          </a:extLst>
        </xdr:cNvPr>
        <xdr:cNvCxnSpPr/>
      </xdr:nvCxnSpPr>
      <xdr:spPr>
        <a:xfrm flipV="1">
          <a:off x="4514850" y="9534878"/>
          <a:ext cx="0" cy="1692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0AF64942-3AB7-4682-88DC-B1718B4F5023}"/>
            </a:ext>
          </a:extLst>
        </xdr:cNvPr>
        <xdr:cNvSpPr txBox="1"/>
      </xdr:nvSpPr>
      <xdr:spPr>
        <a:xfrm>
          <a:off x="4584700" y="111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6FB494FB-4EB3-4301-8D29-5E50718BEA34}"/>
            </a:ext>
          </a:extLst>
        </xdr:cNvPr>
        <xdr:cNvCxnSpPr/>
      </xdr:nvCxnSpPr>
      <xdr:spPr>
        <a:xfrm>
          <a:off x="4425950" y="11227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F79FCD49-0149-498B-AE03-B63823A3823D}"/>
            </a:ext>
          </a:extLst>
        </xdr:cNvPr>
        <xdr:cNvSpPr txBox="1"/>
      </xdr:nvSpPr>
      <xdr:spPr>
        <a:xfrm>
          <a:off x="4584700" y="92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931442C8-8752-48D2-ADE9-1C639EC49DAF}"/>
            </a:ext>
          </a:extLst>
        </xdr:cNvPr>
        <xdr:cNvCxnSpPr/>
      </xdr:nvCxnSpPr>
      <xdr:spPr>
        <a:xfrm>
          <a:off x="4425950" y="9534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64</xdr:row>
      <xdr:rowOff>117122</xdr:rowOff>
    </xdr:to>
    <xdr:cxnSp macro="">
      <xdr:nvCxnSpPr>
        <xdr:cNvPr id="132" name="直線コネクタ 131">
          <a:extLst>
            <a:ext uri="{FF2B5EF4-FFF2-40B4-BE49-F238E27FC236}">
              <a16:creationId xmlns:a16="http://schemas.microsoft.com/office/drawing/2014/main" id="{D5E7F657-5DB4-410C-B707-BDABC8F52642}"/>
            </a:ext>
          </a:extLst>
        </xdr:cNvPr>
        <xdr:cNvCxnSpPr/>
      </xdr:nvCxnSpPr>
      <xdr:spPr>
        <a:xfrm>
          <a:off x="3752850" y="10240433"/>
          <a:ext cx="762000" cy="4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3" name="財政構造の弾力性平均値テキスト">
          <a:extLst>
            <a:ext uri="{FF2B5EF4-FFF2-40B4-BE49-F238E27FC236}">
              <a16:creationId xmlns:a16="http://schemas.microsoft.com/office/drawing/2014/main" id="{F2CC7698-8A46-4BFC-B99A-F61BC65AC32E}"/>
            </a:ext>
          </a:extLst>
        </xdr:cNvPr>
        <xdr:cNvSpPr txBox="1"/>
      </xdr:nvSpPr>
      <xdr:spPr>
        <a:xfrm>
          <a:off x="4584700" y="10215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4949C6A5-C10F-490D-85D2-E532BB3BE159}"/>
            </a:ext>
          </a:extLst>
        </xdr:cNvPr>
        <xdr:cNvSpPr/>
      </xdr:nvSpPr>
      <xdr:spPr>
        <a:xfrm>
          <a:off x="4464050" y="10363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4233</xdr:rowOff>
    </xdr:from>
    <xdr:to>
      <xdr:col>19</xdr:col>
      <xdr:colOff>133350</xdr:colOff>
      <xdr:row>64</xdr:row>
      <xdr:rowOff>36689</xdr:rowOff>
    </xdr:to>
    <xdr:cxnSp macro="">
      <xdr:nvCxnSpPr>
        <xdr:cNvPr id="135" name="直線コネクタ 134">
          <a:extLst>
            <a:ext uri="{FF2B5EF4-FFF2-40B4-BE49-F238E27FC236}">
              <a16:creationId xmlns:a16="http://schemas.microsoft.com/office/drawing/2014/main" id="{FFC03FB1-117D-4362-B019-4F5C27A0728E}"/>
            </a:ext>
          </a:extLst>
        </xdr:cNvPr>
        <xdr:cNvCxnSpPr/>
      </xdr:nvCxnSpPr>
      <xdr:spPr>
        <a:xfrm flipV="1">
          <a:off x="2940050" y="10240433"/>
          <a:ext cx="812800" cy="36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82FB04B0-F816-4B88-9D33-C3A41D5550C5}"/>
            </a:ext>
          </a:extLst>
        </xdr:cNvPr>
        <xdr:cNvSpPr/>
      </xdr:nvSpPr>
      <xdr:spPr>
        <a:xfrm>
          <a:off x="3702050" y="992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7" name="テキスト ボックス 136">
          <a:extLst>
            <a:ext uri="{FF2B5EF4-FFF2-40B4-BE49-F238E27FC236}">
              <a16:creationId xmlns:a16="http://schemas.microsoft.com/office/drawing/2014/main" id="{7897596B-9776-4F9E-BD97-F137D52F9FC8}"/>
            </a:ext>
          </a:extLst>
        </xdr:cNvPr>
        <xdr:cNvSpPr txBox="1"/>
      </xdr:nvSpPr>
      <xdr:spPr>
        <a:xfrm>
          <a:off x="3409950" y="970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36689</xdr:rowOff>
    </xdr:from>
    <xdr:to>
      <xdr:col>15</xdr:col>
      <xdr:colOff>82550</xdr:colOff>
      <xdr:row>64</xdr:row>
      <xdr:rowOff>143933</xdr:rowOff>
    </xdr:to>
    <xdr:cxnSp macro="">
      <xdr:nvCxnSpPr>
        <xdr:cNvPr id="138" name="直線コネクタ 137">
          <a:extLst>
            <a:ext uri="{FF2B5EF4-FFF2-40B4-BE49-F238E27FC236}">
              <a16:creationId xmlns:a16="http://schemas.microsoft.com/office/drawing/2014/main" id="{EE06AA14-8E2A-4EA3-96DA-9243ED74173F}"/>
            </a:ext>
          </a:extLst>
        </xdr:cNvPr>
        <xdr:cNvCxnSpPr/>
      </xdr:nvCxnSpPr>
      <xdr:spPr>
        <a:xfrm flipV="1">
          <a:off x="2127250" y="10603089"/>
          <a:ext cx="8128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9A611097-CA86-49F9-A397-7C6698473AA4}"/>
            </a:ext>
          </a:extLst>
        </xdr:cNvPr>
        <xdr:cNvSpPr/>
      </xdr:nvSpPr>
      <xdr:spPr>
        <a:xfrm>
          <a:off x="2889250" y="105184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0" name="テキスト ボックス 139">
          <a:extLst>
            <a:ext uri="{FF2B5EF4-FFF2-40B4-BE49-F238E27FC236}">
              <a16:creationId xmlns:a16="http://schemas.microsoft.com/office/drawing/2014/main" id="{5DA05DB3-E82E-4F0A-824A-95716D8EA34E}"/>
            </a:ext>
          </a:extLst>
        </xdr:cNvPr>
        <xdr:cNvSpPr txBox="1"/>
      </xdr:nvSpPr>
      <xdr:spPr>
        <a:xfrm>
          <a:off x="2597150" y="102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103717</xdr:rowOff>
    </xdr:from>
    <xdr:to>
      <xdr:col>11</xdr:col>
      <xdr:colOff>31750</xdr:colOff>
      <xdr:row>64</xdr:row>
      <xdr:rowOff>143933</xdr:rowOff>
    </xdr:to>
    <xdr:cxnSp macro="">
      <xdr:nvCxnSpPr>
        <xdr:cNvPr id="141" name="直線コネクタ 140">
          <a:extLst>
            <a:ext uri="{FF2B5EF4-FFF2-40B4-BE49-F238E27FC236}">
              <a16:creationId xmlns:a16="http://schemas.microsoft.com/office/drawing/2014/main" id="{C15AD90C-9686-4964-A132-3751CBF2271B}"/>
            </a:ext>
          </a:extLst>
        </xdr:cNvPr>
        <xdr:cNvCxnSpPr/>
      </xdr:nvCxnSpPr>
      <xdr:spPr>
        <a:xfrm>
          <a:off x="1333500" y="10670117"/>
          <a:ext cx="79375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0F059834-439F-4E98-8DF6-8298B1CFBE65}"/>
            </a:ext>
          </a:extLst>
        </xdr:cNvPr>
        <xdr:cNvSpPr/>
      </xdr:nvSpPr>
      <xdr:spPr>
        <a:xfrm>
          <a:off x="2095500" y="105184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3" name="テキスト ボックス 142">
          <a:extLst>
            <a:ext uri="{FF2B5EF4-FFF2-40B4-BE49-F238E27FC236}">
              <a16:creationId xmlns:a16="http://schemas.microsoft.com/office/drawing/2014/main" id="{F7E98106-ED33-422C-ACB2-AE2055EF764D}"/>
            </a:ext>
          </a:extLst>
        </xdr:cNvPr>
        <xdr:cNvSpPr txBox="1"/>
      </xdr:nvSpPr>
      <xdr:spPr>
        <a:xfrm>
          <a:off x="1784350" y="102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731C4D41-A35C-42FD-B8F7-8AD1B7D1EB9D}"/>
            </a:ext>
          </a:extLst>
        </xdr:cNvPr>
        <xdr:cNvSpPr/>
      </xdr:nvSpPr>
      <xdr:spPr>
        <a:xfrm>
          <a:off x="1282700" y="104379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5" name="テキスト ボックス 144">
          <a:extLst>
            <a:ext uri="{FF2B5EF4-FFF2-40B4-BE49-F238E27FC236}">
              <a16:creationId xmlns:a16="http://schemas.microsoft.com/office/drawing/2014/main" id="{45A0B36A-8E03-43D6-8447-6935B8A95AD0}"/>
            </a:ext>
          </a:extLst>
        </xdr:cNvPr>
        <xdr:cNvSpPr txBox="1"/>
      </xdr:nvSpPr>
      <xdr:spPr>
        <a:xfrm>
          <a:off x="971550" y="1021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AF8FF23-3AFE-4518-BBEF-3CF65635505B}"/>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A50B7F5-1A5F-4B29-941A-DD185822DC67}"/>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7DCDB6C-D20B-42AE-9A31-312110078FE2}"/>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1B31BE6-0647-4148-943B-8E949006484B}"/>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18BA3F2-CD9B-4D9C-B524-2DDF816EFF57}"/>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66322</xdr:rowOff>
    </xdr:from>
    <xdr:to>
      <xdr:col>23</xdr:col>
      <xdr:colOff>184150</xdr:colOff>
      <xdr:row>64</xdr:row>
      <xdr:rowOff>167922</xdr:rowOff>
    </xdr:to>
    <xdr:sp macro="" textlink="">
      <xdr:nvSpPr>
        <xdr:cNvPr id="151" name="楕円 150">
          <a:extLst>
            <a:ext uri="{FF2B5EF4-FFF2-40B4-BE49-F238E27FC236}">
              <a16:creationId xmlns:a16="http://schemas.microsoft.com/office/drawing/2014/main" id="{364C2D1C-7612-4834-A39D-AFEA5C62D2B3}"/>
            </a:ext>
          </a:extLst>
        </xdr:cNvPr>
        <xdr:cNvSpPr/>
      </xdr:nvSpPr>
      <xdr:spPr>
        <a:xfrm>
          <a:off x="4464050" y="1063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38399</xdr:rowOff>
    </xdr:from>
    <xdr:ext cx="762000" cy="259045"/>
    <xdr:sp macro="" textlink="">
      <xdr:nvSpPr>
        <xdr:cNvPr id="152" name="財政構造の弾力性該当値テキスト">
          <a:extLst>
            <a:ext uri="{FF2B5EF4-FFF2-40B4-BE49-F238E27FC236}">
              <a16:creationId xmlns:a16="http://schemas.microsoft.com/office/drawing/2014/main" id="{8E1E1587-F48E-4424-8C47-7CA34B04226D}"/>
            </a:ext>
          </a:extLst>
        </xdr:cNvPr>
        <xdr:cNvSpPr txBox="1"/>
      </xdr:nvSpPr>
      <xdr:spPr>
        <a:xfrm>
          <a:off x="4584700" y="106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124883</xdr:rowOff>
    </xdr:from>
    <xdr:to>
      <xdr:col>19</xdr:col>
      <xdr:colOff>184150</xdr:colOff>
      <xdr:row>62</xdr:row>
      <xdr:rowOff>55033</xdr:rowOff>
    </xdr:to>
    <xdr:sp macro="" textlink="">
      <xdr:nvSpPr>
        <xdr:cNvPr id="153" name="楕円 152">
          <a:extLst>
            <a:ext uri="{FF2B5EF4-FFF2-40B4-BE49-F238E27FC236}">
              <a16:creationId xmlns:a16="http://schemas.microsoft.com/office/drawing/2014/main" id="{7C6833C8-14B8-46F3-8195-9516629B4F5B}"/>
            </a:ext>
          </a:extLst>
        </xdr:cNvPr>
        <xdr:cNvSpPr/>
      </xdr:nvSpPr>
      <xdr:spPr>
        <a:xfrm>
          <a:off x="3702050" y="101959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39810</xdr:rowOff>
    </xdr:from>
    <xdr:ext cx="736600" cy="259045"/>
    <xdr:sp macro="" textlink="">
      <xdr:nvSpPr>
        <xdr:cNvPr id="154" name="テキスト ボックス 153">
          <a:extLst>
            <a:ext uri="{FF2B5EF4-FFF2-40B4-BE49-F238E27FC236}">
              <a16:creationId xmlns:a16="http://schemas.microsoft.com/office/drawing/2014/main" id="{73562E12-8187-44C9-BB0E-18550B530C73}"/>
            </a:ext>
          </a:extLst>
        </xdr:cNvPr>
        <xdr:cNvSpPr txBox="1"/>
      </xdr:nvSpPr>
      <xdr:spPr>
        <a:xfrm>
          <a:off x="3409950" y="1027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157339</xdr:rowOff>
    </xdr:from>
    <xdr:to>
      <xdr:col>15</xdr:col>
      <xdr:colOff>133350</xdr:colOff>
      <xdr:row>64</xdr:row>
      <xdr:rowOff>87489</xdr:rowOff>
    </xdr:to>
    <xdr:sp macro="" textlink="">
      <xdr:nvSpPr>
        <xdr:cNvPr id="155" name="楕円 154">
          <a:extLst>
            <a:ext uri="{FF2B5EF4-FFF2-40B4-BE49-F238E27FC236}">
              <a16:creationId xmlns:a16="http://schemas.microsoft.com/office/drawing/2014/main" id="{891E34B9-5654-4B4C-B1D4-7409D3611729}"/>
            </a:ext>
          </a:extLst>
        </xdr:cNvPr>
        <xdr:cNvSpPr/>
      </xdr:nvSpPr>
      <xdr:spPr>
        <a:xfrm>
          <a:off x="2889250" y="105586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72266</xdr:rowOff>
    </xdr:from>
    <xdr:ext cx="762000" cy="259045"/>
    <xdr:sp macro="" textlink="">
      <xdr:nvSpPr>
        <xdr:cNvPr id="156" name="テキスト ボックス 155">
          <a:extLst>
            <a:ext uri="{FF2B5EF4-FFF2-40B4-BE49-F238E27FC236}">
              <a16:creationId xmlns:a16="http://schemas.microsoft.com/office/drawing/2014/main" id="{BA1C7C37-2848-4CF5-B44A-3FBD44E676C1}"/>
            </a:ext>
          </a:extLst>
        </xdr:cNvPr>
        <xdr:cNvSpPr txBox="1"/>
      </xdr:nvSpPr>
      <xdr:spPr>
        <a:xfrm>
          <a:off x="2597150" y="1063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7" name="楕円 156">
          <a:extLst>
            <a:ext uri="{FF2B5EF4-FFF2-40B4-BE49-F238E27FC236}">
              <a16:creationId xmlns:a16="http://schemas.microsoft.com/office/drawing/2014/main" id="{39695773-83C4-4D25-BED8-777CFDDF69E9}"/>
            </a:ext>
          </a:extLst>
        </xdr:cNvPr>
        <xdr:cNvSpPr/>
      </xdr:nvSpPr>
      <xdr:spPr>
        <a:xfrm>
          <a:off x="2095500" y="106595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8" name="テキスト ボックス 157">
          <a:extLst>
            <a:ext uri="{FF2B5EF4-FFF2-40B4-BE49-F238E27FC236}">
              <a16:creationId xmlns:a16="http://schemas.microsoft.com/office/drawing/2014/main" id="{F10862AF-8DC1-4E29-B6A1-759370F6D73A}"/>
            </a:ext>
          </a:extLst>
        </xdr:cNvPr>
        <xdr:cNvSpPr txBox="1"/>
      </xdr:nvSpPr>
      <xdr:spPr>
        <a:xfrm>
          <a:off x="1784350" y="10739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59" name="楕円 158">
          <a:extLst>
            <a:ext uri="{FF2B5EF4-FFF2-40B4-BE49-F238E27FC236}">
              <a16:creationId xmlns:a16="http://schemas.microsoft.com/office/drawing/2014/main" id="{3F865DC3-8891-480B-A03C-D57848894126}"/>
            </a:ext>
          </a:extLst>
        </xdr:cNvPr>
        <xdr:cNvSpPr/>
      </xdr:nvSpPr>
      <xdr:spPr>
        <a:xfrm>
          <a:off x="1282700" y="106193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60" name="テキスト ボックス 159">
          <a:extLst>
            <a:ext uri="{FF2B5EF4-FFF2-40B4-BE49-F238E27FC236}">
              <a16:creationId xmlns:a16="http://schemas.microsoft.com/office/drawing/2014/main" id="{7250BF3F-C9FF-4D23-8E47-BA2C391FF7C0}"/>
            </a:ext>
          </a:extLst>
        </xdr:cNvPr>
        <xdr:cNvSpPr txBox="1"/>
      </xdr:nvSpPr>
      <xdr:spPr>
        <a:xfrm>
          <a:off x="971550" y="1070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52CE030-A9DA-4F30-A749-48FF17CC5077}"/>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22736714-C3FF-4174-91F6-00FCFC8F834F}"/>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200C1C42-EDD7-47BB-918E-D5BA12F367AA}"/>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C3A901D2-6956-48B1-B3F4-B50A9BBED006}"/>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82BC13A0-B5A1-41EE-9F2E-B1E2BA09122D}"/>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30DFC4AE-4AD8-4117-AA85-19F44466F746}"/>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7976C76C-9BEF-433C-A3B5-3301E61C095F}"/>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7E20612-935F-4AB3-8AED-BE8F56586F25}"/>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B269F9B1-2646-4074-84D8-2A2BB861DD2F}"/>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510EF63-91B8-44BA-BE83-60CBEFC1EB47}"/>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C446388E-360C-4DC4-B4BF-D5E07C6CA221}"/>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7B2853AB-5DC3-45A3-AF51-E620E2259818}"/>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F36ED1F1-3601-4781-8756-078B220F1224}"/>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175,882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185,485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円となっており、依然として類似団体平均を上回っている。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前年度を上回っているのは、学校給食の公会計化に伴う学校給食の食材調達費の皆増等により物件費が増加している一方で、人口が前年比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％の減となっていることなどが主な要因となっていると考えられる。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引き続き、財政運営方針（令和６年度～令和９年度）に掲げた方策を着実に実行しながら業務改革に取り組んでいく。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1A907401-7BEE-4825-97EE-D0BE8A45C18C}"/>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8E0DCB51-F7F9-4D71-91DB-3F83210CD809}"/>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E8604527-CEE2-4DA4-A4E8-7232581D5DF4}"/>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C4ED9025-5534-4DA1-AC77-395CCD4DB02F}"/>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7163494B-39AC-4018-8C33-DC0129D83D6F}"/>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21F28B50-6D53-4C67-9699-C73B1A783EBB}"/>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6F6DD3AA-F1C5-4377-B4DD-3B48F122475A}"/>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59E32B62-8116-45C3-A674-1FE79A5E5BDA}"/>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65F25C32-A9D2-43A1-846A-C04849C374E0}"/>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6323C1A3-5229-434B-9EB9-DBC79A290289}"/>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10D8363F-00A8-478D-96D7-503C7CECCF3A}"/>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6DEAF18B-89A5-4FCE-8F8A-008D0543BF36}"/>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9BC8295D-4D84-4792-AC0C-C67CFC436E9E}"/>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59629ECB-470F-4799-AF86-822AF3BD7BD6}"/>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770A7F47-5CF1-4462-995C-E5EBE3F91194}"/>
            </a:ext>
          </a:extLst>
        </xdr:cNvPr>
        <xdr:cNvCxnSpPr/>
      </xdr:nvCxnSpPr>
      <xdr:spPr>
        <a:xfrm flipV="1">
          <a:off x="4514850" y="13845482"/>
          <a:ext cx="0" cy="9800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FC2AB81D-9DA2-4616-82AC-282AFFAAD719}"/>
            </a:ext>
          </a:extLst>
        </xdr:cNvPr>
        <xdr:cNvSpPr txBox="1"/>
      </xdr:nvSpPr>
      <xdr:spPr>
        <a:xfrm>
          <a:off x="4584700" y="1479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EB491939-1E65-45AC-B889-7A874687C8AF}"/>
            </a:ext>
          </a:extLst>
        </xdr:cNvPr>
        <xdr:cNvCxnSpPr/>
      </xdr:nvCxnSpPr>
      <xdr:spPr>
        <a:xfrm>
          <a:off x="4425950" y="14825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03AD785F-F9FA-4A2F-B724-F2C1917106E2}"/>
            </a:ext>
          </a:extLst>
        </xdr:cNvPr>
        <xdr:cNvSpPr txBox="1"/>
      </xdr:nvSpPr>
      <xdr:spPr>
        <a:xfrm>
          <a:off x="4584700" y="13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BC5D0D92-0AFC-4A59-ADDD-DDEBE17B4708}"/>
            </a:ext>
          </a:extLst>
        </xdr:cNvPr>
        <xdr:cNvCxnSpPr/>
      </xdr:nvCxnSpPr>
      <xdr:spPr>
        <a:xfrm>
          <a:off x="4425950" y="13845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2232</xdr:rowOff>
    </xdr:from>
    <xdr:to>
      <xdr:col>23</xdr:col>
      <xdr:colOff>133350</xdr:colOff>
      <xdr:row>87</xdr:row>
      <xdr:rowOff>62503</xdr:rowOff>
    </xdr:to>
    <xdr:cxnSp macro="">
      <xdr:nvCxnSpPr>
        <xdr:cNvPr id="193" name="直線コネクタ 192">
          <a:extLst>
            <a:ext uri="{FF2B5EF4-FFF2-40B4-BE49-F238E27FC236}">
              <a16:creationId xmlns:a16="http://schemas.microsoft.com/office/drawing/2014/main" id="{E6B0F490-1C14-4109-93BF-807BDB47ED69}"/>
            </a:ext>
          </a:extLst>
        </xdr:cNvPr>
        <xdr:cNvCxnSpPr/>
      </xdr:nvCxnSpPr>
      <xdr:spPr>
        <a:xfrm>
          <a:off x="3752850" y="14200832"/>
          <a:ext cx="762000" cy="22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15882</xdr:rowOff>
    </xdr:from>
    <xdr:ext cx="762000" cy="259045"/>
    <xdr:sp macro="" textlink="">
      <xdr:nvSpPr>
        <xdr:cNvPr id="194" name="人件費・物件費等の状況平均値テキスト">
          <a:extLst>
            <a:ext uri="{FF2B5EF4-FFF2-40B4-BE49-F238E27FC236}">
              <a16:creationId xmlns:a16="http://schemas.microsoft.com/office/drawing/2014/main" id="{280B2D82-C6F0-4E44-B293-627F255848C1}"/>
            </a:ext>
          </a:extLst>
        </xdr:cNvPr>
        <xdr:cNvSpPr txBox="1"/>
      </xdr:nvSpPr>
      <xdr:spPr>
        <a:xfrm>
          <a:off x="4584700" y="14049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89D0778D-7604-4B3D-B177-BD4709FD8C25}"/>
            </a:ext>
          </a:extLst>
        </xdr:cNvPr>
        <xdr:cNvSpPr/>
      </xdr:nvSpPr>
      <xdr:spPr>
        <a:xfrm>
          <a:off x="4464050" y="1419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76566</xdr:rowOff>
    </xdr:from>
    <xdr:to>
      <xdr:col>19</xdr:col>
      <xdr:colOff>133350</xdr:colOff>
      <xdr:row>86</xdr:row>
      <xdr:rowOff>2232</xdr:rowOff>
    </xdr:to>
    <xdr:cxnSp macro="">
      <xdr:nvCxnSpPr>
        <xdr:cNvPr id="196" name="直線コネクタ 195">
          <a:extLst>
            <a:ext uri="{FF2B5EF4-FFF2-40B4-BE49-F238E27FC236}">
              <a16:creationId xmlns:a16="http://schemas.microsoft.com/office/drawing/2014/main" id="{0D685F6F-3A5A-4957-93D5-70D8987AA4C5}"/>
            </a:ext>
          </a:extLst>
        </xdr:cNvPr>
        <xdr:cNvCxnSpPr/>
      </xdr:nvCxnSpPr>
      <xdr:spPr>
        <a:xfrm>
          <a:off x="2940050" y="13944966"/>
          <a:ext cx="812800" cy="25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BEC1C995-FED1-44F0-BE6C-24B986C549FD}"/>
            </a:ext>
          </a:extLst>
        </xdr:cNvPr>
        <xdr:cNvSpPr/>
      </xdr:nvSpPr>
      <xdr:spPr>
        <a:xfrm>
          <a:off x="3702050" y="1409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168882</xdr:rowOff>
    </xdr:from>
    <xdr:ext cx="736600" cy="259045"/>
    <xdr:sp macro="" textlink="">
      <xdr:nvSpPr>
        <xdr:cNvPr id="198" name="テキスト ボックス 197">
          <a:extLst>
            <a:ext uri="{FF2B5EF4-FFF2-40B4-BE49-F238E27FC236}">
              <a16:creationId xmlns:a16="http://schemas.microsoft.com/office/drawing/2014/main" id="{D910F693-30D3-4B69-8FDE-516536EB0612}"/>
            </a:ext>
          </a:extLst>
        </xdr:cNvPr>
        <xdr:cNvSpPr txBox="1"/>
      </xdr:nvSpPr>
      <xdr:spPr>
        <a:xfrm>
          <a:off x="3409950" y="1386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115083</xdr:rowOff>
    </xdr:from>
    <xdr:to>
      <xdr:col>15</xdr:col>
      <xdr:colOff>82550</xdr:colOff>
      <xdr:row>84</xdr:row>
      <xdr:rowOff>76566</xdr:rowOff>
    </xdr:to>
    <xdr:cxnSp macro="">
      <xdr:nvCxnSpPr>
        <xdr:cNvPr id="199" name="直線コネクタ 198">
          <a:extLst>
            <a:ext uri="{FF2B5EF4-FFF2-40B4-BE49-F238E27FC236}">
              <a16:creationId xmlns:a16="http://schemas.microsoft.com/office/drawing/2014/main" id="{73DEE404-48B6-4C26-8141-4E2DB768439F}"/>
            </a:ext>
          </a:extLst>
        </xdr:cNvPr>
        <xdr:cNvCxnSpPr/>
      </xdr:nvCxnSpPr>
      <xdr:spPr>
        <a:xfrm>
          <a:off x="2127250" y="13818383"/>
          <a:ext cx="812800" cy="1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370DDDAE-5CE4-4FF1-8911-4851165092A1}"/>
            </a:ext>
          </a:extLst>
        </xdr:cNvPr>
        <xdr:cNvSpPr/>
      </xdr:nvSpPr>
      <xdr:spPr>
        <a:xfrm>
          <a:off x="2889250" y="137936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30670</xdr:rowOff>
    </xdr:from>
    <xdr:ext cx="762000" cy="259045"/>
    <xdr:sp macro="" textlink="">
      <xdr:nvSpPr>
        <xdr:cNvPr id="201" name="テキスト ボックス 200">
          <a:extLst>
            <a:ext uri="{FF2B5EF4-FFF2-40B4-BE49-F238E27FC236}">
              <a16:creationId xmlns:a16="http://schemas.microsoft.com/office/drawing/2014/main" id="{BA04A543-7AB8-4504-9384-CF52E1DC4A15}"/>
            </a:ext>
          </a:extLst>
        </xdr:cNvPr>
        <xdr:cNvSpPr txBox="1"/>
      </xdr:nvSpPr>
      <xdr:spPr>
        <a:xfrm>
          <a:off x="2597150" y="135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90591</xdr:rowOff>
    </xdr:from>
    <xdr:to>
      <xdr:col>11</xdr:col>
      <xdr:colOff>31750</xdr:colOff>
      <xdr:row>83</xdr:row>
      <xdr:rowOff>115083</xdr:rowOff>
    </xdr:to>
    <xdr:cxnSp macro="">
      <xdr:nvCxnSpPr>
        <xdr:cNvPr id="202" name="直線コネクタ 201">
          <a:extLst>
            <a:ext uri="{FF2B5EF4-FFF2-40B4-BE49-F238E27FC236}">
              <a16:creationId xmlns:a16="http://schemas.microsoft.com/office/drawing/2014/main" id="{06F0FA28-A9A7-46E6-93EC-C9444823BDC5}"/>
            </a:ext>
          </a:extLst>
        </xdr:cNvPr>
        <xdr:cNvCxnSpPr/>
      </xdr:nvCxnSpPr>
      <xdr:spPr>
        <a:xfrm>
          <a:off x="1333500" y="13793891"/>
          <a:ext cx="79375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F460EF61-738D-4048-A4B9-956CDBCF3A69}"/>
            </a:ext>
          </a:extLst>
        </xdr:cNvPr>
        <xdr:cNvSpPr/>
      </xdr:nvSpPr>
      <xdr:spPr>
        <a:xfrm>
          <a:off x="2095500" y="136227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24861</xdr:rowOff>
    </xdr:from>
    <xdr:ext cx="762000" cy="259045"/>
    <xdr:sp macro="" textlink="">
      <xdr:nvSpPr>
        <xdr:cNvPr id="204" name="テキスト ボックス 203">
          <a:extLst>
            <a:ext uri="{FF2B5EF4-FFF2-40B4-BE49-F238E27FC236}">
              <a16:creationId xmlns:a16="http://schemas.microsoft.com/office/drawing/2014/main" id="{C9F24B44-2F6A-4877-9023-395F725AE80C}"/>
            </a:ext>
          </a:extLst>
        </xdr:cNvPr>
        <xdr:cNvSpPr txBox="1"/>
      </xdr:nvSpPr>
      <xdr:spPr>
        <a:xfrm>
          <a:off x="1784350" y="13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530DE83A-7636-4924-AA1B-707E50BE8E7E}"/>
            </a:ext>
          </a:extLst>
        </xdr:cNvPr>
        <xdr:cNvSpPr/>
      </xdr:nvSpPr>
      <xdr:spPr>
        <a:xfrm>
          <a:off x="1282700" y="135678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9CF98CA6-05A3-42DC-B960-C32B6A183271}"/>
            </a:ext>
          </a:extLst>
        </xdr:cNvPr>
        <xdr:cNvSpPr txBox="1"/>
      </xdr:nvSpPr>
      <xdr:spPr>
        <a:xfrm>
          <a:off x="971550" y="1334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522B324E-6C4B-4214-B32C-C8A08A26E90B}"/>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FAEBCA8E-9703-4613-8346-688903389F94}"/>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51C07B5-9AB0-4442-9108-640684BAF07E}"/>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44C7524-C787-4C9C-BB14-722BB00486D6}"/>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845C818-7B41-49A2-B314-2912CFE5FEAC}"/>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11703</xdr:rowOff>
    </xdr:from>
    <xdr:to>
      <xdr:col>23</xdr:col>
      <xdr:colOff>184150</xdr:colOff>
      <xdr:row>87</xdr:row>
      <xdr:rowOff>113303</xdr:rowOff>
    </xdr:to>
    <xdr:sp macro="" textlink="">
      <xdr:nvSpPr>
        <xdr:cNvPr id="212" name="楕円 211">
          <a:extLst>
            <a:ext uri="{FF2B5EF4-FFF2-40B4-BE49-F238E27FC236}">
              <a16:creationId xmlns:a16="http://schemas.microsoft.com/office/drawing/2014/main" id="{69B0044C-6399-44A1-9A34-B4BE78D4D223}"/>
            </a:ext>
          </a:extLst>
        </xdr:cNvPr>
        <xdr:cNvSpPr/>
      </xdr:nvSpPr>
      <xdr:spPr>
        <a:xfrm>
          <a:off x="4464050" y="1437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155230</xdr:rowOff>
    </xdr:from>
    <xdr:ext cx="762000" cy="259045"/>
    <xdr:sp macro="" textlink="">
      <xdr:nvSpPr>
        <xdr:cNvPr id="213" name="人件費・物件費等の状況該当値テキスト">
          <a:extLst>
            <a:ext uri="{FF2B5EF4-FFF2-40B4-BE49-F238E27FC236}">
              <a16:creationId xmlns:a16="http://schemas.microsoft.com/office/drawing/2014/main" id="{C91872FD-DE84-4725-8B42-428FB67AC0EB}"/>
            </a:ext>
          </a:extLst>
        </xdr:cNvPr>
        <xdr:cNvSpPr txBox="1"/>
      </xdr:nvSpPr>
      <xdr:spPr>
        <a:xfrm>
          <a:off x="4584700" y="1435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122882</xdr:rowOff>
    </xdr:from>
    <xdr:to>
      <xdr:col>19</xdr:col>
      <xdr:colOff>184150</xdr:colOff>
      <xdr:row>86</xdr:row>
      <xdr:rowOff>53032</xdr:rowOff>
    </xdr:to>
    <xdr:sp macro="" textlink="">
      <xdr:nvSpPr>
        <xdr:cNvPr id="214" name="楕円 213">
          <a:extLst>
            <a:ext uri="{FF2B5EF4-FFF2-40B4-BE49-F238E27FC236}">
              <a16:creationId xmlns:a16="http://schemas.microsoft.com/office/drawing/2014/main" id="{48AA3BA0-2DA0-4980-ADB9-6F8134BD5EC0}"/>
            </a:ext>
          </a:extLst>
        </xdr:cNvPr>
        <xdr:cNvSpPr/>
      </xdr:nvSpPr>
      <xdr:spPr>
        <a:xfrm>
          <a:off x="3702050" y="141563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37809</xdr:rowOff>
    </xdr:from>
    <xdr:ext cx="736600" cy="259045"/>
    <xdr:sp macro="" textlink="">
      <xdr:nvSpPr>
        <xdr:cNvPr id="215" name="テキスト ボックス 214">
          <a:extLst>
            <a:ext uri="{FF2B5EF4-FFF2-40B4-BE49-F238E27FC236}">
              <a16:creationId xmlns:a16="http://schemas.microsoft.com/office/drawing/2014/main" id="{2ED3B397-2DC9-4E18-9E45-24480441063F}"/>
            </a:ext>
          </a:extLst>
        </xdr:cNvPr>
        <xdr:cNvSpPr txBox="1"/>
      </xdr:nvSpPr>
      <xdr:spPr>
        <a:xfrm>
          <a:off x="3409950" y="14236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25766</xdr:rowOff>
    </xdr:from>
    <xdr:to>
      <xdr:col>15</xdr:col>
      <xdr:colOff>133350</xdr:colOff>
      <xdr:row>84</xdr:row>
      <xdr:rowOff>127366</xdr:rowOff>
    </xdr:to>
    <xdr:sp macro="" textlink="">
      <xdr:nvSpPr>
        <xdr:cNvPr id="216" name="楕円 215">
          <a:extLst>
            <a:ext uri="{FF2B5EF4-FFF2-40B4-BE49-F238E27FC236}">
              <a16:creationId xmlns:a16="http://schemas.microsoft.com/office/drawing/2014/main" id="{5D45DBDF-5E0A-49FF-9F97-47248180F5DE}"/>
            </a:ext>
          </a:extLst>
        </xdr:cNvPr>
        <xdr:cNvSpPr/>
      </xdr:nvSpPr>
      <xdr:spPr>
        <a:xfrm>
          <a:off x="2889250" y="138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112143</xdr:rowOff>
    </xdr:from>
    <xdr:ext cx="762000" cy="259045"/>
    <xdr:sp macro="" textlink="">
      <xdr:nvSpPr>
        <xdr:cNvPr id="217" name="テキスト ボックス 216">
          <a:extLst>
            <a:ext uri="{FF2B5EF4-FFF2-40B4-BE49-F238E27FC236}">
              <a16:creationId xmlns:a16="http://schemas.microsoft.com/office/drawing/2014/main" id="{388F0F56-1677-465D-B020-6BFA74CC7875}"/>
            </a:ext>
          </a:extLst>
        </xdr:cNvPr>
        <xdr:cNvSpPr txBox="1"/>
      </xdr:nvSpPr>
      <xdr:spPr>
        <a:xfrm>
          <a:off x="2597150" y="139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64283</xdr:rowOff>
    </xdr:from>
    <xdr:to>
      <xdr:col>11</xdr:col>
      <xdr:colOff>82550</xdr:colOff>
      <xdr:row>83</xdr:row>
      <xdr:rowOff>165883</xdr:rowOff>
    </xdr:to>
    <xdr:sp macro="" textlink="">
      <xdr:nvSpPr>
        <xdr:cNvPr id="218" name="楕円 217">
          <a:extLst>
            <a:ext uri="{FF2B5EF4-FFF2-40B4-BE49-F238E27FC236}">
              <a16:creationId xmlns:a16="http://schemas.microsoft.com/office/drawing/2014/main" id="{46B1F1C9-1187-456A-BDC2-4E092D183E33}"/>
            </a:ext>
          </a:extLst>
        </xdr:cNvPr>
        <xdr:cNvSpPr/>
      </xdr:nvSpPr>
      <xdr:spPr>
        <a:xfrm>
          <a:off x="2095500" y="137675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150660</xdr:rowOff>
    </xdr:from>
    <xdr:ext cx="762000" cy="259045"/>
    <xdr:sp macro="" textlink="">
      <xdr:nvSpPr>
        <xdr:cNvPr id="219" name="テキスト ボックス 218">
          <a:extLst>
            <a:ext uri="{FF2B5EF4-FFF2-40B4-BE49-F238E27FC236}">
              <a16:creationId xmlns:a16="http://schemas.microsoft.com/office/drawing/2014/main" id="{A779D711-72A6-43A5-847C-E6305296FFFB}"/>
            </a:ext>
          </a:extLst>
        </xdr:cNvPr>
        <xdr:cNvSpPr txBox="1"/>
      </xdr:nvSpPr>
      <xdr:spPr>
        <a:xfrm>
          <a:off x="1784350" y="1385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39791</xdr:rowOff>
    </xdr:from>
    <xdr:to>
      <xdr:col>7</xdr:col>
      <xdr:colOff>31750</xdr:colOff>
      <xdr:row>83</xdr:row>
      <xdr:rowOff>141391</xdr:rowOff>
    </xdr:to>
    <xdr:sp macro="" textlink="">
      <xdr:nvSpPr>
        <xdr:cNvPr id="220" name="楕円 219">
          <a:extLst>
            <a:ext uri="{FF2B5EF4-FFF2-40B4-BE49-F238E27FC236}">
              <a16:creationId xmlns:a16="http://schemas.microsoft.com/office/drawing/2014/main" id="{39B66A6B-45B8-4FD2-A21A-9D6BA67AB1EC}"/>
            </a:ext>
          </a:extLst>
        </xdr:cNvPr>
        <xdr:cNvSpPr/>
      </xdr:nvSpPr>
      <xdr:spPr>
        <a:xfrm>
          <a:off x="1282700" y="137430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126168</xdr:rowOff>
    </xdr:from>
    <xdr:ext cx="762000" cy="259045"/>
    <xdr:sp macro="" textlink="">
      <xdr:nvSpPr>
        <xdr:cNvPr id="221" name="テキスト ボックス 220">
          <a:extLst>
            <a:ext uri="{FF2B5EF4-FFF2-40B4-BE49-F238E27FC236}">
              <a16:creationId xmlns:a16="http://schemas.microsoft.com/office/drawing/2014/main" id="{EBD35FF5-37A3-4724-9A3C-FECD563F6BBE}"/>
            </a:ext>
          </a:extLst>
        </xdr:cNvPr>
        <xdr:cNvSpPr txBox="1"/>
      </xdr:nvSpPr>
      <xdr:spPr>
        <a:xfrm>
          <a:off x="971550" y="1382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71837DA4-891D-40F0-B4D0-D513AEB74957}"/>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32DBDD3A-BFDA-4400-878B-D6AC59104354}"/>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6898549B-C303-4AD0-A9A5-82B33E0B8AC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EB8F2DF-4ABA-4FD7-AEDA-290325E15E82}"/>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5310F573-EE4D-4BDD-B493-0935935D3057}"/>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A616DB33-9CB7-4458-BEDA-D5C3EFDBC7CA}"/>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8E95A024-BCE3-4BF9-A0E4-D0A7FCD11503}"/>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CF0CDDEB-C0C2-47C4-B3FE-060380DB056E}"/>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8211CEA1-6807-4E16-90FF-F6DCD0354FB3}"/>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5479D01B-EBB7-4EE4-BEFD-2CA724E95DB8}"/>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DDB0F442-B675-4533-84B8-4411287DC6FF}"/>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7BB27D5B-F73A-48BC-9F8C-CEE4C251B8C2}"/>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684BED2D-8E4F-46F8-8AAC-9AFDDCE8A565}"/>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令和３年度において、国及び本市では給料表の改定は行われておらず、令和４年度のラスパイレス指数は、１００を下回る水準を維持している。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48D32DD9-828D-4E83-BCD8-3B84AE295C2B}"/>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E83A590B-2AE4-4ED9-A64E-B287DD3AA64E}"/>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6D374F1D-6210-40DD-B7B4-56FC002FFB8C}"/>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AA4E52B1-8E17-4349-90E5-C1C5BE5E5054}"/>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C9C53927-FC97-485F-BB3A-CBFC76BBB564}"/>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380AAEF8-3C18-4F12-8653-7195B9F32A14}"/>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CBEBDC4D-A9E2-46A5-AD2D-45F275F70256}"/>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1CD168E5-5E34-4EDD-AA5F-03629F7E87E6}"/>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43656213-994F-4C0F-880F-3E458A0D17FD}"/>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D5B0BC73-8F21-4D29-A08F-B5C74ED6874A}"/>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B48F9559-FCA1-465E-9D55-39BB980FC1E6}"/>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2B85B594-8E57-43D7-9114-DA365AC7650F}"/>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BF607843-0EFE-4BA4-8A5A-F1BB22883CC5}"/>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39767A6A-61ED-40E4-9A2E-D8908E9DDE29}"/>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DFE9CAE1-64D2-4915-A091-C9F90380CB3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43C88309-EF11-4EE8-B6CF-4DF3AF49C091}"/>
            </a:ext>
          </a:extLst>
        </xdr:cNvPr>
        <xdr:cNvCxnSpPr/>
      </xdr:nvCxnSpPr>
      <xdr:spPr>
        <a:xfrm flipV="1">
          <a:off x="15474950" y="13507509"/>
          <a:ext cx="0" cy="1081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56D0D7EB-2A16-488E-9936-145C0C630097}"/>
            </a:ext>
          </a:extLst>
        </xdr:cNvPr>
        <xdr:cNvSpPr txBox="1"/>
      </xdr:nvSpPr>
      <xdr:spPr>
        <a:xfrm>
          <a:off x="15563850" y="1456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9E2611EF-94A8-4E50-BAE2-2902B5573F70}"/>
            </a:ext>
          </a:extLst>
        </xdr:cNvPr>
        <xdr:cNvCxnSpPr/>
      </xdr:nvCxnSpPr>
      <xdr:spPr>
        <a:xfrm>
          <a:off x="15405100" y="145891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86F09D85-16D6-4739-8840-8B6847292A3A}"/>
            </a:ext>
          </a:extLst>
        </xdr:cNvPr>
        <xdr:cNvSpPr txBox="1"/>
      </xdr:nvSpPr>
      <xdr:spPr>
        <a:xfrm>
          <a:off x="15563850" y="1325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60AE28DD-C105-4AE4-BB60-385ECECCEA5D}"/>
            </a:ext>
          </a:extLst>
        </xdr:cNvPr>
        <xdr:cNvCxnSpPr/>
      </xdr:nvCxnSpPr>
      <xdr:spPr>
        <a:xfrm>
          <a:off x="15405100" y="135075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11641</xdr:rowOff>
    </xdr:to>
    <xdr:cxnSp macro="">
      <xdr:nvCxnSpPr>
        <xdr:cNvPr id="255" name="直線コネクタ 254">
          <a:extLst>
            <a:ext uri="{FF2B5EF4-FFF2-40B4-BE49-F238E27FC236}">
              <a16:creationId xmlns:a16="http://schemas.microsoft.com/office/drawing/2014/main" id="{70BC379A-FF35-4369-BFEC-DC65890E7D19}"/>
            </a:ext>
          </a:extLst>
        </xdr:cNvPr>
        <xdr:cNvCxnSpPr/>
      </xdr:nvCxnSpPr>
      <xdr:spPr>
        <a:xfrm>
          <a:off x="14712950" y="14031384"/>
          <a:ext cx="762000" cy="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5BBF9932-563F-45CD-B51F-08FEFA3C37BE}"/>
            </a:ext>
          </a:extLst>
        </xdr:cNvPr>
        <xdr:cNvSpPr txBox="1"/>
      </xdr:nvSpPr>
      <xdr:spPr>
        <a:xfrm>
          <a:off x="15563850" y="13811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6257DB9C-EA9C-4657-8C95-3800F8652D5F}"/>
            </a:ext>
          </a:extLst>
        </xdr:cNvPr>
        <xdr:cNvSpPr/>
      </xdr:nvSpPr>
      <xdr:spPr>
        <a:xfrm>
          <a:off x="15430500" y="13960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11641</xdr:rowOff>
    </xdr:to>
    <xdr:cxnSp macro="">
      <xdr:nvCxnSpPr>
        <xdr:cNvPr id="258" name="直線コネクタ 257">
          <a:extLst>
            <a:ext uri="{FF2B5EF4-FFF2-40B4-BE49-F238E27FC236}">
              <a16:creationId xmlns:a16="http://schemas.microsoft.com/office/drawing/2014/main" id="{ECEBFFF2-2BC3-4782-B7A1-16C93AF4E35B}"/>
            </a:ext>
          </a:extLst>
        </xdr:cNvPr>
        <xdr:cNvCxnSpPr/>
      </xdr:nvCxnSpPr>
      <xdr:spPr>
        <a:xfrm flipV="1">
          <a:off x="13906500" y="14031384"/>
          <a:ext cx="806450" cy="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CA4F5155-7796-4775-9254-5E7A802D6270}"/>
            </a:ext>
          </a:extLst>
        </xdr:cNvPr>
        <xdr:cNvSpPr/>
      </xdr:nvSpPr>
      <xdr:spPr>
        <a:xfrm>
          <a:off x="14668500" y="13960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7823FE95-CA71-4F53-94D7-2CA18EDD268F}"/>
            </a:ext>
          </a:extLst>
        </xdr:cNvPr>
        <xdr:cNvSpPr txBox="1"/>
      </xdr:nvSpPr>
      <xdr:spPr>
        <a:xfrm>
          <a:off x="14370050" y="1373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11641</xdr:rowOff>
    </xdr:to>
    <xdr:cxnSp macro="">
      <xdr:nvCxnSpPr>
        <xdr:cNvPr id="261" name="直線コネクタ 260">
          <a:extLst>
            <a:ext uri="{FF2B5EF4-FFF2-40B4-BE49-F238E27FC236}">
              <a16:creationId xmlns:a16="http://schemas.microsoft.com/office/drawing/2014/main" id="{749C76E0-146A-422A-88AB-5453C532E416}"/>
            </a:ext>
          </a:extLst>
        </xdr:cNvPr>
        <xdr:cNvCxnSpPr/>
      </xdr:nvCxnSpPr>
      <xdr:spPr>
        <a:xfrm>
          <a:off x="13106400" y="1404514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505ADC38-B9BA-4816-AB05-262A484E98FF}"/>
            </a:ext>
          </a:extLst>
        </xdr:cNvPr>
        <xdr:cNvSpPr/>
      </xdr:nvSpPr>
      <xdr:spPr>
        <a:xfrm>
          <a:off x="13868400" y="140006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5FFFCEBF-1723-49BE-9756-42AD1A2A77B4}"/>
            </a:ext>
          </a:extLst>
        </xdr:cNvPr>
        <xdr:cNvSpPr txBox="1"/>
      </xdr:nvSpPr>
      <xdr:spPr>
        <a:xfrm>
          <a:off x="13557250" y="1377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51859</xdr:rowOff>
    </xdr:to>
    <xdr:cxnSp macro="">
      <xdr:nvCxnSpPr>
        <xdr:cNvPr id="264" name="直線コネクタ 263">
          <a:extLst>
            <a:ext uri="{FF2B5EF4-FFF2-40B4-BE49-F238E27FC236}">
              <a16:creationId xmlns:a16="http://schemas.microsoft.com/office/drawing/2014/main" id="{206351C6-026B-4ABE-8D74-B2ACE0EF741B}"/>
            </a:ext>
          </a:extLst>
        </xdr:cNvPr>
        <xdr:cNvCxnSpPr/>
      </xdr:nvCxnSpPr>
      <xdr:spPr>
        <a:xfrm flipV="1">
          <a:off x="12293600" y="14045141"/>
          <a:ext cx="8128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BFB97799-83F0-4DCE-BD3F-CC3C8B2A05AA}"/>
            </a:ext>
          </a:extLst>
        </xdr:cNvPr>
        <xdr:cNvSpPr/>
      </xdr:nvSpPr>
      <xdr:spPr>
        <a:xfrm>
          <a:off x="13055600" y="14000691"/>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7A0652E6-278B-47E6-89B9-E91199E4B8FC}"/>
            </a:ext>
          </a:extLst>
        </xdr:cNvPr>
        <xdr:cNvSpPr txBox="1"/>
      </xdr:nvSpPr>
      <xdr:spPr>
        <a:xfrm>
          <a:off x="12763500" y="1377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5AF75F80-9B70-4E78-B99E-3CB574A9119E}"/>
            </a:ext>
          </a:extLst>
        </xdr:cNvPr>
        <xdr:cNvSpPr/>
      </xdr:nvSpPr>
      <xdr:spPr>
        <a:xfrm>
          <a:off x="122428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68" name="テキスト ボックス 267">
          <a:extLst>
            <a:ext uri="{FF2B5EF4-FFF2-40B4-BE49-F238E27FC236}">
              <a16:creationId xmlns:a16="http://schemas.microsoft.com/office/drawing/2014/main" id="{5A924260-A7E9-4C82-A66E-84E1BFDC5C10}"/>
            </a:ext>
          </a:extLst>
        </xdr:cNvPr>
        <xdr:cNvSpPr txBox="1"/>
      </xdr:nvSpPr>
      <xdr:spPr>
        <a:xfrm>
          <a:off x="119507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B0FC52C0-E511-4BD1-BE46-C33A8B482D1E}"/>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B8053FF-6BFB-4A8A-A207-1E7FB8267614}"/>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F44D1E7-E226-4EE3-8951-81EFE1AE783B}"/>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A065E24-F076-4CEB-9868-EA6DD7C64F6B}"/>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D9598FA-ED2F-41AD-A6F1-83A2915F0F18}"/>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4" name="楕円 273">
          <a:extLst>
            <a:ext uri="{FF2B5EF4-FFF2-40B4-BE49-F238E27FC236}">
              <a16:creationId xmlns:a16="http://schemas.microsoft.com/office/drawing/2014/main" id="{FE6FAFA2-6D8F-4DB8-893A-CB1E9E9F9600}"/>
            </a:ext>
          </a:extLst>
        </xdr:cNvPr>
        <xdr:cNvSpPr/>
      </xdr:nvSpPr>
      <xdr:spPr>
        <a:xfrm>
          <a:off x="15430500" y="140006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5" name="給与水準   （国との比較）該当値テキスト">
          <a:extLst>
            <a:ext uri="{FF2B5EF4-FFF2-40B4-BE49-F238E27FC236}">
              <a16:creationId xmlns:a16="http://schemas.microsoft.com/office/drawing/2014/main" id="{1D60B4BF-9463-4EE3-8EBB-43F88126F76F}"/>
            </a:ext>
          </a:extLst>
        </xdr:cNvPr>
        <xdr:cNvSpPr txBox="1"/>
      </xdr:nvSpPr>
      <xdr:spPr>
        <a:xfrm>
          <a:off x="15563850" y="1397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6" name="楕円 275">
          <a:extLst>
            <a:ext uri="{FF2B5EF4-FFF2-40B4-BE49-F238E27FC236}">
              <a16:creationId xmlns:a16="http://schemas.microsoft.com/office/drawing/2014/main" id="{578BD9C5-76BA-4026-8AFC-302A6E773EA9}"/>
            </a:ext>
          </a:extLst>
        </xdr:cNvPr>
        <xdr:cNvSpPr/>
      </xdr:nvSpPr>
      <xdr:spPr>
        <a:xfrm>
          <a:off x="14668500" y="139805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77" name="テキスト ボックス 276">
          <a:extLst>
            <a:ext uri="{FF2B5EF4-FFF2-40B4-BE49-F238E27FC236}">
              <a16:creationId xmlns:a16="http://schemas.microsoft.com/office/drawing/2014/main" id="{8E3A67BD-BAD1-4453-AD16-7A260A0A2E1E}"/>
            </a:ext>
          </a:extLst>
        </xdr:cNvPr>
        <xdr:cNvSpPr txBox="1"/>
      </xdr:nvSpPr>
      <xdr:spPr>
        <a:xfrm>
          <a:off x="14370050" y="14060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78" name="楕円 277">
          <a:extLst>
            <a:ext uri="{FF2B5EF4-FFF2-40B4-BE49-F238E27FC236}">
              <a16:creationId xmlns:a16="http://schemas.microsoft.com/office/drawing/2014/main" id="{5343C0AB-0908-43E7-A5CF-9EA99617C8D7}"/>
            </a:ext>
          </a:extLst>
        </xdr:cNvPr>
        <xdr:cNvSpPr/>
      </xdr:nvSpPr>
      <xdr:spPr>
        <a:xfrm>
          <a:off x="13868400" y="140006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79" name="テキスト ボックス 278">
          <a:extLst>
            <a:ext uri="{FF2B5EF4-FFF2-40B4-BE49-F238E27FC236}">
              <a16:creationId xmlns:a16="http://schemas.microsoft.com/office/drawing/2014/main" id="{821E2B1B-34C4-4D6D-A8EB-6AB8724976D7}"/>
            </a:ext>
          </a:extLst>
        </xdr:cNvPr>
        <xdr:cNvSpPr txBox="1"/>
      </xdr:nvSpPr>
      <xdr:spPr>
        <a:xfrm>
          <a:off x="13557250" y="1408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0" name="楕円 279">
          <a:extLst>
            <a:ext uri="{FF2B5EF4-FFF2-40B4-BE49-F238E27FC236}">
              <a16:creationId xmlns:a16="http://schemas.microsoft.com/office/drawing/2014/main" id="{FAE4D070-0A85-4C6E-A40B-07957EDCF424}"/>
            </a:ext>
          </a:extLst>
        </xdr:cNvPr>
        <xdr:cNvSpPr/>
      </xdr:nvSpPr>
      <xdr:spPr>
        <a:xfrm>
          <a:off x="13055600" y="1400069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81" name="テキスト ボックス 280">
          <a:extLst>
            <a:ext uri="{FF2B5EF4-FFF2-40B4-BE49-F238E27FC236}">
              <a16:creationId xmlns:a16="http://schemas.microsoft.com/office/drawing/2014/main" id="{97EC1FFE-DA6A-4B55-9F70-A774DBA8E9E2}"/>
            </a:ext>
          </a:extLst>
        </xdr:cNvPr>
        <xdr:cNvSpPr txBox="1"/>
      </xdr:nvSpPr>
      <xdr:spPr>
        <a:xfrm>
          <a:off x="12763500" y="1408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82" name="楕円 281">
          <a:extLst>
            <a:ext uri="{FF2B5EF4-FFF2-40B4-BE49-F238E27FC236}">
              <a16:creationId xmlns:a16="http://schemas.microsoft.com/office/drawing/2014/main" id="{8A761609-4201-40A0-A7D1-88DD33EF7DE2}"/>
            </a:ext>
          </a:extLst>
        </xdr:cNvPr>
        <xdr:cNvSpPr/>
      </xdr:nvSpPr>
      <xdr:spPr>
        <a:xfrm>
          <a:off x="12242800" y="1403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83" name="テキスト ボックス 282">
          <a:extLst>
            <a:ext uri="{FF2B5EF4-FFF2-40B4-BE49-F238E27FC236}">
              <a16:creationId xmlns:a16="http://schemas.microsoft.com/office/drawing/2014/main" id="{8B5C5786-6BF2-4089-8F1F-51E55DE170C7}"/>
            </a:ext>
          </a:extLst>
        </xdr:cNvPr>
        <xdr:cNvSpPr txBox="1"/>
      </xdr:nvSpPr>
      <xdr:spPr>
        <a:xfrm>
          <a:off x="11950700" y="1381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7055A5EE-CD4B-4774-B496-12446FD3045D}"/>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D4644F4A-5FBD-45A9-99B5-C7AC7A10C82B}"/>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C6D9BBA1-C154-4CE6-AA32-2F6D5BD92555}"/>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EA5DCC3-D1A5-49F9-9BB3-93C7B6925AC6}"/>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CF707A81-2971-42FA-A6AA-AA9FBB1A5A68}"/>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A7F9C411-7F66-4A9A-81F3-37184C098862}"/>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429EB347-027A-48A5-94F3-C94990B610E4}"/>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35741460-AD2B-462B-820A-E4D821FBE899}"/>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D039418F-1F81-4B74-B21B-CBFDF2A53278}"/>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CA209A7-03D9-4AC4-9171-AED379E5AFDB}"/>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C23CDAD-21BB-44B9-AA0E-A41098F1F4AE}"/>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DCE940A8-51A0-439D-9BFF-68DE6DD1EF55}"/>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65348625-727C-4AF6-AA05-271A57D2D66C}"/>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正規職員の育児休業に伴う代替要員を正規職員により措置しているため、人口千人当たりの職員数が類似団体平均を上回っている。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3BC579D2-CABF-488C-AC81-FBDFAB3A8312}"/>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19F1A605-EC54-4775-AC59-AB2E1A700617}"/>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C70A0C6E-B9AB-41F6-B3DE-713C6D525635}"/>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FD986D27-2866-4D73-9EA7-A87C60E844D6}"/>
            </a:ext>
          </a:extLst>
        </xdr:cNvPr>
        <xdr:cNvCxnSpPr/>
      </xdr:nvCxnSpPr>
      <xdr:spPr>
        <a:xfrm>
          <a:off x="116649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DE2FF70F-0871-4BD2-A889-CC374C203899}"/>
            </a:ext>
          </a:extLst>
        </xdr:cNvPr>
        <xdr:cNvSpPr txBox="1"/>
      </xdr:nvSpPr>
      <xdr:spPr>
        <a:xfrm>
          <a:off x="1097915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406B22B3-1811-467C-B185-64BF34A3F073}"/>
            </a:ext>
          </a:extLst>
        </xdr:cNvPr>
        <xdr:cNvCxnSpPr/>
      </xdr:nvCxnSpPr>
      <xdr:spPr>
        <a:xfrm>
          <a:off x="116649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75D884A1-0089-4CC3-973C-9DF0FA77749B}"/>
            </a:ext>
          </a:extLst>
        </xdr:cNvPr>
        <xdr:cNvSpPr txBox="1"/>
      </xdr:nvSpPr>
      <xdr:spPr>
        <a:xfrm>
          <a:off x="1097915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8B5756B0-CD0C-437A-BCF6-94431B0F784C}"/>
            </a:ext>
          </a:extLst>
        </xdr:cNvPr>
        <xdr:cNvCxnSpPr/>
      </xdr:nvCxnSpPr>
      <xdr:spPr>
        <a:xfrm>
          <a:off x="116649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4C9210AD-4B38-4905-83FB-AD10F134C762}"/>
            </a:ext>
          </a:extLst>
        </xdr:cNvPr>
        <xdr:cNvSpPr txBox="1"/>
      </xdr:nvSpPr>
      <xdr:spPr>
        <a:xfrm>
          <a:off x="1097915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20A2E516-51CF-4358-98FF-91A7929ABDC5}"/>
            </a:ext>
          </a:extLst>
        </xdr:cNvPr>
        <xdr:cNvCxnSpPr/>
      </xdr:nvCxnSpPr>
      <xdr:spPr>
        <a:xfrm>
          <a:off x="116649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CFB3914D-BAF5-4E0D-8EBD-ECF6F2F476F2}"/>
            </a:ext>
          </a:extLst>
        </xdr:cNvPr>
        <xdr:cNvSpPr txBox="1"/>
      </xdr:nvSpPr>
      <xdr:spPr>
        <a:xfrm>
          <a:off x="1097915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164DFF3B-55FE-4876-96AF-6F2BF83C9077}"/>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EB1483CE-4151-47FC-875B-641C5A2FEBD1}"/>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383FB97A-E7D1-495E-833A-3A84BAEDA356}"/>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0D52120B-6807-4947-BFE5-D6C667E89804}"/>
            </a:ext>
          </a:extLst>
        </xdr:cNvPr>
        <xdr:cNvCxnSpPr/>
      </xdr:nvCxnSpPr>
      <xdr:spPr>
        <a:xfrm flipV="1">
          <a:off x="15474950" y="9664192"/>
          <a:ext cx="0" cy="1210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EBCBCAB1-FB23-44BE-A139-6D417507B687}"/>
            </a:ext>
          </a:extLst>
        </xdr:cNvPr>
        <xdr:cNvSpPr txBox="1"/>
      </xdr:nvSpPr>
      <xdr:spPr>
        <a:xfrm>
          <a:off x="1556385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DBD00B8A-FFCF-4070-81BF-85BC98B76D25}"/>
            </a:ext>
          </a:extLst>
        </xdr:cNvPr>
        <xdr:cNvCxnSpPr/>
      </xdr:nvCxnSpPr>
      <xdr:spPr>
        <a:xfrm>
          <a:off x="15405100" y="108745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D5ACC5E8-DB0F-4B05-8275-7069A4E9518B}"/>
            </a:ext>
          </a:extLst>
        </xdr:cNvPr>
        <xdr:cNvSpPr txBox="1"/>
      </xdr:nvSpPr>
      <xdr:spPr>
        <a:xfrm>
          <a:off x="15563850" y="941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EF360591-4A21-47B2-96A3-DF909A468A55}"/>
            </a:ext>
          </a:extLst>
        </xdr:cNvPr>
        <xdr:cNvCxnSpPr/>
      </xdr:nvCxnSpPr>
      <xdr:spPr>
        <a:xfrm>
          <a:off x="15405100" y="96641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77978</xdr:rowOff>
    </xdr:from>
    <xdr:to>
      <xdr:col>81</xdr:col>
      <xdr:colOff>44450</xdr:colOff>
      <xdr:row>64</xdr:row>
      <xdr:rowOff>111760</xdr:rowOff>
    </xdr:to>
    <xdr:cxnSp macro="">
      <xdr:nvCxnSpPr>
        <xdr:cNvPr id="316" name="直線コネクタ 315">
          <a:extLst>
            <a:ext uri="{FF2B5EF4-FFF2-40B4-BE49-F238E27FC236}">
              <a16:creationId xmlns:a16="http://schemas.microsoft.com/office/drawing/2014/main" id="{478DF38C-3890-4568-AE18-61BA6DB5073E}"/>
            </a:ext>
          </a:extLst>
        </xdr:cNvPr>
        <xdr:cNvCxnSpPr/>
      </xdr:nvCxnSpPr>
      <xdr:spPr>
        <a:xfrm>
          <a:off x="14712950" y="10644378"/>
          <a:ext cx="762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9FF80C6D-5B9F-4ADE-B235-E4B5D0445664}"/>
            </a:ext>
          </a:extLst>
        </xdr:cNvPr>
        <xdr:cNvSpPr txBox="1"/>
      </xdr:nvSpPr>
      <xdr:spPr>
        <a:xfrm>
          <a:off x="15563850" y="10119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2D6EEB1B-797B-4ADC-A07E-2C1EF2405604}"/>
            </a:ext>
          </a:extLst>
        </xdr:cNvPr>
        <xdr:cNvSpPr/>
      </xdr:nvSpPr>
      <xdr:spPr>
        <a:xfrm>
          <a:off x="15430500" y="1026845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49022</xdr:rowOff>
    </xdr:from>
    <xdr:to>
      <xdr:col>77</xdr:col>
      <xdr:colOff>44450</xdr:colOff>
      <xdr:row>64</xdr:row>
      <xdr:rowOff>77978</xdr:rowOff>
    </xdr:to>
    <xdr:cxnSp macro="">
      <xdr:nvCxnSpPr>
        <xdr:cNvPr id="319" name="直線コネクタ 318">
          <a:extLst>
            <a:ext uri="{FF2B5EF4-FFF2-40B4-BE49-F238E27FC236}">
              <a16:creationId xmlns:a16="http://schemas.microsoft.com/office/drawing/2014/main" id="{4BF376A6-E1B7-4F3C-ABEA-9287CDAF2CD9}"/>
            </a:ext>
          </a:extLst>
        </xdr:cNvPr>
        <xdr:cNvCxnSpPr/>
      </xdr:nvCxnSpPr>
      <xdr:spPr>
        <a:xfrm>
          <a:off x="13906500" y="10615422"/>
          <a:ext cx="80645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2806CF04-A1D1-4C69-99CF-DA90CE38F569}"/>
            </a:ext>
          </a:extLst>
        </xdr:cNvPr>
        <xdr:cNvSpPr/>
      </xdr:nvSpPr>
      <xdr:spPr>
        <a:xfrm>
          <a:off x="14668500" y="102588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BC7676D6-151B-425B-9842-4769907EB2AA}"/>
            </a:ext>
          </a:extLst>
        </xdr:cNvPr>
        <xdr:cNvSpPr txBox="1"/>
      </xdr:nvSpPr>
      <xdr:spPr>
        <a:xfrm>
          <a:off x="14370050" y="10040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39624</xdr:rowOff>
    </xdr:from>
    <xdr:to>
      <xdr:col>72</xdr:col>
      <xdr:colOff>203200</xdr:colOff>
      <xdr:row>64</xdr:row>
      <xdr:rowOff>49022</xdr:rowOff>
    </xdr:to>
    <xdr:cxnSp macro="">
      <xdr:nvCxnSpPr>
        <xdr:cNvPr id="322" name="直線コネクタ 321">
          <a:extLst>
            <a:ext uri="{FF2B5EF4-FFF2-40B4-BE49-F238E27FC236}">
              <a16:creationId xmlns:a16="http://schemas.microsoft.com/office/drawing/2014/main" id="{B7683FA5-5BE9-4192-974D-C482F9D12CB2}"/>
            </a:ext>
          </a:extLst>
        </xdr:cNvPr>
        <xdr:cNvCxnSpPr/>
      </xdr:nvCxnSpPr>
      <xdr:spPr>
        <a:xfrm>
          <a:off x="13106400" y="10275824"/>
          <a:ext cx="800100" cy="3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F27B6D57-8C7E-42F2-A513-AFD4E66BA908}"/>
            </a:ext>
          </a:extLst>
        </xdr:cNvPr>
        <xdr:cNvSpPr/>
      </xdr:nvSpPr>
      <xdr:spPr>
        <a:xfrm>
          <a:off x="13868400" y="102443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55E85573-8DE1-4BED-B880-0068AD91C324}"/>
            </a:ext>
          </a:extLst>
        </xdr:cNvPr>
        <xdr:cNvSpPr txBox="1"/>
      </xdr:nvSpPr>
      <xdr:spPr>
        <a:xfrm>
          <a:off x="13557250" y="1002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133858</xdr:rowOff>
    </xdr:from>
    <xdr:to>
      <xdr:col>68</xdr:col>
      <xdr:colOff>152400</xdr:colOff>
      <xdr:row>62</xdr:row>
      <xdr:rowOff>39624</xdr:rowOff>
    </xdr:to>
    <xdr:cxnSp macro="">
      <xdr:nvCxnSpPr>
        <xdr:cNvPr id="325" name="直線コネクタ 324">
          <a:extLst>
            <a:ext uri="{FF2B5EF4-FFF2-40B4-BE49-F238E27FC236}">
              <a16:creationId xmlns:a16="http://schemas.microsoft.com/office/drawing/2014/main" id="{24EAD6EF-D923-457A-A602-2C9946905011}"/>
            </a:ext>
          </a:extLst>
        </xdr:cNvPr>
        <xdr:cNvCxnSpPr/>
      </xdr:nvCxnSpPr>
      <xdr:spPr>
        <a:xfrm>
          <a:off x="12293600" y="10204958"/>
          <a:ext cx="8128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216C2F10-FF40-43C6-8126-CAB74052AE67}"/>
            </a:ext>
          </a:extLst>
        </xdr:cNvPr>
        <xdr:cNvSpPr/>
      </xdr:nvSpPr>
      <xdr:spPr>
        <a:xfrm>
          <a:off x="13055600" y="10068814"/>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D89B5EF3-6286-4F3B-8421-797E316657B8}"/>
            </a:ext>
          </a:extLst>
        </xdr:cNvPr>
        <xdr:cNvSpPr txBox="1"/>
      </xdr:nvSpPr>
      <xdr:spPr>
        <a:xfrm>
          <a:off x="12763500" y="984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5C52E9F7-E64A-4DC4-B8BC-9A73FF670963}"/>
            </a:ext>
          </a:extLst>
        </xdr:cNvPr>
        <xdr:cNvSpPr/>
      </xdr:nvSpPr>
      <xdr:spPr>
        <a:xfrm>
          <a:off x="12242800" y="9996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018FFA6B-2001-4068-88FC-3A5FD1FCDE62}"/>
            </a:ext>
          </a:extLst>
        </xdr:cNvPr>
        <xdr:cNvSpPr txBox="1"/>
      </xdr:nvSpPr>
      <xdr:spPr>
        <a:xfrm>
          <a:off x="11950700" y="977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D2BE64B4-DF6C-48B5-8F33-60FA0EBBE22E}"/>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8D1C38E1-43FA-4B3E-9F3D-4805DCCE5AD7}"/>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3C13A66-0E57-443C-BC3A-99567A4C9B89}"/>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7290C1D-6A24-4B2E-93D2-8CB54696A894}"/>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722B45EA-9382-41D5-B3AD-6D192C08914F}"/>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60960</xdr:rowOff>
    </xdr:from>
    <xdr:to>
      <xdr:col>81</xdr:col>
      <xdr:colOff>95250</xdr:colOff>
      <xdr:row>64</xdr:row>
      <xdr:rowOff>162560</xdr:rowOff>
    </xdr:to>
    <xdr:sp macro="" textlink="">
      <xdr:nvSpPr>
        <xdr:cNvPr id="335" name="楕円 334">
          <a:extLst>
            <a:ext uri="{FF2B5EF4-FFF2-40B4-BE49-F238E27FC236}">
              <a16:creationId xmlns:a16="http://schemas.microsoft.com/office/drawing/2014/main" id="{728DDA29-6D10-4230-BC61-418AE27B0BC3}"/>
            </a:ext>
          </a:extLst>
        </xdr:cNvPr>
        <xdr:cNvSpPr/>
      </xdr:nvSpPr>
      <xdr:spPr>
        <a:xfrm>
          <a:off x="15430500" y="106273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33037</xdr:rowOff>
    </xdr:from>
    <xdr:ext cx="762000" cy="259045"/>
    <xdr:sp macro="" textlink="">
      <xdr:nvSpPr>
        <xdr:cNvPr id="336" name="定員管理の状況該当値テキスト">
          <a:extLst>
            <a:ext uri="{FF2B5EF4-FFF2-40B4-BE49-F238E27FC236}">
              <a16:creationId xmlns:a16="http://schemas.microsoft.com/office/drawing/2014/main" id="{832DD6E9-123B-4302-9BE1-33A1C425561B}"/>
            </a:ext>
          </a:extLst>
        </xdr:cNvPr>
        <xdr:cNvSpPr txBox="1"/>
      </xdr:nvSpPr>
      <xdr:spPr>
        <a:xfrm>
          <a:off x="15563850" y="1059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27178</xdr:rowOff>
    </xdr:from>
    <xdr:to>
      <xdr:col>77</xdr:col>
      <xdr:colOff>95250</xdr:colOff>
      <xdr:row>64</xdr:row>
      <xdr:rowOff>128778</xdr:rowOff>
    </xdr:to>
    <xdr:sp macro="" textlink="">
      <xdr:nvSpPr>
        <xdr:cNvPr id="337" name="楕円 336">
          <a:extLst>
            <a:ext uri="{FF2B5EF4-FFF2-40B4-BE49-F238E27FC236}">
              <a16:creationId xmlns:a16="http://schemas.microsoft.com/office/drawing/2014/main" id="{F68C2F14-FDAD-4488-8B09-A5E60C7214D2}"/>
            </a:ext>
          </a:extLst>
        </xdr:cNvPr>
        <xdr:cNvSpPr/>
      </xdr:nvSpPr>
      <xdr:spPr>
        <a:xfrm>
          <a:off x="14668500" y="1059357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113555</xdr:rowOff>
    </xdr:from>
    <xdr:ext cx="736600" cy="259045"/>
    <xdr:sp macro="" textlink="">
      <xdr:nvSpPr>
        <xdr:cNvPr id="338" name="テキスト ボックス 337">
          <a:extLst>
            <a:ext uri="{FF2B5EF4-FFF2-40B4-BE49-F238E27FC236}">
              <a16:creationId xmlns:a16="http://schemas.microsoft.com/office/drawing/2014/main" id="{C969A893-136B-41B0-B46C-06F3BE2C3337}"/>
            </a:ext>
          </a:extLst>
        </xdr:cNvPr>
        <xdr:cNvSpPr txBox="1"/>
      </xdr:nvSpPr>
      <xdr:spPr>
        <a:xfrm>
          <a:off x="14370050" y="1067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169672</xdr:rowOff>
    </xdr:from>
    <xdr:to>
      <xdr:col>73</xdr:col>
      <xdr:colOff>44450</xdr:colOff>
      <xdr:row>64</xdr:row>
      <xdr:rowOff>99822</xdr:rowOff>
    </xdr:to>
    <xdr:sp macro="" textlink="">
      <xdr:nvSpPr>
        <xdr:cNvPr id="339" name="楕円 338">
          <a:extLst>
            <a:ext uri="{FF2B5EF4-FFF2-40B4-BE49-F238E27FC236}">
              <a16:creationId xmlns:a16="http://schemas.microsoft.com/office/drawing/2014/main" id="{C7B57E45-C451-4BAF-81AC-FCBFF42CD5A6}"/>
            </a:ext>
          </a:extLst>
        </xdr:cNvPr>
        <xdr:cNvSpPr/>
      </xdr:nvSpPr>
      <xdr:spPr>
        <a:xfrm>
          <a:off x="13868400" y="105646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84599</xdr:rowOff>
    </xdr:from>
    <xdr:ext cx="762000" cy="259045"/>
    <xdr:sp macro="" textlink="">
      <xdr:nvSpPr>
        <xdr:cNvPr id="340" name="テキスト ボックス 339">
          <a:extLst>
            <a:ext uri="{FF2B5EF4-FFF2-40B4-BE49-F238E27FC236}">
              <a16:creationId xmlns:a16="http://schemas.microsoft.com/office/drawing/2014/main" id="{F31E449B-B4C4-401E-90C9-AD448EFA83EE}"/>
            </a:ext>
          </a:extLst>
        </xdr:cNvPr>
        <xdr:cNvSpPr txBox="1"/>
      </xdr:nvSpPr>
      <xdr:spPr>
        <a:xfrm>
          <a:off x="13557250" y="10650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160274</xdr:rowOff>
    </xdr:from>
    <xdr:to>
      <xdr:col>68</xdr:col>
      <xdr:colOff>203200</xdr:colOff>
      <xdr:row>62</xdr:row>
      <xdr:rowOff>90424</xdr:rowOff>
    </xdr:to>
    <xdr:sp macro="" textlink="">
      <xdr:nvSpPr>
        <xdr:cNvPr id="341" name="楕円 340">
          <a:extLst>
            <a:ext uri="{FF2B5EF4-FFF2-40B4-BE49-F238E27FC236}">
              <a16:creationId xmlns:a16="http://schemas.microsoft.com/office/drawing/2014/main" id="{43DA4837-A714-4624-B767-50C02812F90B}"/>
            </a:ext>
          </a:extLst>
        </xdr:cNvPr>
        <xdr:cNvSpPr/>
      </xdr:nvSpPr>
      <xdr:spPr>
        <a:xfrm>
          <a:off x="13055600" y="10231374"/>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42" name="テキスト ボックス 341">
          <a:extLst>
            <a:ext uri="{FF2B5EF4-FFF2-40B4-BE49-F238E27FC236}">
              <a16:creationId xmlns:a16="http://schemas.microsoft.com/office/drawing/2014/main" id="{C7034E79-B2E1-40EB-A9F8-4E2E962E82A2}"/>
            </a:ext>
          </a:extLst>
        </xdr:cNvPr>
        <xdr:cNvSpPr txBox="1"/>
      </xdr:nvSpPr>
      <xdr:spPr>
        <a:xfrm>
          <a:off x="12763500" y="1031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83058</xdr:rowOff>
    </xdr:from>
    <xdr:to>
      <xdr:col>64</xdr:col>
      <xdr:colOff>152400</xdr:colOff>
      <xdr:row>62</xdr:row>
      <xdr:rowOff>13208</xdr:rowOff>
    </xdr:to>
    <xdr:sp macro="" textlink="">
      <xdr:nvSpPr>
        <xdr:cNvPr id="343" name="楕円 342">
          <a:extLst>
            <a:ext uri="{FF2B5EF4-FFF2-40B4-BE49-F238E27FC236}">
              <a16:creationId xmlns:a16="http://schemas.microsoft.com/office/drawing/2014/main" id="{FBC180FB-E943-4DB8-8D42-2463F4908A5A}"/>
            </a:ext>
          </a:extLst>
        </xdr:cNvPr>
        <xdr:cNvSpPr/>
      </xdr:nvSpPr>
      <xdr:spPr>
        <a:xfrm>
          <a:off x="12242800" y="101541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169435</xdr:rowOff>
    </xdr:from>
    <xdr:ext cx="762000" cy="259045"/>
    <xdr:sp macro="" textlink="">
      <xdr:nvSpPr>
        <xdr:cNvPr id="344" name="テキスト ボックス 343">
          <a:extLst>
            <a:ext uri="{FF2B5EF4-FFF2-40B4-BE49-F238E27FC236}">
              <a16:creationId xmlns:a16="http://schemas.microsoft.com/office/drawing/2014/main" id="{A330C8DC-D22B-4CD1-8902-141D8E60CD8B}"/>
            </a:ext>
          </a:extLst>
        </xdr:cNvPr>
        <xdr:cNvSpPr txBox="1"/>
      </xdr:nvSpPr>
      <xdr:spPr>
        <a:xfrm>
          <a:off x="11950700" y="1023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783E66E1-B1E6-4BF0-A6A7-A4D8333B5016}"/>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34B7E1D3-C054-43FE-85B8-1A89E26C20CA}"/>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ECC185C2-5F7C-45F2-A733-C8CFFC5983B7}"/>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EB79D71B-923D-4AF2-9CB6-2AD0276ECB8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208CFF15-734A-4D2B-9F5C-7FE70387DB4A}"/>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5F77F936-CFAF-4A04-B75C-2A3A952F67AC}"/>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37487607-E088-41AA-B9F6-BE71072F7B17}"/>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4B2E7C1B-5034-4FE4-89AE-E4EA144CC578}"/>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1427EB12-DCE1-414D-8BAD-BC123D79C3B4}"/>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C8732390-BC9E-46A8-959B-4C4310FC0FF4}"/>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698AD9E2-F3B4-4D07-997D-549EF585AB5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CC7CCA9E-F833-45C2-8DAE-14723B8A4D0E}"/>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171450</xdr:colOff>
      <xdr:row>34</xdr:row>
      <xdr:rowOff>107950</xdr:rowOff>
    </xdr:from>
    <xdr:to>
      <xdr:col>114</xdr:col>
      <xdr:colOff>95250</xdr:colOff>
      <xdr:row>48</xdr:row>
      <xdr:rowOff>38100</xdr:rowOff>
    </xdr:to>
    <xdr:sp macro="" textlink="" fLocksText="0">
      <xdr:nvSpPr>
        <xdr:cNvPr id="357" name="テキスト ボックス 356">
          <a:extLst>
            <a:ext uri="{FF2B5EF4-FFF2-40B4-BE49-F238E27FC236}">
              <a16:creationId xmlns:a16="http://schemas.microsoft.com/office/drawing/2014/main" id="{2F633AB1-4F8F-4FBC-B68C-435FD6677958}"/>
            </a:ext>
          </a:extLst>
        </xdr:cNvPr>
        <xdr:cNvSpPr txBox="1"/>
      </xdr:nvSpPr>
      <xdr:spPr>
        <a:xfrm>
          <a:off x="16554450" y="5721350"/>
          <a:ext cx="5257800" cy="224155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実質公債費比率が改善した主な要因は、満期一括償還方式で借り入れた市債の償還額の減少により、分子である元利償還金に算入される額が減少したことである。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実質公債比率が類似団体平均を上回っているのは、都市基盤の整備を積極的に進め、多額の市債を発行してきたことが要因である。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引き続き、財政運営方針に沿って、市債残高の抑制に努め、短期の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年債から長期の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年債までバランスよく発行するとともに、減債基金の運用方法の見直しを行うことにより、金利負担の軽減に努めていく。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7EBEB053-B8BB-4FAB-A0E4-B7567CA59FE8}"/>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674474F1-E651-4F50-928F-7383BE66B5EE}"/>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A6F9F9DE-1F80-4AE1-B424-C6E834F2E1E9}"/>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E3344BDE-4195-47E6-BD0A-5A491434F334}"/>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E75A2E24-6E21-4553-9E43-848932455CE4}"/>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527D802C-F199-42B4-B1B8-83758E9F9711}"/>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5D1A2A77-0129-48DF-A7BF-B207292FE38F}"/>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CBE4A577-F98E-4172-8185-F57A32134B0B}"/>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DFFFD6B6-EE1C-4927-A5DD-F346138F6A82}"/>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FD696D68-B3E8-4655-B00F-696EB41B57B2}"/>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F7BA018-BDA5-41E4-A69C-B163801DAAB2}"/>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4E7835D6-9DC1-4CA9-9894-5480898E721C}"/>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95F0C085-4825-4CD4-97AD-0352B877B83A}"/>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6BC330EC-9BC3-417B-A8F3-9180BB9CEC19}"/>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FBE19A8C-4CF6-43F2-ACAF-FDA501B6A71A}"/>
            </a:ext>
          </a:extLst>
        </xdr:cNvPr>
        <xdr:cNvSpPr txBox="1"/>
      </xdr:nvSpPr>
      <xdr:spPr>
        <a:xfrm>
          <a:off x="10979150" y="576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A59B5A0B-F1CC-4C25-8550-191C58CCAA42}"/>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60A1183E-9F73-4B8A-B1AB-3EDD42CB969B}"/>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43</xdr:row>
      <xdr:rowOff>118231</xdr:rowOff>
    </xdr:to>
    <xdr:cxnSp macro="">
      <xdr:nvCxnSpPr>
        <xdr:cNvPr id="375" name="直線コネクタ 374">
          <a:extLst>
            <a:ext uri="{FF2B5EF4-FFF2-40B4-BE49-F238E27FC236}">
              <a16:creationId xmlns:a16="http://schemas.microsoft.com/office/drawing/2014/main" id="{30865288-6E9B-4FB0-A72A-F235973BECFA}"/>
            </a:ext>
          </a:extLst>
        </xdr:cNvPr>
        <xdr:cNvCxnSpPr/>
      </xdr:nvCxnSpPr>
      <xdr:spPr>
        <a:xfrm flipV="1">
          <a:off x="15474950" y="6043990"/>
          <a:ext cx="0" cy="1173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90308</xdr:rowOff>
    </xdr:from>
    <xdr:ext cx="762000" cy="259045"/>
    <xdr:sp macro="" textlink="">
      <xdr:nvSpPr>
        <xdr:cNvPr id="376" name="公債費負担の状況最小値テキスト">
          <a:extLst>
            <a:ext uri="{FF2B5EF4-FFF2-40B4-BE49-F238E27FC236}">
              <a16:creationId xmlns:a16="http://schemas.microsoft.com/office/drawing/2014/main" id="{01F63F90-64F8-4229-9306-6BC814CAF536}"/>
            </a:ext>
          </a:extLst>
        </xdr:cNvPr>
        <xdr:cNvSpPr txBox="1"/>
      </xdr:nvSpPr>
      <xdr:spPr>
        <a:xfrm>
          <a:off x="15563850" y="718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118231</xdr:rowOff>
    </xdr:from>
    <xdr:to>
      <xdr:col>81</xdr:col>
      <xdr:colOff>133350</xdr:colOff>
      <xdr:row>43</xdr:row>
      <xdr:rowOff>118231</xdr:rowOff>
    </xdr:to>
    <xdr:cxnSp macro="">
      <xdr:nvCxnSpPr>
        <xdr:cNvPr id="377" name="直線コネクタ 376">
          <a:extLst>
            <a:ext uri="{FF2B5EF4-FFF2-40B4-BE49-F238E27FC236}">
              <a16:creationId xmlns:a16="http://schemas.microsoft.com/office/drawing/2014/main" id="{9F9D74A7-4EBA-46BF-9712-9224BA5B314F}"/>
            </a:ext>
          </a:extLst>
        </xdr:cNvPr>
        <xdr:cNvCxnSpPr/>
      </xdr:nvCxnSpPr>
      <xdr:spPr>
        <a:xfrm>
          <a:off x="15405100" y="7217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78" name="公債費負担の状況最大値テキスト">
          <a:extLst>
            <a:ext uri="{FF2B5EF4-FFF2-40B4-BE49-F238E27FC236}">
              <a16:creationId xmlns:a16="http://schemas.microsoft.com/office/drawing/2014/main" id="{2EE2EF6E-0DCA-4938-B1B0-9E4009722292}"/>
            </a:ext>
          </a:extLst>
        </xdr:cNvPr>
        <xdr:cNvSpPr txBox="1"/>
      </xdr:nvSpPr>
      <xdr:spPr>
        <a:xfrm>
          <a:off x="15563850" y="579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79" name="直線コネクタ 378">
          <a:extLst>
            <a:ext uri="{FF2B5EF4-FFF2-40B4-BE49-F238E27FC236}">
              <a16:creationId xmlns:a16="http://schemas.microsoft.com/office/drawing/2014/main" id="{95D2D763-7C62-4956-B7D7-D9DF0BA93B8D}"/>
            </a:ext>
          </a:extLst>
        </xdr:cNvPr>
        <xdr:cNvCxnSpPr/>
      </xdr:nvCxnSpPr>
      <xdr:spPr>
        <a:xfrm>
          <a:off x="15405100" y="604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48381</xdr:rowOff>
    </xdr:from>
    <xdr:to>
      <xdr:col>81</xdr:col>
      <xdr:colOff>44450</xdr:colOff>
      <xdr:row>43</xdr:row>
      <xdr:rowOff>3326</xdr:rowOff>
    </xdr:to>
    <xdr:cxnSp macro="">
      <xdr:nvCxnSpPr>
        <xdr:cNvPr id="380" name="直線コネクタ 379">
          <a:extLst>
            <a:ext uri="{FF2B5EF4-FFF2-40B4-BE49-F238E27FC236}">
              <a16:creationId xmlns:a16="http://schemas.microsoft.com/office/drawing/2014/main" id="{30A7A055-B5A1-4BDD-8B65-8291F42C61B0}"/>
            </a:ext>
          </a:extLst>
        </xdr:cNvPr>
        <xdr:cNvCxnSpPr/>
      </xdr:nvCxnSpPr>
      <xdr:spPr>
        <a:xfrm flipV="1">
          <a:off x="14712950" y="6982581"/>
          <a:ext cx="762000" cy="12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81" name="公債費負担の状況平均値テキスト">
          <a:extLst>
            <a:ext uri="{FF2B5EF4-FFF2-40B4-BE49-F238E27FC236}">
              <a16:creationId xmlns:a16="http://schemas.microsoft.com/office/drawing/2014/main" id="{B182F2F5-9A10-4BEB-A784-31C97D79BAE0}"/>
            </a:ext>
          </a:extLst>
        </xdr:cNvPr>
        <xdr:cNvSpPr txBox="1"/>
      </xdr:nvSpPr>
      <xdr:spPr>
        <a:xfrm>
          <a:off x="15563850" y="6451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2" name="フローチャート: 判断 381">
          <a:extLst>
            <a:ext uri="{FF2B5EF4-FFF2-40B4-BE49-F238E27FC236}">
              <a16:creationId xmlns:a16="http://schemas.microsoft.com/office/drawing/2014/main" id="{0E3DEB79-7251-4B28-AE44-E55C4FF3D76B}"/>
            </a:ext>
          </a:extLst>
        </xdr:cNvPr>
        <xdr:cNvSpPr/>
      </xdr:nvSpPr>
      <xdr:spPr>
        <a:xfrm>
          <a:off x="15430500" y="66061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3326</xdr:rowOff>
    </xdr:from>
    <xdr:to>
      <xdr:col>77</xdr:col>
      <xdr:colOff>44450</xdr:colOff>
      <xdr:row>43</xdr:row>
      <xdr:rowOff>95250</xdr:rowOff>
    </xdr:to>
    <xdr:cxnSp macro="">
      <xdr:nvCxnSpPr>
        <xdr:cNvPr id="383" name="直線コネクタ 382">
          <a:extLst>
            <a:ext uri="{FF2B5EF4-FFF2-40B4-BE49-F238E27FC236}">
              <a16:creationId xmlns:a16="http://schemas.microsoft.com/office/drawing/2014/main" id="{D532AFD0-4C97-4616-94E3-DEA82998446A}"/>
            </a:ext>
          </a:extLst>
        </xdr:cNvPr>
        <xdr:cNvCxnSpPr/>
      </xdr:nvCxnSpPr>
      <xdr:spPr>
        <a:xfrm flipV="1">
          <a:off x="13906500" y="7102626"/>
          <a:ext cx="80645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30238</xdr:rowOff>
    </xdr:from>
    <xdr:to>
      <xdr:col>77</xdr:col>
      <xdr:colOff>95250</xdr:colOff>
      <xdr:row>40</xdr:row>
      <xdr:rowOff>131838</xdr:rowOff>
    </xdr:to>
    <xdr:sp macro="" textlink="">
      <xdr:nvSpPr>
        <xdr:cNvPr id="384" name="フローチャート: 判断 383">
          <a:extLst>
            <a:ext uri="{FF2B5EF4-FFF2-40B4-BE49-F238E27FC236}">
              <a16:creationId xmlns:a16="http://schemas.microsoft.com/office/drawing/2014/main" id="{F4043B8A-A936-4E33-AB63-7A4745621DEE}"/>
            </a:ext>
          </a:extLst>
        </xdr:cNvPr>
        <xdr:cNvSpPr/>
      </xdr:nvSpPr>
      <xdr:spPr>
        <a:xfrm>
          <a:off x="14668500" y="663423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142015</xdr:rowOff>
    </xdr:from>
    <xdr:ext cx="736600" cy="259045"/>
    <xdr:sp macro="" textlink="">
      <xdr:nvSpPr>
        <xdr:cNvPr id="385" name="テキスト ボックス 384">
          <a:extLst>
            <a:ext uri="{FF2B5EF4-FFF2-40B4-BE49-F238E27FC236}">
              <a16:creationId xmlns:a16="http://schemas.microsoft.com/office/drawing/2014/main" id="{D04CE1BD-21AF-482A-B12B-5159AFB77A21}"/>
            </a:ext>
          </a:extLst>
        </xdr:cNvPr>
        <xdr:cNvSpPr txBox="1"/>
      </xdr:nvSpPr>
      <xdr:spPr>
        <a:xfrm>
          <a:off x="1437005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44</xdr:row>
      <xdr:rowOff>4233</xdr:rowOff>
    </xdr:to>
    <xdr:cxnSp macro="">
      <xdr:nvCxnSpPr>
        <xdr:cNvPr id="386" name="直線コネクタ 385">
          <a:extLst>
            <a:ext uri="{FF2B5EF4-FFF2-40B4-BE49-F238E27FC236}">
              <a16:creationId xmlns:a16="http://schemas.microsoft.com/office/drawing/2014/main" id="{73C7A51D-5342-4E4C-BDCA-7E56909813BA}"/>
            </a:ext>
          </a:extLst>
        </xdr:cNvPr>
        <xdr:cNvCxnSpPr/>
      </xdr:nvCxnSpPr>
      <xdr:spPr>
        <a:xfrm flipV="1">
          <a:off x="13106400" y="7194550"/>
          <a:ext cx="80010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53219</xdr:rowOff>
    </xdr:from>
    <xdr:to>
      <xdr:col>73</xdr:col>
      <xdr:colOff>44450</xdr:colOff>
      <xdr:row>40</xdr:row>
      <xdr:rowOff>154819</xdr:rowOff>
    </xdr:to>
    <xdr:sp macro="" textlink="">
      <xdr:nvSpPr>
        <xdr:cNvPr id="387" name="フローチャート: 判断 386">
          <a:extLst>
            <a:ext uri="{FF2B5EF4-FFF2-40B4-BE49-F238E27FC236}">
              <a16:creationId xmlns:a16="http://schemas.microsoft.com/office/drawing/2014/main" id="{F72D54BC-909C-4120-AAF7-E31A01BA484F}"/>
            </a:ext>
          </a:extLst>
        </xdr:cNvPr>
        <xdr:cNvSpPr/>
      </xdr:nvSpPr>
      <xdr:spPr>
        <a:xfrm>
          <a:off x="13868400" y="66572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388" name="テキスト ボックス 387">
          <a:extLst>
            <a:ext uri="{FF2B5EF4-FFF2-40B4-BE49-F238E27FC236}">
              <a16:creationId xmlns:a16="http://schemas.microsoft.com/office/drawing/2014/main" id="{1BEB1B65-08FE-43C3-A577-AF082351287B}"/>
            </a:ext>
          </a:extLst>
        </xdr:cNvPr>
        <xdr:cNvSpPr txBox="1"/>
      </xdr:nvSpPr>
      <xdr:spPr>
        <a:xfrm>
          <a:off x="1355725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84667</xdr:rowOff>
    </xdr:to>
    <xdr:cxnSp macro="">
      <xdr:nvCxnSpPr>
        <xdr:cNvPr id="389" name="直線コネクタ 388">
          <a:extLst>
            <a:ext uri="{FF2B5EF4-FFF2-40B4-BE49-F238E27FC236}">
              <a16:creationId xmlns:a16="http://schemas.microsoft.com/office/drawing/2014/main" id="{89222239-25BF-4BDF-804D-F807601BCE24}"/>
            </a:ext>
          </a:extLst>
        </xdr:cNvPr>
        <xdr:cNvCxnSpPr/>
      </xdr:nvCxnSpPr>
      <xdr:spPr>
        <a:xfrm flipV="1">
          <a:off x="12293600" y="7268633"/>
          <a:ext cx="8128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53219</xdr:rowOff>
    </xdr:from>
    <xdr:to>
      <xdr:col>68</xdr:col>
      <xdr:colOff>203200</xdr:colOff>
      <xdr:row>40</xdr:row>
      <xdr:rowOff>154819</xdr:rowOff>
    </xdr:to>
    <xdr:sp macro="" textlink="">
      <xdr:nvSpPr>
        <xdr:cNvPr id="390" name="フローチャート: 判断 389">
          <a:extLst>
            <a:ext uri="{FF2B5EF4-FFF2-40B4-BE49-F238E27FC236}">
              <a16:creationId xmlns:a16="http://schemas.microsoft.com/office/drawing/2014/main" id="{3E657951-3C7B-422B-B891-3D3C913B2694}"/>
            </a:ext>
          </a:extLst>
        </xdr:cNvPr>
        <xdr:cNvSpPr/>
      </xdr:nvSpPr>
      <xdr:spPr>
        <a:xfrm>
          <a:off x="13055600" y="665721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391" name="テキスト ボックス 390">
          <a:extLst>
            <a:ext uri="{FF2B5EF4-FFF2-40B4-BE49-F238E27FC236}">
              <a16:creationId xmlns:a16="http://schemas.microsoft.com/office/drawing/2014/main" id="{73ADD51E-38FF-49ED-B6A5-2126C63F0226}"/>
            </a:ext>
          </a:extLst>
        </xdr:cNvPr>
        <xdr:cNvSpPr txBox="1"/>
      </xdr:nvSpPr>
      <xdr:spPr>
        <a:xfrm>
          <a:off x="12763500" y="643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2" name="フローチャート: 判断 391">
          <a:extLst>
            <a:ext uri="{FF2B5EF4-FFF2-40B4-BE49-F238E27FC236}">
              <a16:creationId xmlns:a16="http://schemas.microsoft.com/office/drawing/2014/main" id="{BE67471C-0848-449C-B136-27B3604BABB1}"/>
            </a:ext>
          </a:extLst>
        </xdr:cNvPr>
        <xdr:cNvSpPr/>
      </xdr:nvSpPr>
      <xdr:spPr>
        <a:xfrm>
          <a:off x="12242800" y="67376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3" name="テキスト ボックス 392">
          <a:extLst>
            <a:ext uri="{FF2B5EF4-FFF2-40B4-BE49-F238E27FC236}">
              <a16:creationId xmlns:a16="http://schemas.microsoft.com/office/drawing/2014/main" id="{AC44E019-3344-44F6-B3EC-9EA344CEDA11}"/>
            </a:ext>
          </a:extLst>
        </xdr:cNvPr>
        <xdr:cNvSpPr txBox="1"/>
      </xdr:nvSpPr>
      <xdr:spPr>
        <a:xfrm>
          <a:off x="11950700" y="651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DBEC1DE-1EDF-43D0-837A-422EA9BCED2A}"/>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28342AE-4DA5-49A5-9784-2D8472F06A26}"/>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D3EDA068-C1EB-414A-AF27-E5D02DAA3001}"/>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C4C3674-4551-4E98-8599-2ACA611D6DDD}"/>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A76F1FC1-6947-4954-BC74-96D5B11A35DC}"/>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169031</xdr:rowOff>
    </xdr:from>
    <xdr:to>
      <xdr:col>81</xdr:col>
      <xdr:colOff>95250</xdr:colOff>
      <xdr:row>42</xdr:row>
      <xdr:rowOff>99181</xdr:rowOff>
    </xdr:to>
    <xdr:sp macro="" textlink="">
      <xdr:nvSpPr>
        <xdr:cNvPr id="399" name="楕円 398">
          <a:extLst>
            <a:ext uri="{FF2B5EF4-FFF2-40B4-BE49-F238E27FC236}">
              <a16:creationId xmlns:a16="http://schemas.microsoft.com/office/drawing/2014/main" id="{9CE35E77-9C80-4142-9F0A-B5BDFFF36705}"/>
            </a:ext>
          </a:extLst>
        </xdr:cNvPr>
        <xdr:cNvSpPr/>
      </xdr:nvSpPr>
      <xdr:spPr>
        <a:xfrm>
          <a:off x="15430500" y="693178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141108</xdr:rowOff>
    </xdr:from>
    <xdr:ext cx="762000" cy="259045"/>
    <xdr:sp macro="" textlink="">
      <xdr:nvSpPr>
        <xdr:cNvPr id="400" name="公債費負担の状況該当値テキスト">
          <a:extLst>
            <a:ext uri="{FF2B5EF4-FFF2-40B4-BE49-F238E27FC236}">
              <a16:creationId xmlns:a16="http://schemas.microsoft.com/office/drawing/2014/main" id="{BCABA73E-BCB6-453D-95E7-A32A9B7393C5}"/>
            </a:ext>
          </a:extLst>
        </xdr:cNvPr>
        <xdr:cNvSpPr txBox="1"/>
      </xdr:nvSpPr>
      <xdr:spPr>
        <a:xfrm>
          <a:off x="15563850" y="691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123976</xdr:rowOff>
    </xdr:from>
    <xdr:to>
      <xdr:col>77</xdr:col>
      <xdr:colOff>95250</xdr:colOff>
      <xdr:row>43</xdr:row>
      <xdr:rowOff>54126</xdr:rowOff>
    </xdr:to>
    <xdr:sp macro="" textlink="">
      <xdr:nvSpPr>
        <xdr:cNvPr id="401" name="楕円 400">
          <a:extLst>
            <a:ext uri="{FF2B5EF4-FFF2-40B4-BE49-F238E27FC236}">
              <a16:creationId xmlns:a16="http://schemas.microsoft.com/office/drawing/2014/main" id="{5BE1A59A-5CFE-46D4-BE80-2574A2BCA35D}"/>
            </a:ext>
          </a:extLst>
        </xdr:cNvPr>
        <xdr:cNvSpPr/>
      </xdr:nvSpPr>
      <xdr:spPr>
        <a:xfrm>
          <a:off x="14668500" y="70581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38903</xdr:rowOff>
    </xdr:from>
    <xdr:ext cx="736600" cy="259045"/>
    <xdr:sp macro="" textlink="">
      <xdr:nvSpPr>
        <xdr:cNvPr id="402" name="テキスト ボックス 401">
          <a:extLst>
            <a:ext uri="{FF2B5EF4-FFF2-40B4-BE49-F238E27FC236}">
              <a16:creationId xmlns:a16="http://schemas.microsoft.com/office/drawing/2014/main" id="{01A79CFA-FC44-4FBB-B975-CC08C8053C6F}"/>
            </a:ext>
          </a:extLst>
        </xdr:cNvPr>
        <xdr:cNvSpPr txBox="1"/>
      </xdr:nvSpPr>
      <xdr:spPr>
        <a:xfrm>
          <a:off x="14370050" y="7138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3" name="楕円 402">
          <a:extLst>
            <a:ext uri="{FF2B5EF4-FFF2-40B4-BE49-F238E27FC236}">
              <a16:creationId xmlns:a16="http://schemas.microsoft.com/office/drawing/2014/main" id="{2ECA6612-A85A-43C1-8870-E161ECC16760}"/>
            </a:ext>
          </a:extLst>
        </xdr:cNvPr>
        <xdr:cNvSpPr/>
      </xdr:nvSpPr>
      <xdr:spPr>
        <a:xfrm>
          <a:off x="13868400" y="7143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4" name="テキスト ボックス 403">
          <a:extLst>
            <a:ext uri="{FF2B5EF4-FFF2-40B4-BE49-F238E27FC236}">
              <a16:creationId xmlns:a16="http://schemas.microsoft.com/office/drawing/2014/main" id="{0F9E7441-BD3E-4D6E-B3B3-3AA09F0462B1}"/>
            </a:ext>
          </a:extLst>
        </xdr:cNvPr>
        <xdr:cNvSpPr txBox="1"/>
      </xdr:nvSpPr>
      <xdr:spPr>
        <a:xfrm>
          <a:off x="13557250" y="723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405" name="楕円 404">
          <a:extLst>
            <a:ext uri="{FF2B5EF4-FFF2-40B4-BE49-F238E27FC236}">
              <a16:creationId xmlns:a16="http://schemas.microsoft.com/office/drawing/2014/main" id="{8250E45A-60A4-4152-AB7F-6B633E546D40}"/>
            </a:ext>
          </a:extLst>
        </xdr:cNvPr>
        <xdr:cNvSpPr/>
      </xdr:nvSpPr>
      <xdr:spPr>
        <a:xfrm>
          <a:off x="13055600" y="722418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406" name="テキスト ボックス 405">
          <a:extLst>
            <a:ext uri="{FF2B5EF4-FFF2-40B4-BE49-F238E27FC236}">
              <a16:creationId xmlns:a16="http://schemas.microsoft.com/office/drawing/2014/main" id="{9B403ED3-616A-4237-B739-03C2C069D28D}"/>
            </a:ext>
          </a:extLst>
        </xdr:cNvPr>
        <xdr:cNvSpPr txBox="1"/>
      </xdr:nvSpPr>
      <xdr:spPr>
        <a:xfrm>
          <a:off x="12763500" y="730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07" name="楕円 406">
          <a:extLst>
            <a:ext uri="{FF2B5EF4-FFF2-40B4-BE49-F238E27FC236}">
              <a16:creationId xmlns:a16="http://schemas.microsoft.com/office/drawing/2014/main" id="{0BCC1852-2FD5-47A2-B9AA-54263698893D}"/>
            </a:ext>
          </a:extLst>
        </xdr:cNvPr>
        <xdr:cNvSpPr/>
      </xdr:nvSpPr>
      <xdr:spPr>
        <a:xfrm>
          <a:off x="12242800" y="72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08" name="テキスト ボックス 407">
          <a:extLst>
            <a:ext uri="{FF2B5EF4-FFF2-40B4-BE49-F238E27FC236}">
              <a16:creationId xmlns:a16="http://schemas.microsoft.com/office/drawing/2014/main" id="{5F7495C8-4D75-4EB2-A191-527BB7D0FA60}"/>
            </a:ext>
          </a:extLst>
        </xdr:cNvPr>
        <xdr:cNvSpPr txBox="1"/>
      </xdr:nvSpPr>
      <xdr:spPr>
        <a:xfrm>
          <a:off x="11950700" y="738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541C14CE-A489-4934-B873-08DE4A5C0172}"/>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43A3A505-1741-49AD-A10E-5DDB1300E44F}"/>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9E3BDB80-77E5-4D34-8424-E837AEEAEB5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60A65CA2-7690-4E28-ABD9-7735D01B8CE1}"/>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95101573-D17A-43C2-B164-B0953A2B9DCC}"/>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D6F67C83-52E4-45FE-B10F-90A1327E54B5}"/>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A3922F85-2F42-43AB-A661-1C0430A18594}"/>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F48DAA02-430F-469F-9BCE-ACF797EA7CCF}"/>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AE0573E5-10CF-4C8E-A0EB-761EF276EF32}"/>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DEDA6B9C-1622-47FE-B2AD-04A28A76F126}"/>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E6655E9D-80CE-45D1-8B7F-A70ED278D7FC}"/>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ADC4D6DF-8547-4E7A-B7DE-162ABEFD9885}"/>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184150</xdr:colOff>
      <xdr:row>12</xdr:row>
      <xdr:rowOff>57150</xdr:rowOff>
    </xdr:from>
    <xdr:to>
      <xdr:col>114</xdr:col>
      <xdr:colOff>107950</xdr:colOff>
      <xdr:row>26</xdr:row>
      <xdr:rowOff>31750</xdr:rowOff>
    </xdr:to>
    <xdr:sp macro="" textlink="" fLocksText="0">
      <xdr:nvSpPr>
        <xdr:cNvPr id="421" name="テキスト ボックス 420">
          <a:extLst>
            <a:ext uri="{FF2B5EF4-FFF2-40B4-BE49-F238E27FC236}">
              <a16:creationId xmlns:a16="http://schemas.microsoft.com/office/drawing/2014/main" id="{E954DC09-1021-466A-92CF-6DBA4D6638E2}"/>
            </a:ext>
          </a:extLst>
        </xdr:cNvPr>
        <xdr:cNvSpPr txBox="1"/>
      </xdr:nvSpPr>
      <xdr:spPr>
        <a:xfrm>
          <a:off x="16567150" y="2038350"/>
          <a:ext cx="5257800" cy="228600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％となっており、依然として類似団体平均を上回っている。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が悪化した要因としては、令和３年度は国の補正予算により普通交付税が追加措置され、分母である標準財政規模が増加し、比率が大幅に改善されたが、令和４年度はその反動により、標準財政規模が減少したことが挙げられる。将来負担比率が類似団体平均を上回っている主な要因は、都市基盤の整備を積極的に進め、多額の市債を発行してきたことなど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引き続き、財政運営方針（令和６年度～令和９年度）に沿って、市債残高の抑制を図るなど、財政の健全化に努めていく。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9822A951-227A-4E88-9F4C-DB4C4DE76FA5}"/>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BB7FF5B9-887E-4E78-9366-321C7F4F922F}"/>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F39551-0E3D-4247-8077-1D3C850B9046}"/>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B87B69AF-ABBF-4414-A209-6B7A40B308F6}"/>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DC40F9B6-25DF-48D6-A1CA-FE8F4E681A3C}"/>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4D3E33C5-4089-4AFF-83F0-340E90EF1697}"/>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7D79598E-80A0-4DA1-A5D2-A2FB2FD06E8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5E93C3A8-4DFE-4FED-B807-AA233BCF0CB5}"/>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3F2E82C9-A8BF-4564-8CC0-45B8DCD64799}"/>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EDDAFB90-DC21-43C7-B278-CB1A23381B84}"/>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D6A7B85F-B18D-4D0E-8FBA-F75A0D58D90D}"/>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FEBD89C2-0EC8-4EEC-8061-543E916818AB}"/>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78DADB0B-FADC-4E66-9BA2-232ADDD357AB}"/>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8DEA2A87-F654-4D9C-97DC-302AD2621F3D}"/>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D3D5AAF9-DE8D-4A26-9C14-05F03D3745A8}"/>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7" name="直線コネクタ 436">
          <a:extLst>
            <a:ext uri="{FF2B5EF4-FFF2-40B4-BE49-F238E27FC236}">
              <a16:creationId xmlns:a16="http://schemas.microsoft.com/office/drawing/2014/main" id="{68C58D8B-953D-4D24-935D-3F2507B70A7E}"/>
            </a:ext>
          </a:extLst>
        </xdr:cNvPr>
        <xdr:cNvCxnSpPr/>
      </xdr:nvCxnSpPr>
      <xdr:spPr>
        <a:xfrm flipV="1">
          <a:off x="15474950" y="2288117"/>
          <a:ext cx="0" cy="1274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8" name="将来負担の状況最小値テキスト">
          <a:extLst>
            <a:ext uri="{FF2B5EF4-FFF2-40B4-BE49-F238E27FC236}">
              <a16:creationId xmlns:a16="http://schemas.microsoft.com/office/drawing/2014/main" id="{7C662519-CA5C-42F3-B0CF-8539F68D3536}"/>
            </a:ext>
          </a:extLst>
        </xdr:cNvPr>
        <xdr:cNvSpPr txBox="1"/>
      </xdr:nvSpPr>
      <xdr:spPr>
        <a:xfrm>
          <a:off x="15563850" y="353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9" name="直線コネクタ 438">
          <a:extLst>
            <a:ext uri="{FF2B5EF4-FFF2-40B4-BE49-F238E27FC236}">
              <a16:creationId xmlns:a16="http://schemas.microsoft.com/office/drawing/2014/main" id="{E5295607-5A7C-4EC7-97CC-D8ACD8DDBD94}"/>
            </a:ext>
          </a:extLst>
        </xdr:cNvPr>
        <xdr:cNvCxnSpPr/>
      </xdr:nvCxnSpPr>
      <xdr:spPr>
        <a:xfrm>
          <a:off x="15405100" y="35628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FD4F1E2-835E-40DD-BD69-532BDC9144E0}"/>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ABC06A27-12BE-4810-8940-6D669C62036B}"/>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48302</xdr:rowOff>
    </xdr:from>
    <xdr:to>
      <xdr:col>81</xdr:col>
      <xdr:colOff>44450</xdr:colOff>
      <xdr:row>21</xdr:row>
      <xdr:rowOff>95758</xdr:rowOff>
    </xdr:to>
    <xdr:cxnSp macro="">
      <xdr:nvCxnSpPr>
        <xdr:cNvPr id="442" name="直線コネクタ 441">
          <a:extLst>
            <a:ext uri="{FF2B5EF4-FFF2-40B4-BE49-F238E27FC236}">
              <a16:creationId xmlns:a16="http://schemas.microsoft.com/office/drawing/2014/main" id="{C2A31DE8-041E-44A4-B9C3-08C2C93BB106}"/>
            </a:ext>
          </a:extLst>
        </xdr:cNvPr>
        <xdr:cNvCxnSpPr/>
      </xdr:nvCxnSpPr>
      <xdr:spPr>
        <a:xfrm>
          <a:off x="14712950" y="3515402"/>
          <a:ext cx="762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136923</xdr:rowOff>
    </xdr:from>
    <xdr:ext cx="762000" cy="259045"/>
    <xdr:sp macro="" textlink="">
      <xdr:nvSpPr>
        <xdr:cNvPr id="443" name="将来負担の状況平均値テキスト">
          <a:extLst>
            <a:ext uri="{FF2B5EF4-FFF2-40B4-BE49-F238E27FC236}">
              <a16:creationId xmlns:a16="http://schemas.microsoft.com/office/drawing/2014/main" id="{523DE777-B773-489C-9FC0-42AC7F696F1E}"/>
            </a:ext>
          </a:extLst>
        </xdr:cNvPr>
        <xdr:cNvSpPr txBox="1"/>
      </xdr:nvSpPr>
      <xdr:spPr>
        <a:xfrm>
          <a:off x="15563850" y="26134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4" name="フローチャート: 判断 443">
          <a:extLst>
            <a:ext uri="{FF2B5EF4-FFF2-40B4-BE49-F238E27FC236}">
              <a16:creationId xmlns:a16="http://schemas.microsoft.com/office/drawing/2014/main" id="{82FF2F8B-4178-4E39-95AF-FA9A5EDB0332}"/>
            </a:ext>
          </a:extLst>
        </xdr:cNvPr>
        <xdr:cNvSpPr/>
      </xdr:nvSpPr>
      <xdr:spPr>
        <a:xfrm>
          <a:off x="15430500" y="27619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48302</xdr:rowOff>
    </xdr:from>
    <xdr:to>
      <xdr:col>77</xdr:col>
      <xdr:colOff>44450</xdr:colOff>
      <xdr:row>22</xdr:row>
      <xdr:rowOff>3937</xdr:rowOff>
    </xdr:to>
    <xdr:cxnSp macro="">
      <xdr:nvCxnSpPr>
        <xdr:cNvPr id="445" name="直線コネクタ 444">
          <a:extLst>
            <a:ext uri="{FF2B5EF4-FFF2-40B4-BE49-F238E27FC236}">
              <a16:creationId xmlns:a16="http://schemas.microsoft.com/office/drawing/2014/main" id="{4D6AB57B-DF34-4534-8BEC-894297B3CC2A}"/>
            </a:ext>
          </a:extLst>
        </xdr:cNvPr>
        <xdr:cNvCxnSpPr/>
      </xdr:nvCxnSpPr>
      <xdr:spPr>
        <a:xfrm flipV="1">
          <a:off x="13906500" y="3515402"/>
          <a:ext cx="806450" cy="1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6" name="フローチャート: 判断 445">
          <a:extLst>
            <a:ext uri="{FF2B5EF4-FFF2-40B4-BE49-F238E27FC236}">
              <a16:creationId xmlns:a16="http://schemas.microsoft.com/office/drawing/2014/main" id="{7E00653A-67BE-45AC-8F26-A2D3C9072BBC}"/>
            </a:ext>
          </a:extLst>
        </xdr:cNvPr>
        <xdr:cNvSpPr/>
      </xdr:nvSpPr>
      <xdr:spPr>
        <a:xfrm>
          <a:off x="14668500" y="280382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7" name="テキスト ボックス 446">
          <a:extLst>
            <a:ext uri="{FF2B5EF4-FFF2-40B4-BE49-F238E27FC236}">
              <a16:creationId xmlns:a16="http://schemas.microsoft.com/office/drawing/2014/main" id="{065C7F9B-AA23-4C09-B786-89A01B2B28CB}"/>
            </a:ext>
          </a:extLst>
        </xdr:cNvPr>
        <xdr:cNvSpPr txBox="1"/>
      </xdr:nvSpPr>
      <xdr:spPr>
        <a:xfrm>
          <a:off x="14370050" y="2579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3937</xdr:rowOff>
    </xdr:from>
    <xdr:to>
      <xdr:col>72</xdr:col>
      <xdr:colOff>203200</xdr:colOff>
      <xdr:row>22</xdr:row>
      <xdr:rowOff>76327</xdr:rowOff>
    </xdr:to>
    <xdr:cxnSp macro="">
      <xdr:nvCxnSpPr>
        <xdr:cNvPr id="448" name="直線コネクタ 447">
          <a:extLst>
            <a:ext uri="{FF2B5EF4-FFF2-40B4-BE49-F238E27FC236}">
              <a16:creationId xmlns:a16="http://schemas.microsoft.com/office/drawing/2014/main" id="{0CA307FB-7CFC-49CB-BF20-E6BEAEFA5971}"/>
            </a:ext>
          </a:extLst>
        </xdr:cNvPr>
        <xdr:cNvCxnSpPr/>
      </xdr:nvCxnSpPr>
      <xdr:spPr>
        <a:xfrm flipV="1">
          <a:off x="13106400" y="3636137"/>
          <a:ext cx="8001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9" name="フローチャート: 判断 448">
          <a:extLst>
            <a:ext uri="{FF2B5EF4-FFF2-40B4-BE49-F238E27FC236}">
              <a16:creationId xmlns:a16="http://schemas.microsoft.com/office/drawing/2014/main" id="{1DE1EB3F-DAC3-4AE0-AF81-AEC3F9D40BBC}"/>
            </a:ext>
          </a:extLst>
        </xdr:cNvPr>
        <xdr:cNvSpPr/>
      </xdr:nvSpPr>
      <xdr:spPr>
        <a:xfrm>
          <a:off x="13868400" y="29044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50" name="テキスト ボックス 449">
          <a:extLst>
            <a:ext uri="{FF2B5EF4-FFF2-40B4-BE49-F238E27FC236}">
              <a16:creationId xmlns:a16="http://schemas.microsoft.com/office/drawing/2014/main" id="{87EE11D1-C2CD-47FD-8207-B84EBA68EDAB}"/>
            </a:ext>
          </a:extLst>
        </xdr:cNvPr>
        <xdr:cNvSpPr txBox="1"/>
      </xdr:nvSpPr>
      <xdr:spPr>
        <a:xfrm>
          <a:off x="13557250" y="267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76327</xdr:rowOff>
    </xdr:from>
    <xdr:to>
      <xdr:col>68</xdr:col>
      <xdr:colOff>152400</xdr:colOff>
      <xdr:row>22</xdr:row>
      <xdr:rowOff>130217</xdr:rowOff>
    </xdr:to>
    <xdr:cxnSp macro="">
      <xdr:nvCxnSpPr>
        <xdr:cNvPr id="451" name="直線コネクタ 450">
          <a:extLst>
            <a:ext uri="{FF2B5EF4-FFF2-40B4-BE49-F238E27FC236}">
              <a16:creationId xmlns:a16="http://schemas.microsoft.com/office/drawing/2014/main" id="{627C0AAA-5C8F-48AB-B59E-97674635E03F}"/>
            </a:ext>
          </a:extLst>
        </xdr:cNvPr>
        <xdr:cNvCxnSpPr/>
      </xdr:nvCxnSpPr>
      <xdr:spPr>
        <a:xfrm flipV="1">
          <a:off x="12293600" y="3708527"/>
          <a:ext cx="812800" cy="5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2" name="フローチャート: 判断 451">
          <a:extLst>
            <a:ext uri="{FF2B5EF4-FFF2-40B4-BE49-F238E27FC236}">
              <a16:creationId xmlns:a16="http://schemas.microsoft.com/office/drawing/2014/main" id="{0D60B4F5-AD64-4852-9830-53FAD34F4D3A}"/>
            </a:ext>
          </a:extLst>
        </xdr:cNvPr>
        <xdr:cNvSpPr/>
      </xdr:nvSpPr>
      <xdr:spPr>
        <a:xfrm>
          <a:off x="13055600" y="295109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53" name="テキスト ボックス 452">
          <a:extLst>
            <a:ext uri="{FF2B5EF4-FFF2-40B4-BE49-F238E27FC236}">
              <a16:creationId xmlns:a16="http://schemas.microsoft.com/office/drawing/2014/main" id="{6E0B0D0F-7928-4378-9816-C59F6E691B0B}"/>
            </a:ext>
          </a:extLst>
        </xdr:cNvPr>
        <xdr:cNvSpPr txBox="1"/>
      </xdr:nvSpPr>
      <xdr:spPr>
        <a:xfrm>
          <a:off x="12763500" y="272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4" name="フローチャート: 判断 453">
          <a:extLst>
            <a:ext uri="{FF2B5EF4-FFF2-40B4-BE49-F238E27FC236}">
              <a16:creationId xmlns:a16="http://schemas.microsoft.com/office/drawing/2014/main" id="{898E8973-2F4D-4B30-80F9-37D4BA5E5802}"/>
            </a:ext>
          </a:extLst>
        </xdr:cNvPr>
        <xdr:cNvSpPr/>
      </xdr:nvSpPr>
      <xdr:spPr>
        <a:xfrm>
          <a:off x="12242800" y="29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130573</xdr:rowOff>
    </xdr:from>
    <xdr:ext cx="762000" cy="259045"/>
    <xdr:sp macro="" textlink="">
      <xdr:nvSpPr>
        <xdr:cNvPr id="455" name="テキスト ボックス 454">
          <a:extLst>
            <a:ext uri="{FF2B5EF4-FFF2-40B4-BE49-F238E27FC236}">
              <a16:creationId xmlns:a16="http://schemas.microsoft.com/office/drawing/2014/main" id="{496FBBEB-210C-4CED-93A0-73B0312C3AC3}"/>
            </a:ext>
          </a:extLst>
        </xdr:cNvPr>
        <xdr:cNvSpPr txBox="1"/>
      </xdr:nvSpPr>
      <xdr:spPr>
        <a:xfrm>
          <a:off x="11950700" y="27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38C10317-D127-40F6-BC0E-E80984A17345}"/>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52D6ECA-10BC-481C-96BB-B0616FF8CDEC}"/>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9F70DBF5-5539-49CA-A6F4-E9AC841563F7}"/>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261F4C99-89E2-464C-A0AF-786A88D7A52F}"/>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71FDDB49-0F8A-48EA-9765-74172AD4D615}"/>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44958</xdr:rowOff>
    </xdr:from>
    <xdr:to>
      <xdr:col>81</xdr:col>
      <xdr:colOff>95250</xdr:colOff>
      <xdr:row>21</xdr:row>
      <xdr:rowOff>146558</xdr:rowOff>
    </xdr:to>
    <xdr:sp macro="" textlink="">
      <xdr:nvSpPr>
        <xdr:cNvPr id="461" name="楕円 460">
          <a:extLst>
            <a:ext uri="{FF2B5EF4-FFF2-40B4-BE49-F238E27FC236}">
              <a16:creationId xmlns:a16="http://schemas.microsoft.com/office/drawing/2014/main" id="{31333465-9B31-47FA-8942-12662EB51C3F}"/>
            </a:ext>
          </a:extLst>
        </xdr:cNvPr>
        <xdr:cNvSpPr/>
      </xdr:nvSpPr>
      <xdr:spPr>
        <a:xfrm>
          <a:off x="15430500" y="351205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112285</xdr:rowOff>
    </xdr:from>
    <xdr:ext cx="762000" cy="259045"/>
    <xdr:sp macro="" textlink="">
      <xdr:nvSpPr>
        <xdr:cNvPr id="462" name="将来負担の状況該当値テキスト">
          <a:extLst>
            <a:ext uri="{FF2B5EF4-FFF2-40B4-BE49-F238E27FC236}">
              <a16:creationId xmlns:a16="http://schemas.microsoft.com/office/drawing/2014/main" id="{3FCA632C-7439-4987-AA15-8652D5B6019F}"/>
            </a:ext>
          </a:extLst>
        </xdr:cNvPr>
        <xdr:cNvSpPr txBox="1"/>
      </xdr:nvSpPr>
      <xdr:spPr>
        <a:xfrm>
          <a:off x="15563850" y="341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168952</xdr:rowOff>
    </xdr:from>
    <xdr:to>
      <xdr:col>77</xdr:col>
      <xdr:colOff>95250</xdr:colOff>
      <xdr:row>21</xdr:row>
      <xdr:rowOff>99102</xdr:rowOff>
    </xdr:to>
    <xdr:sp macro="" textlink="">
      <xdr:nvSpPr>
        <xdr:cNvPr id="463" name="楕円 462">
          <a:extLst>
            <a:ext uri="{FF2B5EF4-FFF2-40B4-BE49-F238E27FC236}">
              <a16:creationId xmlns:a16="http://schemas.microsoft.com/office/drawing/2014/main" id="{6D69F1D3-E11C-4285-8E8C-5459D85764E9}"/>
            </a:ext>
          </a:extLst>
        </xdr:cNvPr>
        <xdr:cNvSpPr/>
      </xdr:nvSpPr>
      <xdr:spPr>
        <a:xfrm>
          <a:off x="14668500" y="346460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83879</xdr:rowOff>
    </xdr:from>
    <xdr:ext cx="736600" cy="259045"/>
    <xdr:sp macro="" textlink="">
      <xdr:nvSpPr>
        <xdr:cNvPr id="464" name="テキスト ボックス 463">
          <a:extLst>
            <a:ext uri="{FF2B5EF4-FFF2-40B4-BE49-F238E27FC236}">
              <a16:creationId xmlns:a16="http://schemas.microsoft.com/office/drawing/2014/main" id="{549E9082-1738-4C3C-9965-9416CEDAFBE2}"/>
            </a:ext>
          </a:extLst>
        </xdr:cNvPr>
        <xdr:cNvSpPr txBox="1"/>
      </xdr:nvSpPr>
      <xdr:spPr>
        <a:xfrm>
          <a:off x="14370050" y="3550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124587</xdr:rowOff>
    </xdr:from>
    <xdr:to>
      <xdr:col>73</xdr:col>
      <xdr:colOff>44450</xdr:colOff>
      <xdr:row>22</xdr:row>
      <xdr:rowOff>54737</xdr:rowOff>
    </xdr:to>
    <xdr:sp macro="" textlink="">
      <xdr:nvSpPr>
        <xdr:cNvPr id="465" name="楕円 464">
          <a:extLst>
            <a:ext uri="{FF2B5EF4-FFF2-40B4-BE49-F238E27FC236}">
              <a16:creationId xmlns:a16="http://schemas.microsoft.com/office/drawing/2014/main" id="{DFDF9C1F-ED73-4B06-8D0F-3A69078984A1}"/>
            </a:ext>
          </a:extLst>
        </xdr:cNvPr>
        <xdr:cNvSpPr/>
      </xdr:nvSpPr>
      <xdr:spPr>
        <a:xfrm>
          <a:off x="13868400" y="35916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39514</xdr:rowOff>
    </xdr:from>
    <xdr:ext cx="762000" cy="259045"/>
    <xdr:sp macro="" textlink="">
      <xdr:nvSpPr>
        <xdr:cNvPr id="466" name="テキスト ボックス 465">
          <a:extLst>
            <a:ext uri="{FF2B5EF4-FFF2-40B4-BE49-F238E27FC236}">
              <a16:creationId xmlns:a16="http://schemas.microsoft.com/office/drawing/2014/main" id="{BB7978B8-AA1E-4525-BC5E-3C1844C00D61}"/>
            </a:ext>
          </a:extLst>
        </xdr:cNvPr>
        <xdr:cNvSpPr txBox="1"/>
      </xdr:nvSpPr>
      <xdr:spPr>
        <a:xfrm>
          <a:off x="13557250" y="367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25527</xdr:rowOff>
    </xdr:from>
    <xdr:to>
      <xdr:col>68</xdr:col>
      <xdr:colOff>203200</xdr:colOff>
      <xdr:row>22</xdr:row>
      <xdr:rowOff>127127</xdr:rowOff>
    </xdr:to>
    <xdr:sp macro="" textlink="">
      <xdr:nvSpPr>
        <xdr:cNvPr id="467" name="楕円 466">
          <a:extLst>
            <a:ext uri="{FF2B5EF4-FFF2-40B4-BE49-F238E27FC236}">
              <a16:creationId xmlns:a16="http://schemas.microsoft.com/office/drawing/2014/main" id="{43220991-D78F-4C30-8632-C346EED9D4E5}"/>
            </a:ext>
          </a:extLst>
        </xdr:cNvPr>
        <xdr:cNvSpPr/>
      </xdr:nvSpPr>
      <xdr:spPr>
        <a:xfrm>
          <a:off x="13055600" y="3657727"/>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111904</xdr:rowOff>
    </xdr:from>
    <xdr:ext cx="762000" cy="259045"/>
    <xdr:sp macro="" textlink="">
      <xdr:nvSpPr>
        <xdr:cNvPr id="468" name="テキスト ボックス 467">
          <a:extLst>
            <a:ext uri="{FF2B5EF4-FFF2-40B4-BE49-F238E27FC236}">
              <a16:creationId xmlns:a16="http://schemas.microsoft.com/office/drawing/2014/main" id="{E954D545-F044-4993-A5A7-7DE4B3FBA492}"/>
            </a:ext>
          </a:extLst>
        </xdr:cNvPr>
        <xdr:cNvSpPr txBox="1"/>
      </xdr:nvSpPr>
      <xdr:spPr>
        <a:xfrm>
          <a:off x="12763500" y="374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79417</xdr:rowOff>
    </xdr:from>
    <xdr:to>
      <xdr:col>64</xdr:col>
      <xdr:colOff>152400</xdr:colOff>
      <xdr:row>23</xdr:row>
      <xdr:rowOff>9567</xdr:rowOff>
    </xdr:to>
    <xdr:sp macro="" textlink="">
      <xdr:nvSpPr>
        <xdr:cNvPr id="469" name="楕円 468">
          <a:extLst>
            <a:ext uri="{FF2B5EF4-FFF2-40B4-BE49-F238E27FC236}">
              <a16:creationId xmlns:a16="http://schemas.microsoft.com/office/drawing/2014/main" id="{D3CC2C12-B668-4163-A4D0-AB8FC12229A5}"/>
            </a:ext>
          </a:extLst>
        </xdr:cNvPr>
        <xdr:cNvSpPr/>
      </xdr:nvSpPr>
      <xdr:spPr>
        <a:xfrm>
          <a:off x="12242800" y="371161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165794</xdr:rowOff>
    </xdr:from>
    <xdr:ext cx="762000" cy="259045"/>
    <xdr:sp macro="" textlink="">
      <xdr:nvSpPr>
        <xdr:cNvPr id="470" name="テキスト ボックス 469">
          <a:extLst>
            <a:ext uri="{FF2B5EF4-FFF2-40B4-BE49-F238E27FC236}">
              <a16:creationId xmlns:a16="http://schemas.microsoft.com/office/drawing/2014/main" id="{85869F25-F608-4D2D-BFDD-303CAD281BA6}"/>
            </a:ext>
          </a:extLst>
        </xdr:cNvPr>
        <xdr:cNvSpPr txBox="1"/>
      </xdr:nvSpPr>
      <xdr:spPr>
        <a:xfrm>
          <a:off x="11950700" y="379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1,184,731
1,164,745
906.69
710,147,785
705,188,318
2,951,994
342,971,969
1,116,204,480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a:t>
          </a:r>
          <a:r>
            <a:rPr kumimoji="1" lang="en-US" altLang="ja-JP" sz="1300">
              <a:latin typeface="ＭＳ Ｐゴシック" panose="020B0600070205080204" pitchFamily="50" charset="-128"/>
              <a:ea typeface="ＭＳ Ｐゴシック" panose="020B0600070205080204" pitchFamily="50" charset="-128"/>
            </a:rPr>
            <a:t>32.1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32.6</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これは、職の新設による会計年度任用職員報酬の増などが主な要因である。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引き続き、財政運営方針に掲げた方策を着実に実行しながら、義務的経費等の増加の抑制に努めていく。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26988</xdr:rowOff>
    </xdr:from>
    <xdr:to>
      <xdr:col>24</xdr:col>
      <xdr:colOff>25400</xdr:colOff>
      <xdr:row>39</xdr:row>
      <xdr:rowOff>98425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713538"/>
          <a:ext cx="8382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26988</xdr:rowOff>
    </xdr:from>
    <xdr:to>
      <xdr:col>19</xdr:col>
      <xdr:colOff>187325</xdr:colOff>
      <xdr:row>40</xdr:row>
      <xdr:rowOff>112713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713538"/>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112713</xdr:rowOff>
    </xdr:from>
    <xdr:to>
      <xdr:col>15</xdr:col>
      <xdr:colOff>98425</xdr:colOff>
      <xdr:row>40</xdr:row>
      <xdr:rowOff>112713</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799263"/>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112713</xdr:rowOff>
    </xdr:from>
    <xdr:to>
      <xdr:col>11</xdr:col>
      <xdr:colOff>9525</xdr:colOff>
      <xdr:row>39</xdr:row>
      <xdr:rowOff>169863</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7992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159402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47625</xdr:rowOff>
    </xdr:from>
    <xdr:to>
      <xdr:col>24</xdr:col>
      <xdr:colOff>76200</xdr:colOff>
      <xdr:row>39</xdr:row>
      <xdr:rowOff>149225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19702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147638</xdr:rowOff>
    </xdr:from>
    <xdr:to>
      <xdr:col>20</xdr:col>
      <xdr:colOff>38100</xdr:colOff>
      <xdr:row>39</xdr:row>
      <xdr:rowOff>77788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62565</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749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61913</xdr:rowOff>
    </xdr:from>
    <xdr:to>
      <xdr:col>15</xdr:col>
      <xdr:colOff>149225</xdr:colOff>
      <xdr:row>40</xdr:row>
      <xdr:rowOff>163513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9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148290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700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61913</xdr:rowOff>
    </xdr:from>
    <xdr:to>
      <xdr:col>11</xdr:col>
      <xdr:colOff>60325</xdr:colOff>
      <xdr:row>39</xdr:row>
      <xdr:rowOff>163513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7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148290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83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119063</xdr:rowOff>
    </xdr:from>
    <xdr:to>
      <xdr:col>6</xdr:col>
      <xdr:colOff>171450</xdr:colOff>
      <xdr:row>40</xdr:row>
      <xdr:rowOff>49213</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80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33990</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89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前年度から悪化したのは、物価・エネルギー価格高騰に伴う施設の管理運営費が増加したことが主な要因である。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引き続き、財政運営方針に掲げた内部管理経費の削減などの方策を着実に実行しながら、物件費の節減に努めていく。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53521</xdr:rowOff>
    </xdr:from>
    <xdr:to>
      <xdr:col>82</xdr:col>
      <xdr:colOff>107950</xdr:colOff>
      <xdr:row>17</xdr:row>
      <xdr:rowOff>4536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625271"/>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141713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370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16</xdr:row>
      <xdr:rowOff>12700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625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90006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1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17</xdr:row>
      <xdr:rowOff>20864</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flipV="1">
          <a:off x="13893800" y="275590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198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22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143329</xdr:rowOff>
    </xdr:from>
    <xdr:to>
      <xdr:col>69</xdr:col>
      <xdr:colOff>92075</xdr:colOff>
      <xdr:row>17</xdr:row>
      <xdr:rowOff>20864</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8865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97263</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84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89098</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66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141514</xdr:rowOff>
    </xdr:from>
    <xdr:to>
      <xdr:col>69</xdr:col>
      <xdr:colOff>142875</xdr:colOff>
      <xdr:row>17</xdr:row>
      <xdr:rowOff>71664</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56441</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7456</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これは、生活保護の保護率が類似団体平均に比べて低いことなどが主な要因である。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引き続き、財政運営方針に掲げた方策を着実に実行しながら、義務的経費等の増加の抑制に努めていく。</a:t>
          </a: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102507</xdr:rowOff>
    </xdr:from>
    <xdr:to>
      <xdr:col>24</xdr:col>
      <xdr:colOff>25400</xdr:colOff>
      <xdr:row>56</xdr:row>
      <xdr:rowOff>94343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95322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151493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3098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94343</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95812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56</xdr:row>
      <xdr:rowOff>94343</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60070</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43543</xdr:rowOff>
    </xdr:from>
    <xdr:to>
      <xdr:col>11</xdr:col>
      <xdr:colOff>60325</xdr:colOff>
      <xdr:row>56</xdr:row>
      <xdr:rowOff>145143</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155320</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前年度から悪化したのは、道路に係る維持補修費の増加などが主な要因である。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引き続き、財政運営方針に掲げた方策を着実に実行し、コスト縮減等に努めていく。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88900</xdr:rowOff>
    </xdr:from>
    <xdr:to>
      <xdr:col>82</xdr:col>
      <xdr:colOff>107950</xdr:colOff>
      <xdr:row>53</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175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10177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50800</xdr:rowOff>
    </xdr:from>
    <xdr:to>
      <xdr:col>78</xdr:col>
      <xdr:colOff>69850</xdr:colOff>
      <xdr:row>53</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29227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12700</xdr:rowOff>
    </xdr:from>
    <xdr:to>
      <xdr:col>73</xdr:col>
      <xdr:colOff>180975</xdr:colOff>
      <xdr:row>53</xdr:row>
      <xdr:rowOff>50800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099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143527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12700</xdr:rowOff>
    </xdr:from>
    <xdr:to>
      <xdr:col>69</xdr:col>
      <xdr:colOff>92075</xdr:colOff>
      <xdr:row>53</xdr:row>
      <xdr:rowOff>12700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09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95250</xdr:rowOff>
    </xdr:from>
    <xdr:to>
      <xdr:col>82</xdr:col>
      <xdr:colOff>158750</xdr:colOff>
      <xdr:row>54</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38100</xdr:rowOff>
    </xdr:from>
    <xdr:to>
      <xdr:col>78</xdr:col>
      <xdr:colOff>120650</xdr:colOff>
      <xdr:row>53</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149877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0</xdr:rowOff>
    </xdr:from>
    <xdr:to>
      <xdr:col>74</xdr:col>
      <xdr:colOff>31750</xdr:colOff>
      <xdr:row>53</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133350</xdr:rowOff>
    </xdr:from>
    <xdr:to>
      <xdr:col>69</xdr:col>
      <xdr:colOff>142875</xdr:colOff>
      <xdr:row>53</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73677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133350</xdr:rowOff>
    </xdr:from>
    <xdr:to>
      <xdr:col>65</xdr:col>
      <xdr:colOff>53975</xdr:colOff>
      <xdr:row>53</xdr:row>
      <xdr:rowOff>63500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73677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これは、下水道事業に対する一般会計の負担が大きいことなどが主な要因である。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引き続き、財政運営方針に基づき、下水道事業の経営改善などに努めていく。</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46990</xdr:rowOff>
    </xdr:from>
    <xdr:to>
      <xdr:col>82</xdr:col>
      <xdr:colOff>107950</xdr:colOff>
      <xdr:row>41</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7076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46990</xdr:rowOff>
    </xdr:from>
    <xdr:to>
      <xdr:col>78</xdr:col>
      <xdr:colOff>69850</xdr:colOff>
      <xdr:row>41</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7076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35560</xdr:rowOff>
    </xdr:from>
    <xdr:to>
      <xdr:col>73</xdr:col>
      <xdr:colOff>180975</xdr:colOff>
      <xdr:row>41</xdr:row>
      <xdr:rowOff>115570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89356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142257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35560</xdr:rowOff>
    </xdr:from>
    <xdr:to>
      <xdr:col>69</xdr:col>
      <xdr:colOff>92075</xdr:colOff>
      <xdr:row>40</xdr:row>
      <xdr:rowOff>58420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89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39387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85107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19050</xdr:rowOff>
    </xdr:from>
    <xdr:to>
      <xdr:col>82</xdr:col>
      <xdr:colOff>158750</xdr:colOff>
      <xdr:row>41</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99077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167640</xdr:rowOff>
    </xdr:from>
    <xdr:to>
      <xdr:col>78</xdr:col>
      <xdr:colOff>120650</xdr:colOff>
      <xdr:row>41</xdr:row>
      <xdr:rowOff>97790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82567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711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64770</xdr:rowOff>
    </xdr:from>
    <xdr:to>
      <xdr:col>74</xdr:col>
      <xdr:colOff>31750</xdr:colOff>
      <xdr:row>41</xdr:row>
      <xdr:rowOff>166370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151147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156210</xdr:rowOff>
    </xdr:from>
    <xdr:to>
      <xdr:col>69</xdr:col>
      <xdr:colOff>142875</xdr:colOff>
      <xdr:row>40</xdr:row>
      <xdr:rowOff>86360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71137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xdr:rowOff>
    </xdr:from>
    <xdr:to>
      <xdr:col>65</xdr:col>
      <xdr:colOff>53975</xdr:colOff>
      <xdr:row>40</xdr:row>
      <xdr:rowOff>109220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93997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これは、都市基盤の整備を積極的に進め、多額の市債を発行してきたことなどが要因である。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引き続き、財政運営方針に沿って、市債残高の抑制や、短期の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年債から長期の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88900</xdr:rowOff>
    </xdr:from>
    <xdr:to>
      <xdr:col>24</xdr:col>
      <xdr:colOff>25400</xdr:colOff>
      <xdr:row>77</xdr:row>
      <xdr:rowOff>146050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2905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149877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77</xdr:row>
      <xdr:rowOff>146050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3098800" y="1330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79</xdr:row>
      <xdr:rowOff>50800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3096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31750</xdr:rowOff>
    </xdr:from>
    <xdr:to>
      <xdr:col>11</xdr:col>
      <xdr:colOff>9525</xdr:colOff>
      <xdr:row>79</xdr:row>
      <xdr:rowOff>50800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57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38100</xdr:rowOff>
    </xdr:from>
    <xdr:to>
      <xdr:col>24</xdr:col>
      <xdr:colOff>76200</xdr:colOff>
      <xdr:row>77</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168927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0</xdr:rowOff>
    </xdr:from>
    <xdr:to>
      <xdr:col>11</xdr:col>
      <xdr:colOff>60325</xdr:colOff>
      <xdr:row>79</xdr:row>
      <xdr:rowOff>101600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86377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152400</xdr:rowOff>
    </xdr:from>
    <xdr:to>
      <xdr:col>6</xdr:col>
      <xdr:colOff>171450</xdr:colOff>
      <xdr:row>79</xdr:row>
      <xdr:rowOff>82550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67327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a:t>
          </a:r>
          <a:r>
            <a:rPr kumimoji="1" lang="en-US" altLang="ja-JP" sz="1300">
              <a:latin typeface="ＭＳ Ｐゴシック" panose="020B0600070205080204" pitchFamily="50" charset="-128"/>
              <a:ea typeface="ＭＳ Ｐゴシック" panose="020B0600070205080204" pitchFamily="50" charset="-128"/>
            </a:rPr>
            <a:t>76.4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80.1</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扶助費は類似団体平均を下回っている一方で、人件費、物件費及び補助費等が類似団体平均を上回っており、その結果類似団体平均とほぼ同水準で推移している。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引き続き、財政運営方針に掲げた方策を着実に実行し、コスト縮減等に努めていく。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75293</xdr:rowOff>
    </xdr:from>
    <xdr:to>
      <xdr:col>82</xdr:col>
      <xdr:colOff>107950</xdr:colOff>
      <xdr:row>77</xdr:row>
      <xdr:rowOff>135164</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2934043"/>
          <a:ext cx="8382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87284</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294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75293</xdr:rowOff>
    </xdr:from>
    <xdr:to>
      <xdr:col>78</xdr:col>
      <xdr:colOff>69850</xdr:colOff>
      <xdr:row>77</xdr:row>
      <xdr:rowOff>58964</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293404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166205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510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154214</xdr:rowOff>
    </xdr:from>
    <xdr:to>
      <xdr:col>73</xdr:col>
      <xdr:colOff>180975</xdr:colOff>
      <xdr:row>77</xdr:row>
      <xdr:rowOff>58964</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1844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132443</xdr:rowOff>
    </xdr:from>
    <xdr:to>
      <xdr:col>69</xdr:col>
      <xdr:colOff>92075</xdr:colOff>
      <xdr:row>76</xdr:row>
      <xdr:rowOff>154214</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162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56441</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24493</xdr:rowOff>
    </xdr:from>
    <xdr:to>
      <xdr:col>78</xdr:col>
      <xdr:colOff>120650</xdr:colOff>
      <xdr:row>75</xdr:row>
      <xdr:rowOff>126093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110870</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969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8164</xdr:rowOff>
    </xdr:from>
    <xdr:to>
      <xdr:col>74</xdr:col>
      <xdr:colOff>31750</xdr:colOff>
      <xdr:row>77</xdr:row>
      <xdr:rowOff>109764</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94541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2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103414</xdr:rowOff>
    </xdr:from>
    <xdr:to>
      <xdr:col>69</xdr:col>
      <xdr:colOff>142875</xdr:colOff>
      <xdr:row>77</xdr:row>
      <xdr:rowOff>33564</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43742</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90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81643</xdr:rowOff>
    </xdr:from>
    <xdr:to>
      <xdr:col>65</xdr:col>
      <xdr:colOff>53975</xdr:colOff>
      <xdr:row>77</xdr:row>
      <xdr:rowOff>11793</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168020</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13233</xdr:rowOff>
    </xdr:from>
    <xdr:to>
      <xdr:col>29</xdr:col>
      <xdr:colOff>127000</xdr:colOff>
      <xdr:row>13</xdr:row>
      <xdr:rowOff>91338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89708"/>
          <a:ext cx="647700" cy="7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91338</xdr:rowOff>
    </xdr:from>
    <xdr:to>
      <xdr:col>26</xdr:col>
      <xdr:colOff>50800</xdr:colOff>
      <xdr:row>13</xdr:row>
      <xdr:rowOff>117932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67813"/>
          <a:ext cx="6985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117932</xdr:rowOff>
    </xdr:from>
    <xdr:to>
      <xdr:col>22</xdr:col>
      <xdr:colOff>114300</xdr:colOff>
      <xdr:row>14</xdr:row>
      <xdr:rowOff>10300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94407"/>
          <a:ext cx="698500" cy="63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163728</xdr:rowOff>
    </xdr:from>
    <xdr:to>
      <xdr:col>18</xdr:col>
      <xdr:colOff>177800</xdr:colOff>
      <xdr:row>14</xdr:row>
      <xdr:rowOff>10300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440203"/>
          <a:ext cx="698500" cy="18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133883</xdr:rowOff>
    </xdr:from>
    <xdr:to>
      <xdr:col>29</xdr:col>
      <xdr:colOff>177800</xdr:colOff>
      <xdr:row>13</xdr:row>
      <xdr:rowOff>64033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38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150410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8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40538</xdr:rowOff>
    </xdr:from>
    <xdr:to>
      <xdr:col>26</xdr:col>
      <xdr:colOff>101600</xdr:colOff>
      <xdr:row>13</xdr:row>
      <xdr:rowOff>142138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1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152315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8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67132</xdr:rowOff>
    </xdr:from>
    <xdr:to>
      <xdr:col>22</xdr:col>
      <xdr:colOff>165100</xdr:colOff>
      <xdr:row>13</xdr:row>
      <xdr:rowOff>168732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43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7459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1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130950</xdr:rowOff>
    </xdr:from>
    <xdr:to>
      <xdr:col>19</xdr:col>
      <xdr:colOff>38100</xdr:colOff>
      <xdr:row>14</xdr:row>
      <xdr:rowOff>61100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07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71277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7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112928</xdr:rowOff>
    </xdr:from>
    <xdr:to>
      <xdr:col>15</xdr:col>
      <xdr:colOff>101600</xdr:colOff>
      <xdr:row>14</xdr:row>
      <xdr:rowOff>43078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89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53255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5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305689</xdr:rowOff>
    </xdr:from>
    <xdr:to>
      <xdr:col>29</xdr:col>
      <xdr:colOff>127000</xdr:colOff>
      <xdr:row>35</xdr:row>
      <xdr:rowOff>102768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573139"/>
          <a:ext cx="647700" cy="139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305689</xdr:rowOff>
    </xdr:from>
    <xdr:to>
      <xdr:col>26</xdr:col>
      <xdr:colOff>50800</xdr:colOff>
      <xdr:row>34</xdr:row>
      <xdr:rowOff>314376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73139"/>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316616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2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201409</xdr:rowOff>
    </xdr:from>
    <xdr:to>
      <xdr:col>22</xdr:col>
      <xdr:colOff>114300</xdr:colOff>
      <xdr:row>34</xdr:row>
      <xdr:rowOff>314376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468859"/>
          <a:ext cx="698500" cy="112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1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164757</xdr:rowOff>
    </xdr:from>
    <xdr:to>
      <xdr:col>18</xdr:col>
      <xdr:colOff>177800</xdr:colOff>
      <xdr:row>34</xdr:row>
      <xdr:rowOff>201409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432207"/>
          <a:ext cx="698500" cy="3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312882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51968</xdr:rowOff>
    </xdr:from>
    <xdr:to>
      <xdr:col>29</xdr:col>
      <xdr:colOff>177800</xdr:colOff>
      <xdr:row>35</xdr:row>
      <xdr:rowOff>153568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62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239945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0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254889</xdr:rowOff>
    </xdr:from>
    <xdr:to>
      <xdr:col>26</xdr:col>
      <xdr:colOff>101600</xdr:colOff>
      <xdr:row>35</xdr:row>
      <xdr:rowOff>13589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22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23766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91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263576</xdr:rowOff>
    </xdr:from>
    <xdr:to>
      <xdr:col>22</xdr:col>
      <xdr:colOff>165100</xdr:colOff>
      <xdr:row>35</xdr:row>
      <xdr:rowOff>22276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31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9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150609</xdr:rowOff>
    </xdr:from>
    <xdr:to>
      <xdr:col>19</xdr:col>
      <xdr:colOff>38100</xdr:colOff>
      <xdr:row>34</xdr:row>
      <xdr:rowOff>252209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418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262386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1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113957</xdr:rowOff>
    </xdr:from>
    <xdr:to>
      <xdr:col>15</xdr:col>
      <xdr:colOff>101600</xdr:colOff>
      <xdr:row>34</xdr:row>
      <xdr:rowOff>215557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38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225734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15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1,184,731
1,164,745
906.69
710,147,785
705,188,318
2,951,994
342,971,969
1,116,204,480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130556</xdr:rowOff>
    </xdr:from>
    <xdr:to>
      <xdr:col>24</xdr:col>
      <xdr:colOff>63500</xdr:colOff>
      <xdr:row>31</xdr:row>
      <xdr:rowOff>3149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274056"/>
          <a:ext cx="8382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3149</xdr:rowOff>
    </xdr:from>
    <xdr:to>
      <xdr:col>19</xdr:col>
      <xdr:colOff>177800</xdr:colOff>
      <xdr:row>31</xdr:row>
      <xdr:rowOff>18733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18099"/>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18733</xdr:rowOff>
    </xdr:from>
    <xdr:to>
      <xdr:col>15</xdr:col>
      <xdr:colOff>50800</xdr:colOff>
      <xdr:row>32</xdr:row>
      <xdr:rowOff>44450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333683"/>
          <a:ext cx="889000" cy="19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170028</xdr:rowOff>
    </xdr:from>
    <xdr:to>
      <xdr:col>10</xdr:col>
      <xdr:colOff>114300</xdr:colOff>
      <xdr:row>32</xdr:row>
      <xdr:rowOff>44450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484978"/>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79756</xdr:rowOff>
    </xdr:from>
    <xdr:to>
      <xdr:col>24</xdr:col>
      <xdr:colOff>114300</xdr:colOff>
      <xdr:row>31</xdr:row>
      <xdr:rowOff>9906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166133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3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123799</xdr:rowOff>
    </xdr:from>
    <xdr:to>
      <xdr:col>20</xdr:col>
      <xdr:colOff>38100</xdr:colOff>
      <xdr:row>31</xdr:row>
      <xdr:rowOff>53949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70476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04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139383</xdr:rowOff>
    </xdr:from>
    <xdr:to>
      <xdr:col>15</xdr:col>
      <xdr:colOff>101600</xdr:colOff>
      <xdr:row>31</xdr:row>
      <xdr:rowOff>69533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8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86060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058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165100</xdr:rowOff>
    </xdr:from>
    <xdr:to>
      <xdr:col>10</xdr:col>
      <xdr:colOff>165100</xdr:colOff>
      <xdr:row>32</xdr:row>
      <xdr:rowOff>95250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111777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25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119228</xdr:rowOff>
    </xdr:from>
    <xdr:to>
      <xdr:col>6</xdr:col>
      <xdr:colOff>38100</xdr:colOff>
      <xdr:row>32</xdr:row>
      <xdr:rowOff>49378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43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65905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20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16060</xdr:rowOff>
    </xdr:from>
    <xdr:to>
      <xdr:col>24</xdr:col>
      <xdr:colOff>63500</xdr:colOff>
      <xdr:row>55</xdr:row>
      <xdr:rowOff>67593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74360"/>
          <a:ext cx="838200" cy="2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119680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035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67593</xdr:rowOff>
    </xdr:from>
    <xdr:to>
      <xdr:col>19</xdr:col>
      <xdr:colOff>177800</xdr:colOff>
      <xdr:row>57</xdr:row>
      <xdr:rowOff>13284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97343"/>
          <a:ext cx="889000" cy="28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161470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0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165597</xdr:rowOff>
    </xdr:from>
    <xdr:to>
      <xdr:col>15</xdr:col>
      <xdr:colOff>50800</xdr:colOff>
      <xdr:row>57</xdr:row>
      <xdr:rowOff>13284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66797"/>
          <a:ext cx="889000" cy="1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165597</xdr:rowOff>
    </xdr:from>
    <xdr:to>
      <xdr:col>10</xdr:col>
      <xdr:colOff>114300</xdr:colOff>
      <xdr:row>57</xdr:row>
      <xdr:rowOff>53616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66797"/>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136710</xdr:rowOff>
    </xdr:from>
    <xdr:to>
      <xdr:col>24</xdr:col>
      <xdr:colOff>114300</xdr:colOff>
      <xdr:row>54</xdr:row>
      <xdr:rowOff>66860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115137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0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16793</xdr:rowOff>
    </xdr:from>
    <xdr:to>
      <xdr:col>20</xdr:col>
      <xdr:colOff>38100</xdr:colOff>
      <xdr:row>55</xdr:row>
      <xdr:rowOff>118393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109520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3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133934</xdr:rowOff>
    </xdr:from>
    <xdr:to>
      <xdr:col>15</xdr:col>
      <xdr:colOff>101600</xdr:colOff>
      <xdr:row>57</xdr:row>
      <xdr:rowOff>64084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55211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114797</xdr:rowOff>
    </xdr:from>
    <xdr:to>
      <xdr:col>10</xdr:col>
      <xdr:colOff>165100</xdr:colOff>
      <xdr:row>57</xdr:row>
      <xdr:rowOff>44947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61474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2816</xdr:rowOff>
    </xdr:from>
    <xdr:to>
      <xdr:col>6</xdr:col>
      <xdr:colOff>38100</xdr:colOff>
      <xdr:row>57</xdr:row>
      <xdr:rowOff>104416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120943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5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157770</xdr:rowOff>
    </xdr:from>
    <xdr:to>
      <xdr:col>24</xdr:col>
      <xdr:colOff>63500</xdr:colOff>
      <xdr:row>78</xdr:row>
      <xdr:rowOff>81243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359420"/>
          <a:ext cx="838200" cy="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80535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293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81243</xdr:rowOff>
    </xdr:from>
    <xdr:to>
      <xdr:col>19</xdr:col>
      <xdr:colOff>177800</xdr:colOff>
      <xdr:row>79</xdr:row>
      <xdr:rowOff>73406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908300" y="13454343"/>
          <a:ext cx="889000" cy="16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20664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287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73406</xdr:rowOff>
    </xdr:from>
    <xdr:to>
      <xdr:col>15</xdr:col>
      <xdr:colOff>50800</xdr:colOff>
      <xdr:row>79</xdr:row>
      <xdr:rowOff>145360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2019300" y="13617956"/>
          <a:ext cx="889000" cy="7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30787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288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125330</xdr:rowOff>
    </xdr:from>
    <xdr:to>
      <xdr:col>10</xdr:col>
      <xdr:colOff>114300</xdr:colOff>
      <xdr:row>79</xdr:row>
      <xdr:rowOff>145360</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1130300" y="13669880"/>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76725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64533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106970</xdr:rowOff>
    </xdr:from>
    <xdr:to>
      <xdr:col>24</xdr:col>
      <xdr:colOff>114300</xdr:colOff>
      <xdr:row>78</xdr:row>
      <xdr:rowOff>37120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30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85397</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32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30443</xdr:rowOff>
    </xdr:from>
    <xdr:to>
      <xdr:col>20</xdr:col>
      <xdr:colOff>38100</xdr:colOff>
      <xdr:row>78</xdr:row>
      <xdr:rowOff>132043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4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123170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34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22606</xdr:rowOff>
    </xdr:from>
    <xdr:to>
      <xdr:col>15</xdr:col>
      <xdr:colOff>101600</xdr:colOff>
      <xdr:row>79</xdr:row>
      <xdr:rowOff>124206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5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115333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365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94560</xdr:rowOff>
    </xdr:from>
    <xdr:to>
      <xdr:col>10</xdr:col>
      <xdr:colOff>165100</xdr:colOff>
      <xdr:row>80</xdr:row>
      <xdr:rowOff>24710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63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80</xdr:row>
      <xdr:rowOff>15837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373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74530</xdr:rowOff>
    </xdr:from>
    <xdr:to>
      <xdr:col>6</xdr:col>
      <xdr:colOff>38100</xdr:colOff>
      <xdr:row>80</xdr:row>
      <xdr:rowOff>4680</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6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167257</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37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112202</xdr:rowOff>
    </xdr:from>
    <xdr:to>
      <xdr:col>24</xdr:col>
      <xdr:colOff>63500</xdr:colOff>
      <xdr:row>95</xdr:row>
      <xdr:rowOff>97028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228502"/>
          <a:ext cx="838200" cy="15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126168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071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112202</xdr:rowOff>
    </xdr:from>
    <xdr:to>
      <xdr:col>19</xdr:col>
      <xdr:colOff>177800</xdr:colOff>
      <xdr:row>96</xdr:row>
      <xdr:rowOff>46225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228502"/>
          <a:ext cx="889000" cy="27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144249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591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46225</xdr:rowOff>
    </xdr:from>
    <xdr:to>
      <xdr:col>15</xdr:col>
      <xdr:colOff>50800</xdr:colOff>
      <xdr:row>96</xdr:row>
      <xdr:rowOff>86415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505425"/>
          <a:ext cx="889000" cy="4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93401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209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86415</xdr:rowOff>
    </xdr:from>
    <xdr:to>
      <xdr:col>10</xdr:col>
      <xdr:colOff>114300</xdr:colOff>
      <xdr:row>96</xdr:row>
      <xdr:rowOff>139004</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545615"/>
          <a:ext cx="889000" cy="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150204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26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16752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64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46228</xdr:rowOff>
    </xdr:from>
    <xdr:to>
      <xdr:col>24</xdr:col>
      <xdr:colOff>114300</xdr:colOff>
      <xdr:row>95</xdr:row>
      <xdr:rowOff>147828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3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24655</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631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61402</xdr:rowOff>
    </xdr:from>
    <xdr:to>
      <xdr:col>20</xdr:col>
      <xdr:colOff>38100</xdr:colOff>
      <xdr:row>94</xdr:row>
      <xdr:rowOff>163002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17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154129</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627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166875</xdr:rowOff>
    </xdr:from>
    <xdr:to>
      <xdr:col>15</xdr:col>
      <xdr:colOff>101600</xdr:colOff>
      <xdr:row>96</xdr:row>
      <xdr:rowOff>97025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4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88152</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54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35615</xdr:rowOff>
    </xdr:from>
    <xdr:to>
      <xdr:col>10</xdr:col>
      <xdr:colOff>165100</xdr:colOff>
      <xdr:row>96</xdr:row>
      <xdr:rowOff>137215</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49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128342</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58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88204</xdr:rowOff>
    </xdr:from>
    <xdr:to>
      <xdr:col>6</xdr:col>
      <xdr:colOff>38100</xdr:colOff>
      <xdr:row>97</xdr:row>
      <xdr:rowOff>18354</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5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34881</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3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121564</xdr:rowOff>
    </xdr:from>
    <xdr:to>
      <xdr:col>55</xdr:col>
      <xdr:colOff>0</xdr:colOff>
      <xdr:row>38</xdr:row>
      <xdr:rowOff>56566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465214"/>
          <a:ext cx="838200" cy="10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4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128931</xdr:rowOff>
    </xdr:from>
    <xdr:to>
      <xdr:col>50</xdr:col>
      <xdr:colOff>114300</xdr:colOff>
      <xdr:row>38</xdr:row>
      <xdr:rowOff>56566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272431"/>
          <a:ext cx="889000" cy="129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128931</xdr:rowOff>
    </xdr:from>
    <xdr:to>
      <xdr:col>45</xdr:col>
      <xdr:colOff>177800</xdr:colOff>
      <xdr:row>38</xdr:row>
      <xdr:rowOff>139205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272431"/>
          <a:ext cx="889000" cy="138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34523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34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85369</xdr:rowOff>
    </xdr:from>
    <xdr:to>
      <xdr:col>41</xdr:col>
      <xdr:colOff>50800</xdr:colOff>
      <xdr:row>38</xdr:row>
      <xdr:rowOff>139205</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600469"/>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12349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6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18292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70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70764</xdr:rowOff>
    </xdr:from>
    <xdr:to>
      <xdr:col>55</xdr:col>
      <xdr:colOff>50800</xdr:colOff>
      <xdr:row>38</xdr:row>
      <xdr:rowOff>915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414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157141</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3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5766</xdr:rowOff>
    </xdr:from>
    <xdr:to>
      <xdr:col>50</xdr:col>
      <xdr:colOff>165100</xdr:colOff>
      <xdr:row>38</xdr:row>
      <xdr:rowOff>107366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52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98493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61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78131</xdr:rowOff>
    </xdr:from>
    <xdr:to>
      <xdr:col>46</xdr:col>
      <xdr:colOff>38100</xdr:colOff>
      <xdr:row>31</xdr:row>
      <xdr:rowOff>8281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22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24808</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4996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88405</xdr:rowOff>
    </xdr:from>
    <xdr:to>
      <xdr:col>41</xdr:col>
      <xdr:colOff>101600</xdr:colOff>
      <xdr:row>39</xdr:row>
      <xdr:rowOff>18555</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6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35082</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3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34569</xdr:rowOff>
    </xdr:from>
    <xdr:to>
      <xdr:col>36</xdr:col>
      <xdr:colOff>165100</xdr:colOff>
      <xdr:row>38</xdr:row>
      <xdr:rowOff>136169</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5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152696</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3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126007</xdr:rowOff>
    </xdr:from>
    <xdr:to>
      <xdr:col>55</xdr:col>
      <xdr:colOff>0</xdr:colOff>
      <xdr:row>52</xdr:row>
      <xdr:rowOff>131402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041407"/>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26454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11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126007</xdr:rowOff>
    </xdr:from>
    <xdr:to>
      <xdr:col>50</xdr:col>
      <xdr:colOff>114300</xdr:colOff>
      <xdr:row>53</xdr:row>
      <xdr:rowOff>156776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041407"/>
          <a:ext cx="889000" cy="20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67739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1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156776</xdr:rowOff>
    </xdr:from>
    <xdr:to>
      <xdr:col>45</xdr:col>
      <xdr:colOff>177800</xdr:colOff>
      <xdr:row>54</xdr:row>
      <xdr:rowOff>158056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243626"/>
          <a:ext cx="889000" cy="17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6636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89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158056</xdr:rowOff>
    </xdr:from>
    <xdr:to>
      <xdr:col>41</xdr:col>
      <xdr:colOff>50800</xdr:colOff>
      <xdr:row>55</xdr:row>
      <xdr:rowOff>109868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416356"/>
          <a:ext cx="889000" cy="12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43990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93984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80602</xdr:rowOff>
    </xdr:from>
    <xdr:to>
      <xdr:col>55</xdr:col>
      <xdr:colOff>50800</xdr:colOff>
      <xdr:row>53</xdr:row>
      <xdr:rowOff>10752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899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103479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884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75207</xdr:rowOff>
    </xdr:from>
    <xdr:to>
      <xdr:col>50</xdr:col>
      <xdr:colOff>165100</xdr:colOff>
      <xdr:row>53</xdr:row>
      <xdr:rowOff>5357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89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21884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7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105976</xdr:rowOff>
    </xdr:from>
    <xdr:to>
      <xdr:col>46</xdr:col>
      <xdr:colOff>38100</xdr:colOff>
      <xdr:row>54</xdr:row>
      <xdr:rowOff>36126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1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27253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928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107256</xdr:rowOff>
    </xdr:from>
    <xdr:to>
      <xdr:col>41</xdr:col>
      <xdr:colOff>101600</xdr:colOff>
      <xdr:row>55</xdr:row>
      <xdr:rowOff>37406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3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28533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4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59068</xdr:rowOff>
    </xdr:from>
    <xdr:to>
      <xdr:col>36</xdr:col>
      <xdr:colOff>165100</xdr:colOff>
      <xdr:row>55</xdr:row>
      <xdr:rowOff>160668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48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151795</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5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86299</xdr:rowOff>
    </xdr:from>
    <xdr:to>
      <xdr:col>55</xdr:col>
      <xdr:colOff>0</xdr:colOff>
      <xdr:row>70</xdr:row>
      <xdr:rowOff>125207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2087799"/>
          <a:ext cx="8382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129643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816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125207</xdr:rowOff>
    </xdr:from>
    <xdr:to>
      <xdr:col>50</xdr:col>
      <xdr:colOff>114300</xdr:colOff>
      <xdr:row>71</xdr:row>
      <xdr:rowOff>91511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126707"/>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146240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83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91511</xdr:rowOff>
    </xdr:from>
    <xdr:to>
      <xdr:col>45</xdr:col>
      <xdr:colOff>177800</xdr:colOff>
      <xdr:row>72</xdr:row>
      <xdr:rowOff>168870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264461"/>
          <a:ext cx="889000" cy="24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154513</xdr:rowOff>
    </xdr:from>
    <xdr:to>
      <xdr:col>41</xdr:col>
      <xdr:colOff>50800</xdr:colOff>
      <xdr:row>72</xdr:row>
      <xdr:rowOff>168870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498913"/>
          <a:ext cx="889000" cy="1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77294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31025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35499</xdr:rowOff>
    </xdr:from>
    <xdr:to>
      <xdr:col>55</xdr:col>
      <xdr:colOff>50800</xdr:colOff>
      <xdr:row>70</xdr:row>
      <xdr:rowOff>137099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03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159976</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19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74407</xdr:rowOff>
    </xdr:from>
    <xdr:to>
      <xdr:col>50</xdr:col>
      <xdr:colOff>165100</xdr:colOff>
      <xdr:row>71</xdr:row>
      <xdr:rowOff>4557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0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21084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185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40711</xdr:rowOff>
    </xdr:from>
    <xdr:to>
      <xdr:col>46</xdr:col>
      <xdr:colOff>38100</xdr:colOff>
      <xdr:row>71</xdr:row>
      <xdr:rowOff>142311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21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158838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19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118070</xdr:rowOff>
    </xdr:from>
    <xdr:to>
      <xdr:col>41</xdr:col>
      <xdr:colOff>101600</xdr:colOff>
      <xdr:row>73</xdr:row>
      <xdr:rowOff>48220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4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64747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2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103713</xdr:rowOff>
    </xdr:from>
    <xdr:to>
      <xdr:col>36</xdr:col>
      <xdr:colOff>165100</xdr:colOff>
      <xdr:row>73</xdr:row>
      <xdr:rowOff>33863</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4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50390</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22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99140</xdr:rowOff>
    </xdr:from>
    <xdr:to>
      <xdr:col>55</xdr:col>
      <xdr:colOff>0</xdr:colOff>
      <xdr:row>96</xdr:row>
      <xdr:rowOff>120628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558340"/>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120953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065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120628</xdr:rowOff>
    </xdr:from>
    <xdr:to>
      <xdr:col>50</xdr:col>
      <xdr:colOff>114300</xdr:colOff>
      <xdr:row>97</xdr:row>
      <xdr:rowOff>94960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579828"/>
          <a:ext cx="889000" cy="14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158596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94960</xdr:rowOff>
    </xdr:from>
    <xdr:to>
      <xdr:col>45</xdr:col>
      <xdr:colOff>177800</xdr:colOff>
      <xdr:row>97</xdr:row>
      <xdr:rowOff>165238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725610"/>
          <a:ext cx="889000" cy="7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10529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165238</xdr:rowOff>
    </xdr:from>
    <xdr:to>
      <xdr:col>41</xdr:col>
      <xdr:colOff>50800</xdr:colOff>
      <xdr:row>98</xdr:row>
      <xdr:rowOff>100609</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795888"/>
          <a:ext cx="889000" cy="10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85281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11671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2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48340</xdr:rowOff>
    </xdr:from>
    <xdr:to>
      <xdr:col>55</xdr:col>
      <xdr:colOff>50800</xdr:colOff>
      <xdr:row>96</xdr:row>
      <xdr:rowOff>149940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5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26767</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48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69828</xdr:rowOff>
    </xdr:from>
    <xdr:to>
      <xdr:col>50</xdr:col>
      <xdr:colOff>165100</xdr:colOff>
      <xdr:row>96</xdr:row>
      <xdr:rowOff>171428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5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162555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62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44160</xdr:rowOff>
    </xdr:from>
    <xdr:to>
      <xdr:col>46</xdr:col>
      <xdr:colOff>38100</xdr:colOff>
      <xdr:row>97</xdr:row>
      <xdr:rowOff>145760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6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136887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7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114438</xdr:rowOff>
    </xdr:from>
    <xdr:to>
      <xdr:col>41</xdr:col>
      <xdr:colOff>101600</xdr:colOff>
      <xdr:row>98</xdr:row>
      <xdr:rowOff>44588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4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35715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49809</xdr:rowOff>
    </xdr:from>
    <xdr:to>
      <xdr:col>36</xdr:col>
      <xdr:colOff>165100</xdr:colOff>
      <xdr:row>98</xdr:row>
      <xdr:rowOff>151409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5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142536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145578</xdr:rowOff>
    </xdr:from>
    <xdr:to>
      <xdr:col>85</xdr:col>
      <xdr:colOff>127000</xdr:colOff>
      <xdr:row>35</xdr:row>
      <xdr:rowOff>50709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5481300" y="5803428"/>
          <a:ext cx="838200" cy="2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54917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570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145578</xdr:rowOff>
    </xdr:from>
    <xdr:to>
      <xdr:col>81</xdr:col>
      <xdr:colOff>50800</xdr:colOff>
      <xdr:row>35</xdr:row>
      <xdr:rowOff>417</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5803428"/>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163503</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67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90061</xdr:rowOff>
    </xdr:from>
    <xdr:to>
      <xdr:col>76</xdr:col>
      <xdr:colOff>114300</xdr:colOff>
      <xdr:row>35</xdr:row>
      <xdr:rowOff>417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5747911"/>
          <a:ext cx="889000" cy="25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93290</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60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166152</xdr:rowOff>
    </xdr:from>
    <xdr:to>
      <xdr:col>71</xdr:col>
      <xdr:colOff>177800</xdr:colOff>
      <xdr:row>33</xdr:row>
      <xdr:rowOff>90061</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5652552"/>
          <a:ext cx="8890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39732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5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75818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9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171359</xdr:rowOff>
    </xdr:from>
    <xdr:to>
      <xdr:col>85</xdr:col>
      <xdr:colOff>177800</xdr:colOff>
      <xdr:row>35</xdr:row>
      <xdr:rowOff>101509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00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22786</xdr:rowOff>
    </xdr:from>
    <xdr:ext cx="469744"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585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94778</xdr:rowOff>
    </xdr:from>
    <xdr:to>
      <xdr:col>81</xdr:col>
      <xdr:colOff>101600</xdr:colOff>
      <xdr:row>34</xdr:row>
      <xdr:rowOff>24928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57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41455</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246428" y="552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121067</xdr:rowOff>
    </xdr:from>
    <xdr:to>
      <xdr:col>76</xdr:col>
      <xdr:colOff>165100</xdr:colOff>
      <xdr:row>35</xdr:row>
      <xdr:rowOff>51217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59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67744</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357428" y="57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39261</xdr:rowOff>
    </xdr:from>
    <xdr:to>
      <xdr:col>72</xdr:col>
      <xdr:colOff>38100</xdr:colOff>
      <xdr:row>33</xdr:row>
      <xdr:rowOff>140861</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569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31</xdr:row>
      <xdr:rowOff>157388</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468428" y="547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115352</xdr:rowOff>
    </xdr:from>
    <xdr:to>
      <xdr:col>67</xdr:col>
      <xdr:colOff>101600</xdr:colOff>
      <xdr:row>33</xdr:row>
      <xdr:rowOff>45502</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560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31</xdr:row>
      <xdr:rowOff>62029</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579428" y="537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82169</xdr:rowOff>
    </xdr:from>
    <xdr:to>
      <xdr:col>85</xdr:col>
      <xdr:colOff>127000</xdr:colOff>
      <xdr:row>74</xdr:row>
      <xdr:rowOff>151778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769469"/>
          <a:ext cx="8382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1376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60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82169</xdr:rowOff>
    </xdr:from>
    <xdr:to>
      <xdr:col>81</xdr:col>
      <xdr:colOff>50800</xdr:colOff>
      <xdr:row>75</xdr:row>
      <xdr:rowOff>54775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769469"/>
          <a:ext cx="889000" cy="1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89730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83579</xdr:rowOff>
    </xdr:from>
    <xdr:to>
      <xdr:col>76</xdr:col>
      <xdr:colOff>114300</xdr:colOff>
      <xdr:row>75</xdr:row>
      <xdr:rowOff>54775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770879"/>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83579</xdr:rowOff>
    </xdr:from>
    <xdr:to>
      <xdr:col>71</xdr:col>
      <xdr:colOff>177800</xdr:colOff>
      <xdr:row>74</xdr:row>
      <xdr:rowOff>103619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770879"/>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120857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64888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100978</xdr:rowOff>
    </xdr:from>
    <xdr:to>
      <xdr:col>85</xdr:col>
      <xdr:colOff>177800</xdr:colOff>
      <xdr:row>75</xdr:row>
      <xdr:rowOff>31128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7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123855</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63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31369</xdr:rowOff>
    </xdr:from>
    <xdr:to>
      <xdr:col>81</xdr:col>
      <xdr:colOff>101600</xdr:colOff>
      <xdr:row>74</xdr:row>
      <xdr:rowOff>132969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7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149496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49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3975</xdr:rowOff>
    </xdr:from>
    <xdr:to>
      <xdr:col>76</xdr:col>
      <xdr:colOff>165100</xdr:colOff>
      <xdr:row>75</xdr:row>
      <xdr:rowOff>105575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8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122102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6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32779</xdr:rowOff>
    </xdr:from>
    <xdr:to>
      <xdr:col>72</xdr:col>
      <xdr:colOff>38100</xdr:colOff>
      <xdr:row>74</xdr:row>
      <xdr:rowOff>134379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7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150906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4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52819</xdr:rowOff>
    </xdr:from>
    <xdr:to>
      <xdr:col>67</xdr:col>
      <xdr:colOff>101600</xdr:colOff>
      <xdr:row>74</xdr:row>
      <xdr:rowOff>154419</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7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170946</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5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118135</xdr:rowOff>
    </xdr:from>
    <xdr:to>
      <xdr:col>85</xdr:col>
      <xdr:colOff>127000</xdr:colOff>
      <xdr:row>98</xdr:row>
      <xdr:rowOff>13818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405885"/>
          <a:ext cx="838200" cy="4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131436</xdr:rowOff>
    </xdr:from>
    <xdr:ext cx="469744"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076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118135</xdr:rowOff>
    </xdr:from>
    <xdr:to>
      <xdr:col>81</xdr:col>
      <xdr:colOff>50800</xdr:colOff>
      <xdr:row>98</xdr:row>
      <xdr:rowOff>24561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405885"/>
          <a:ext cx="889000" cy="42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76801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585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24561</xdr:rowOff>
    </xdr:from>
    <xdr:to>
      <xdr:col>76</xdr:col>
      <xdr:colOff>114300</xdr:colOff>
      <xdr:row>98</xdr:row>
      <xdr:rowOff>51688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826661"/>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153001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44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51688</xdr:rowOff>
    </xdr:from>
    <xdr:to>
      <xdr:col>71</xdr:col>
      <xdr:colOff>177800</xdr:colOff>
      <xdr:row>98</xdr:row>
      <xdr:rowOff>110286</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853788"/>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63161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3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121911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4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134468</xdr:rowOff>
    </xdr:from>
    <xdr:to>
      <xdr:col>85</xdr:col>
      <xdr:colOff>177800</xdr:colOff>
      <xdr:row>98</xdr:row>
      <xdr:rowOff>64618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7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49395</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68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67335</xdr:rowOff>
    </xdr:from>
    <xdr:to>
      <xdr:col>81</xdr:col>
      <xdr:colOff>101600</xdr:colOff>
      <xdr:row>95</xdr:row>
      <xdr:rowOff>168935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35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160062</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46428" y="1644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145211</xdr:rowOff>
    </xdr:from>
    <xdr:to>
      <xdr:col>76</xdr:col>
      <xdr:colOff>165100</xdr:colOff>
      <xdr:row>98</xdr:row>
      <xdr:rowOff>75361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77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66488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8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888</xdr:rowOff>
    </xdr:from>
    <xdr:to>
      <xdr:col>72</xdr:col>
      <xdr:colOff>38100</xdr:colOff>
      <xdr:row>98</xdr:row>
      <xdr:rowOff>102488</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8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93615</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89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59486</xdr:rowOff>
    </xdr:from>
    <xdr:to>
      <xdr:col>67</xdr:col>
      <xdr:colOff>101600</xdr:colOff>
      <xdr:row>98</xdr:row>
      <xdr:rowOff>161086</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8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152213</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9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150150</xdr:rowOff>
    </xdr:from>
    <xdr:to>
      <xdr:col>116</xdr:col>
      <xdr:colOff>63500</xdr:colOff>
      <xdr:row>34</xdr:row>
      <xdr:rowOff>50872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21323300" y="5293650"/>
          <a:ext cx="838200" cy="58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105862</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106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7439</xdr:rowOff>
    </xdr:from>
    <xdr:to>
      <xdr:col>111</xdr:col>
      <xdr:colOff>177800</xdr:colOff>
      <xdr:row>34</xdr:row>
      <xdr:rowOff>50872</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5665289"/>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142438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3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89734</xdr:rowOff>
    </xdr:from>
    <xdr:to>
      <xdr:col>107</xdr:col>
      <xdr:colOff>50800</xdr:colOff>
      <xdr:row>33</xdr:row>
      <xdr:rowOff>7439</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5404684"/>
          <a:ext cx="889000" cy="26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52305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2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20828</xdr:rowOff>
    </xdr:from>
    <xdr:to>
      <xdr:col>102</xdr:col>
      <xdr:colOff>114300</xdr:colOff>
      <xdr:row>31</xdr:row>
      <xdr:rowOff>89734</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656300" y="5335778"/>
          <a:ext cx="8890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166605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1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166278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99350</xdr:rowOff>
    </xdr:from>
    <xdr:to>
      <xdr:col>116</xdr:col>
      <xdr:colOff>114300</xdr:colOff>
      <xdr:row>31</xdr:row>
      <xdr:rowOff>29500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52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52377</xdr:rowOff>
    </xdr:from>
    <xdr:ext cx="469744"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51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72</xdr:rowOff>
    </xdr:from>
    <xdr:to>
      <xdr:col>112</xdr:col>
      <xdr:colOff>38100</xdr:colOff>
      <xdr:row>34</xdr:row>
      <xdr:rowOff>101672</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58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118199</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8" y="560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128089</xdr:rowOff>
    </xdr:from>
    <xdr:to>
      <xdr:col>107</xdr:col>
      <xdr:colOff>101600</xdr:colOff>
      <xdr:row>33</xdr:row>
      <xdr:rowOff>58239</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56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74766</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199428" y="538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38934</xdr:rowOff>
    </xdr:from>
    <xdr:to>
      <xdr:col>102</xdr:col>
      <xdr:colOff>165100</xdr:colOff>
      <xdr:row>31</xdr:row>
      <xdr:rowOff>140534</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53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157061</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10428" y="512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141478</xdr:rowOff>
    </xdr:from>
    <xdr:to>
      <xdr:col>98</xdr:col>
      <xdr:colOff>38100</xdr:colOff>
      <xdr:row>31</xdr:row>
      <xdr:rowOff>71628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528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88155</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8" y="50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110287</xdr:rowOff>
    </xdr:from>
    <xdr:to>
      <xdr:col>116</xdr:col>
      <xdr:colOff>63500</xdr:colOff>
      <xdr:row>57</xdr:row>
      <xdr:rowOff>136173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882937"/>
          <a:ext cx="838200" cy="2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56695</xdr:rowOff>
    </xdr:from>
    <xdr:ext cx="534377"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65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76595</xdr:rowOff>
    </xdr:from>
    <xdr:to>
      <xdr:col>111</xdr:col>
      <xdr:colOff>177800</xdr:colOff>
      <xdr:row>57</xdr:row>
      <xdr:rowOff>110287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20434300" y="9849245"/>
          <a:ext cx="889000" cy="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81624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5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76595</xdr:rowOff>
    </xdr:from>
    <xdr:to>
      <xdr:col>107</xdr:col>
      <xdr:colOff>50800</xdr:colOff>
      <xdr:row>57</xdr:row>
      <xdr:rowOff>155974</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849245"/>
          <a:ext cx="889000" cy="7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155974</xdr:rowOff>
    </xdr:from>
    <xdr:to>
      <xdr:col>102</xdr:col>
      <xdr:colOff>114300</xdr:colOff>
      <xdr:row>58</xdr:row>
      <xdr:rowOff>5262</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928624"/>
          <a:ext cx="889000" cy="2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90502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1003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84810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1002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85373</xdr:rowOff>
    </xdr:from>
    <xdr:to>
      <xdr:col>116</xdr:col>
      <xdr:colOff>114300</xdr:colOff>
      <xdr:row>58</xdr:row>
      <xdr:rowOff>15523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85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63800</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83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59487</xdr:rowOff>
    </xdr:from>
    <xdr:to>
      <xdr:col>112</xdr:col>
      <xdr:colOff>38100</xdr:colOff>
      <xdr:row>57</xdr:row>
      <xdr:rowOff>161087</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83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152214</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92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25795</xdr:rowOff>
    </xdr:from>
    <xdr:to>
      <xdr:col>107</xdr:col>
      <xdr:colOff>101600</xdr:colOff>
      <xdr:row>57</xdr:row>
      <xdr:rowOff>127395</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7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118522</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8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105174</xdr:rowOff>
    </xdr:from>
    <xdr:to>
      <xdr:col>102</xdr:col>
      <xdr:colOff>165100</xdr:colOff>
      <xdr:row>58</xdr:row>
      <xdr:rowOff>35324</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8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51851</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965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125912</xdr:rowOff>
    </xdr:from>
    <xdr:to>
      <xdr:col>98</xdr:col>
      <xdr:colOff>38100</xdr:colOff>
      <xdr:row>58</xdr:row>
      <xdr:rowOff>56062</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8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72589</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967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38278</xdr:rowOff>
    </xdr:from>
    <xdr:to>
      <xdr:col>116</xdr:col>
      <xdr:colOff>63500</xdr:colOff>
      <xdr:row>76</xdr:row>
      <xdr:rowOff>91694</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3068478"/>
          <a:ext cx="838200" cy="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26205</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71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85331</xdr:rowOff>
    </xdr:from>
    <xdr:to>
      <xdr:col>111</xdr:col>
      <xdr:colOff>177800</xdr:colOff>
      <xdr:row>76</xdr:row>
      <xdr:rowOff>91694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0434300" y="13115531"/>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145952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6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85331</xdr:rowOff>
    </xdr:from>
    <xdr:to>
      <xdr:col>107</xdr:col>
      <xdr:colOff>50800</xdr:colOff>
      <xdr:row>76</xdr:row>
      <xdr:rowOff>94399</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3115531"/>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15612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7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94399</xdr:rowOff>
    </xdr:from>
    <xdr:to>
      <xdr:col>102</xdr:col>
      <xdr:colOff>114300</xdr:colOff>
      <xdr:row>76</xdr:row>
      <xdr:rowOff>100800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31245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8412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69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51617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158928</xdr:rowOff>
    </xdr:from>
    <xdr:to>
      <xdr:col>116</xdr:col>
      <xdr:colOff>114300</xdr:colOff>
      <xdr:row>76</xdr:row>
      <xdr:rowOff>89078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301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137355</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99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40894</xdr:rowOff>
    </xdr:from>
    <xdr:to>
      <xdr:col>112</xdr:col>
      <xdr:colOff>38100</xdr:colOff>
      <xdr:row>76</xdr:row>
      <xdr:rowOff>142494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30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133621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31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34531</xdr:rowOff>
    </xdr:from>
    <xdr:to>
      <xdr:col>107</xdr:col>
      <xdr:colOff>101600</xdr:colOff>
      <xdr:row>76</xdr:row>
      <xdr:rowOff>136131</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30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127258</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31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43599</xdr:rowOff>
    </xdr:from>
    <xdr:to>
      <xdr:col>102</xdr:col>
      <xdr:colOff>165100</xdr:colOff>
      <xdr:row>76</xdr:row>
      <xdr:rowOff>145199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30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136326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31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50000</xdr:rowOff>
    </xdr:from>
    <xdr:to>
      <xdr:col>98</xdr:col>
      <xdr:colOff>38100</xdr:colOff>
      <xdr:row>76</xdr:row>
      <xdr:rowOff>151600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30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142727</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31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595,231</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人当たり職員数が多いことなどから、類似団体平均と比較して高い水準で推移している。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また、普通建設事業費（うち新規整備）については、サッカースタジアムの建設等により、災害復旧事業費については平成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年７月の西日本豪雨災害に係る復旧事業を引き続き実施したことから、類似団体平均と比較して高い状況となっている。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引き続き、財政運営方針に掲げた方策を着実に実行し、コスト縮減等に努めていく。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1,184,731
1,164,745
906.69
710,147,785
705,188,318
2,951,994
342,971,969
1,116,204,480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9.8
164.8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126637</xdr:rowOff>
    </xdr:from>
    <xdr:to>
      <xdr:col>24</xdr:col>
      <xdr:colOff>63500</xdr:colOff>
      <xdr:row>35</xdr:row>
      <xdr:rowOff>46627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5593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126637</xdr:rowOff>
    </xdr:from>
    <xdr:to>
      <xdr:col>19</xdr:col>
      <xdr:colOff>177800</xdr:colOff>
      <xdr:row>34</xdr:row>
      <xdr:rowOff>151130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559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97246</xdr:rowOff>
    </xdr:from>
    <xdr:to>
      <xdr:col>15</xdr:col>
      <xdr:colOff>50800</xdr:colOff>
      <xdr:row>34</xdr:row>
      <xdr:rowOff>151130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2654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97246</xdr:rowOff>
    </xdr:from>
    <xdr:to>
      <xdr:col>10</xdr:col>
      <xdr:colOff>114300</xdr:colOff>
      <xdr:row>34</xdr:row>
      <xdr:rowOff>147864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2654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167277</xdr:rowOff>
    </xdr:from>
    <xdr:to>
      <xdr:col>24</xdr:col>
      <xdr:colOff>114300</xdr:colOff>
      <xdr:row>35</xdr:row>
      <xdr:rowOff>97427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18704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4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75837</xdr:rowOff>
    </xdr:from>
    <xdr:to>
      <xdr:col>20</xdr:col>
      <xdr:colOff>38100</xdr:colOff>
      <xdr:row>35</xdr:row>
      <xdr:rowOff>5987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0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22514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8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100330</xdr:rowOff>
    </xdr:from>
    <xdr:to>
      <xdr:col>15</xdr:col>
      <xdr:colOff>101600</xdr:colOff>
      <xdr:row>35</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47007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46446</xdr:rowOff>
    </xdr:from>
    <xdr:to>
      <xdr:col>10</xdr:col>
      <xdr:colOff>165100</xdr:colOff>
      <xdr:row>34</xdr:row>
      <xdr:rowOff>148046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164573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5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97064</xdr:rowOff>
    </xdr:from>
    <xdr:to>
      <xdr:col>6</xdr:col>
      <xdr:colOff>38100</xdr:colOff>
      <xdr:row>35</xdr:row>
      <xdr:rowOff>27214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43741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0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22733</xdr:rowOff>
    </xdr:from>
    <xdr:to>
      <xdr:col>24</xdr:col>
      <xdr:colOff>63500</xdr:colOff>
      <xdr:row>59</xdr:row>
      <xdr:rowOff>75235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138283"/>
          <a:ext cx="8382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72927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27407</xdr:rowOff>
    </xdr:from>
    <xdr:to>
      <xdr:col>19</xdr:col>
      <xdr:colOff>177800</xdr:colOff>
      <xdr:row>59</xdr:row>
      <xdr:rowOff>22733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942807"/>
          <a:ext cx="889000" cy="119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4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27407</xdr:rowOff>
    </xdr:from>
    <xdr:to>
      <xdr:col>15</xdr:col>
      <xdr:colOff>50800</xdr:colOff>
      <xdr:row>59</xdr:row>
      <xdr:rowOff>127546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942807"/>
          <a:ext cx="889000" cy="130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10139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58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101867</xdr:rowOff>
    </xdr:from>
    <xdr:to>
      <xdr:col>10</xdr:col>
      <xdr:colOff>114300</xdr:colOff>
      <xdr:row>59</xdr:row>
      <xdr:rowOff>127546</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217417"/>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56316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71518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24435</xdr:rowOff>
    </xdr:from>
    <xdr:to>
      <xdr:col>24</xdr:col>
      <xdr:colOff>114300</xdr:colOff>
      <xdr:row>59</xdr:row>
      <xdr:rowOff>126035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1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110812</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1005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143383</xdr:rowOff>
    </xdr:from>
    <xdr:to>
      <xdr:col>20</xdr:col>
      <xdr:colOff>38100</xdr:colOff>
      <xdr:row>59</xdr:row>
      <xdr:rowOff>73533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64660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8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148057</xdr:rowOff>
    </xdr:from>
    <xdr:to>
      <xdr:col>15</xdr:col>
      <xdr:colOff>101600</xdr:colOff>
      <xdr:row>52</xdr:row>
      <xdr:rowOff>78207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8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69334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98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76746</xdr:rowOff>
    </xdr:from>
    <xdr:to>
      <xdr:col>10</xdr:col>
      <xdr:colOff>165100</xdr:colOff>
      <xdr:row>60</xdr:row>
      <xdr:rowOff>6896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169473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8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51067</xdr:rowOff>
    </xdr:from>
    <xdr:to>
      <xdr:col>6</xdr:col>
      <xdr:colOff>38100</xdr:colOff>
      <xdr:row>59</xdr:row>
      <xdr:rowOff>152667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143794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90377</xdr:rowOff>
    </xdr:from>
    <xdr:to>
      <xdr:col>24</xdr:col>
      <xdr:colOff>63500</xdr:colOff>
      <xdr:row>76</xdr:row>
      <xdr:rowOff>29835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49127"/>
          <a:ext cx="838200" cy="1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129791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45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90377</xdr:rowOff>
    </xdr:from>
    <xdr:to>
      <xdr:col>19</xdr:col>
      <xdr:colOff>177800</xdr:colOff>
      <xdr:row>77</xdr:row>
      <xdr:rowOff>23781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49127"/>
          <a:ext cx="889000" cy="27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27585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54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23781</xdr:rowOff>
    </xdr:from>
    <xdr:to>
      <xdr:col>15</xdr:col>
      <xdr:colOff>50800</xdr:colOff>
      <xdr:row>77</xdr:row>
      <xdr:rowOff>72602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25431"/>
          <a:ext cx="889000" cy="4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4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72602</xdr:rowOff>
    </xdr:from>
    <xdr:to>
      <xdr:col>10</xdr:col>
      <xdr:colOff>114300</xdr:colOff>
      <xdr:row>77</xdr:row>
      <xdr:rowOff>117379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74252"/>
          <a:ext cx="889000" cy="4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41849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0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150485</xdr:rowOff>
    </xdr:from>
    <xdr:to>
      <xdr:col>24</xdr:col>
      <xdr:colOff>114300</xdr:colOff>
      <xdr:row>76</xdr:row>
      <xdr:rowOff>80635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128912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8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39577</xdr:rowOff>
    </xdr:from>
    <xdr:to>
      <xdr:col>20</xdr:col>
      <xdr:colOff>38100</xdr:colOff>
      <xdr:row>75</xdr:row>
      <xdr:rowOff>141177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9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132304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144431</xdr:rowOff>
    </xdr:from>
    <xdr:to>
      <xdr:col>15</xdr:col>
      <xdr:colOff>101600</xdr:colOff>
      <xdr:row>77</xdr:row>
      <xdr:rowOff>74581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7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65708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6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21802</xdr:rowOff>
    </xdr:from>
    <xdr:to>
      <xdr:col>10</xdr:col>
      <xdr:colOff>165100</xdr:colOff>
      <xdr:row>77</xdr:row>
      <xdr:rowOff>123402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2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114529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1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66579</xdr:rowOff>
    </xdr:from>
    <xdr:to>
      <xdr:col>6</xdr:col>
      <xdr:colOff>38100</xdr:colOff>
      <xdr:row>77</xdr:row>
      <xdr:rowOff>168179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6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159306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6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145786</xdr:rowOff>
    </xdr:from>
    <xdr:to>
      <xdr:col>24</xdr:col>
      <xdr:colOff>62865</xdr:colOff>
      <xdr:row>97</xdr:row>
      <xdr:rowOff>89236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6286"/>
          <a:ext cx="1270" cy="114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93063</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72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89236</xdr:rowOff>
    </xdr:from>
    <xdr:to>
      <xdr:col>24</xdr:col>
      <xdr:colOff>152400</xdr:colOff>
      <xdr:row>97</xdr:row>
      <xdr:rowOff>89236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71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92463</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145786</xdr:rowOff>
    </xdr:from>
    <xdr:to>
      <xdr:col>24</xdr:col>
      <xdr:colOff>152400</xdr:colOff>
      <xdr:row>90</xdr:row>
      <xdr:rowOff>145786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145786</xdr:rowOff>
    </xdr:from>
    <xdr:to>
      <xdr:col>24</xdr:col>
      <xdr:colOff>63500</xdr:colOff>
      <xdr:row>91</xdr:row>
      <xdr:rowOff>100809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576286"/>
          <a:ext cx="838200" cy="1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37952</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2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59525</xdr:rowOff>
    </xdr:from>
    <xdr:to>
      <xdr:col>24</xdr:col>
      <xdr:colOff>114300</xdr:colOff>
      <xdr:row>95</xdr:row>
      <xdr:rowOff>161125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100809</xdr:rowOff>
    </xdr:from>
    <xdr:to>
      <xdr:col>19</xdr:col>
      <xdr:colOff>177800</xdr:colOff>
      <xdr:row>93</xdr:row>
      <xdr:rowOff>38088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702759"/>
          <a:ext cx="889000" cy="28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101616</xdr:rowOff>
    </xdr:from>
    <xdr:to>
      <xdr:col>20</xdr:col>
      <xdr:colOff>38100</xdr:colOff>
      <xdr:row>96</xdr:row>
      <xdr:rowOff>31766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38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22893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48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38088</xdr:rowOff>
    </xdr:from>
    <xdr:to>
      <xdr:col>15</xdr:col>
      <xdr:colOff>50800</xdr:colOff>
      <xdr:row>95</xdr:row>
      <xdr:rowOff>29629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5982938"/>
          <a:ext cx="889000" cy="33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35179</xdr:rowOff>
    </xdr:from>
    <xdr:to>
      <xdr:col>15</xdr:col>
      <xdr:colOff>101600</xdr:colOff>
      <xdr:row>98</xdr:row>
      <xdr:rowOff>136779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127906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9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29629</xdr:rowOff>
    </xdr:from>
    <xdr:to>
      <xdr:col>10</xdr:col>
      <xdr:colOff>114300</xdr:colOff>
      <xdr:row>95</xdr:row>
      <xdr:rowOff>50660</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317379"/>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101616</xdr:rowOff>
    </xdr:from>
    <xdr:to>
      <xdr:col>10</xdr:col>
      <xdr:colOff>165100</xdr:colOff>
      <xdr:row>99</xdr:row>
      <xdr:rowOff>31766</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90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22893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99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128419</xdr:rowOff>
    </xdr:from>
    <xdr:to>
      <xdr:col>6</xdr:col>
      <xdr:colOff>38100</xdr:colOff>
      <xdr:row>99</xdr:row>
      <xdr:rowOff>58569</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93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49696</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70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94986</xdr:rowOff>
    </xdr:from>
    <xdr:to>
      <xdr:col>24</xdr:col>
      <xdr:colOff>114300</xdr:colOff>
      <xdr:row>91</xdr:row>
      <xdr:rowOff>25136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48013</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47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50009</xdr:rowOff>
    </xdr:from>
    <xdr:to>
      <xdr:col>20</xdr:col>
      <xdr:colOff>38100</xdr:colOff>
      <xdr:row>91</xdr:row>
      <xdr:rowOff>151609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65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168136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42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158738</xdr:rowOff>
    </xdr:from>
    <xdr:to>
      <xdr:col>15</xdr:col>
      <xdr:colOff>101600</xdr:colOff>
      <xdr:row>93</xdr:row>
      <xdr:rowOff>88888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59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105415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7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150279</xdr:rowOff>
    </xdr:from>
    <xdr:to>
      <xdr:col>10</xdr:col>
      <xdr:colOff>165100</xdr:colOff>
      <xdr:row>95</xdr:row>
      <xdr:rowOff>80429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26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96956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04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171310</xdr:rowOff>
    </xdr:from>
    <xdr:to>
      <xdr:col>6</xdr:col>
      <xdr:colOff>38100</xdr:colOff>
      <xdr:row>95</xdr:row>
      <xdr:rowOff>101460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2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117987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06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118110</xdr:rowOff>
    </xdr:from>
    <xdr:to>
      <xdr:col>55</xdr:col>
      <xdr:colOff>0</xdr:colOff>
      <xdr:row>33</xdr:row>
      <xdr:rowOff>135890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5604510"/>
          <a:ext cx="8382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128270</xdr:rowOff>
    </xdr:from>
    <xdr:to>
      <xdr:col>50</xdr:col>
      <xdr:colOff>114300</xdr:colOff>
      <xdr:row>32</xdr:row>
      <xdr:rowOff>118110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5443220"/>
          <a:ext cx="889000" cy="1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128270</xdr:rowOff>
    </xdr:from>
    <xdr:to>
      <xdr:col>45</xdr:col>
      <xdr:colOff>177800</xdr:colOff>
      <xdr:row>33</xdr:row>
      <xdr:rowOff>8890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5443220"/>
          <a:ext cx="889000" cy="2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8890</xdr:rowOff>
    </xdr:from>
    <xdr:to>
      <xdr:col>41</xdr:col>
      <xdr:colOff>50800</xdr:colOff>
      <xdr:row>33</xdr:row>
      <xdr:rowOff>21590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566674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153687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144797</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85090</xdr:rowOff>
    </xdr:from>
    <xdr:to>
      <xdr:col>55</xdr:col>
      <xdr:colOff>50800</xdr:colOff>
      <xdr:row>34</xdr:row>
      <xdr:rowOff>15240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107967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594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67310</xdr:rowOff>
    </xdr:from>
    <xdr:to>
      <xdr:col>50</xdr:col>
      <xdr:colOff>165100</xdr:colOff>
      <xdr:row>32</xdr:row>
      <xdr:rowOff>168910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55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31</xdr:row>
      <xdr:rowOff>13987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5328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77470</xdr:rowOff>
    </xdr:from>
    <xdr:to>
      <xdr:col>46</xdr:col>
      <xdr:colOff>38100</xdr:colOff>
      <xdr:row>32</xdr:row>
      <xdr:rowOff>7620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3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24147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1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129540</xdr:rowOff>
    </xdr:from>
    <xdr:to>
      <xdr:col>41</xdr:col>
      <xdr:colOff>101600</xdr:colOff>
      <xdr:row>33</xdr:row>
      <xdr:rowOff>59690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31</xdr:row>
      <xdr:rowOff>76217</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5391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142240</xdr:rowOff>
    </xdr:from>
    <xdr:to>
      <xdr:col>36</xdr:col>
      <xdr:colOff>165100</xdr:colOff>
      <xdr:row>33</xdr:row>
      <xdr:rowOff>72390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6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31</xdr:row>
      <xdr:rowOff>88917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540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31877</xdr:rowOff>
    </xdr:from>
    <xdr:to>
      <xdr:col>55</xdr:col>
      <xdr:colOff>0</xdr:colOff>
      <xdr:row>56</xdr:row>
      <xdr:rowOff>62611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633077"/>
          <a:ext cx="8382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29608</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0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62103</xdr:rowOff>
    </xdr:from>
    <xdr:to>
      <xdr:col>50</xdr:col>
      <xdr:colOff>114300</xdr:colOff>
      <xdr:row>56</xdr:row>
      <xdr:rowOff>62611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663303"/>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145178</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17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62103</xdr:rowOff>
    </xdr:from>
    <xdr:to>
      <xdr:col>45</xdr:col>
      <xdr:colOff>177800</xdr:colOff>
      <xdr:row>56</xdr:row>
      <xdr:rowOff>73787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663303"/>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151274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73787</xdr:rowOff>
    </xdr:from>
    <xdr:to>
      <xdr:col>41</xdr:col>
      <xdr:colOff>50800</xdr:colOff>
      <xdr:row>56</xdr:row>
      <xdr:rowOff>97790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67498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151274</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2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164355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152527</xdr:rowOff>
    </xdr:from>
    <xdr:to>
      <xdr:col>55</xdr:col>
      <xdr:colOff>50800</xdr:colOff>
      <xdr:row>56</xdr:row>
      <xdr:rowOff>82677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5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3954</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43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11811</xdr:rowOff>
    </xdr:from>
    <xdr:to>
      <xdr:col>50</xdr:col>
      <xdr:colOff>165100</xdr:colOff>
      <xdr:row>56</xdr:row>
      <xdr:rowOff>113411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6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129938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938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11303</xdr:rowOff>
    </xdr:from>
    <xdr:to>
      <xdr:col>46</xdr:col>
      <xdr:colOff>38100</xdr:colOff>
      <xdr:row>56</xdr:row>
      <xdr:rowOff>112903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6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129430</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93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22987</xdr:rowOff>
    </xdr:from>
    <xdr:to>
      <xdr:col>41</xdr:col>
      <xdr:colOff>101600</xdr:colOff>
      <xdr:row>56</xdr:row>
      <xdr:rowOff>124587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6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141114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939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46990</xdr:rowOff>
    </xdr:from>
    <xdr:to>
      <xdr:col>36</xdr:col>
      <xdr:colOff>165100</xdr:colOff>
      <xdr:row>56</xdr:row>
      <xdr:rowOff>148590</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165117</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942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115044</xdr:rowOff>
    </xdr:from>
    <xdr:to>
      <xdr:col>55</xdr:col>
      <xdr:colOff>0</xdr:colOff>
      <xdr:row>78</xdr:row>
      <xdr:rowOff>120411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488144"/>
          <a:ext cx="83820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157334</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16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67942</xdr:rowOff>
    </xdr:from>
    <xdr:to>
      <xdr:col>50</xdr:col>
      <xdr:colOff>114300</xdr:colOff>
      <xdr:row>78</xdr:row>
      <xdr:rowOff>115044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441042"/>
          <a:ext cx="889000" cy="4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135051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82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67942</xdr:rowOff>
    </xdr:from>
    <xdr:to>
      <xdr:col>45</xdr:col>
      <xdr:colOff>177800</xdr:colOff>
      <xdr:row>78</xdr:row>
      <xdr:rowOff>113074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41042"/>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163898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102155</xdr:rowOff>
    </xdr:from>
    <xdr:to>
      <xdr:col>41</xdr:col>
      <xdr:colOff>50800</xdr:colOff>
      <xdr:row>78</xdr:row>
      <xdr:rowOff>113074</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75255"/>
          <a:ext cx="889000" cy="1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79599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0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90245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2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69611</xdr:rowOff>
    </xdr:from>
    <xdr:to>
      <xdr:col>55</xdr:col>
      <xdr:colOff>50800</xdr:colOff>
      <xdr:row>78</xdr:row>
      <xdr:rowOff>171211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155988</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5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64244</xdr:rowOff>
    </xdr:from>
    <xdr:to>
      <xdr:col>50</xdr:col>
      <xdr:colOff>165100</xdr:colOff>
      <xdr:row>78</xdr:row>
      <xdr:rowOff>165844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156971</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53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17142</xdr:rowOff>
    </xdr:from>
    <xdr:to>
      <xdr:col>46</xdr:col>
      <xdr:colOff>38100</xdr:colOff>
      <xdr:row>78</xdr:row>
      <xdr:rowOff>118742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109869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48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62274</xdr:rowOff>
    </xdr:from>
    <xdr:to>
      <xdr:col>41</xdr:col>
      <xdr:colOff>101600</xdr:colOff>
      <xdr:row>78</xdr:row>
      <xdr:rowOff>163874</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3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155001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2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51355</xdr:rowOff>
    </xdr:from>
    <xdr:to>
      <xdr:col>36</xdr:col>
      <xdr:colOff>165100</xdr:colOff>
      <xdr:row>78</xdr:row>
      <xdr:rowOff>152955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4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144082</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51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160548</xdr:rowOff>
    </xdr:from>
    <xdr:to>
      <xdr:col>55</xdr:col>
      <xdr:colOff>0</xdr:colOff>
      <xdr:row>92</xdr:row>
      <xdr:rowOff>158789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5762498"/>
          <a:ext cx="838200" cy="16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156847</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27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158789</xdr:rowOff>
    </xdr:from>
    <xdr:to>
      <xdr:col>50</xdr:col>
      <xdr:colOff>114300</xdr:colOff>
      <xdr:row>93</xdr:row>
      <xdr:rowOff>69794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8750300" y="15932189"/>
          <a:ext cx="889000" cy="8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69794</xdr:rowOff>
    </xdr:from>
    <xdr:to>
      <xdr:col>45</xdr:col>
      <xdr:colOff>177800</xdr:colOff>
      <xdr:row>93</xdr:row>
      <xdr:rowOff>146124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014644"/>
          <a:ext cx="889000" cy="7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146124</xdr:rowOff>
    </xdr:from>
    <xdr:to>
      <xdr:col>41</xdr:col>
      <xdr:colOff>50800</xdr:colOff>
      <xdr:row>94</xdr:row>
      <xdr:rowOff>76836</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090974"/>
          <a:ext cx="889000" cy="10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109748</xdr:rowOff>
    </xdr:from>
    <xdr:to>
      <xdr:col>55</xdr:col>
      <xdr:colOff>50800</xdr:colOff>
      <xdr:row>92</xdr:row>
      <xdr:rowOff>39898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571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62775</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56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107989</xdr:rowOff>
    </xdr:from>
    <xdr:to>
      <xdr:col>50</xdr:col>
      <xdr:colOff>165100</xdr:colOff>
      <xdr:row>93</xdr:row>
      <xdr:rowOff>38139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58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54666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56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18994</xdr:rowOff>
    </xdr:from>
    <xdr:to>
      <xdr:col>46</xdr:col>
      <xdr:colOff>38100</xdr:colOff>
      <xdr:row>93</xdr:row>
      <xdr:rowOff>120594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596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137121</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573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95324</xdr:rowOff>
    </xdr:from>
    <xdr:to>
      <xdr:col>41</xdr:col>
      <xdr:colOff>101600</xdr:colOff>
      <xdr:row>94</xdr:row>
      <xdr:rowOff>25474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04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42001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581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26036</xdr:rowOff>
    </xdr:from>
    <xdr:to>
      <xdr:col>36</xdr:col>
      <xdr:colOff>165100</xdr:colOff>
      <xdr:row>94</xdr:row>
      <xdr:rowOff>127636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14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144163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591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3356</xdr:rowOff>
    </xdr:from>
    <xdr:to>
      <xdr:col>85</xdr:col>
      <xdr:colOff>127000</xdr:colOff>
      <xdr:row>35</xdr:row>
      <xdr:rowOff>73079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5489756"/>
          <a:ext cx="838200" cy="58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16055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16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3356</xdr:rowOff>
    </xdr:from>
    <xdr:to>
      <xdr:col>81</xdr:col>
      <xdr:colOff>50800</xdr:colOff>
      <xdr:row>33</xdr:row>
      <xdr:rowOff>156682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5489756"/>
          <a:ext cx="889000" cy="32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92146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83530</xdr:rowOff>
    </xdr:from>
    <xdr:to>
      <xdr:col>76</xdr:col>
      <xdr:colOff>114300</xdr:colOff>
      <xdr:row>33</xdr:row>
      <xdr:rowOff>156682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57413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121864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83530</xdr:rowOff>
    </xdr:from>
    <xdr:to>
      <xdr:col>71</xdr:col>
      <xdr:colOff>177800</xdr:colOff>
      <xdr:row>36</xdr:row>
      <xdr:rowOff>61159</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5741380"/>
          <a:ext cx="889000" cy="49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26832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167022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22279</xdr:rowOff>
    </xdr:from>
    <xdr:to>
      <xdr:col>85</xdr:col>
      <xdr:colOff>177800</xdr:colOff>
      <xdr:row>35</xdr:row>
      <xdr:rowOff>123879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02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45156</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87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124006</xdr:rowOff>
    </xdr:from>
    <xdr:to>
      <xdr:col>81</xdr:col>
      <xdr:colOff>101600</xdr:colOff>
      <xdr:row>32</xdr:row>
      <xdr:rowOff>54156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54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70683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2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105882</xdr:rowOff>
    </xdr:from>
    <xdr:to>
      <xdr:col>76</xdr:col>
      <xdr:colOff>165100</xdr:colOff>
      <xdr:row>34</xdr:row>
      <xdr:rowOff>36032</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7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52559</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5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32730</xdr:rowOff>
    </xdr:from>
    <xdr:to>
      <xdr:col>72</xdr:col>
      <xdr:colOff>38100</xdr:colOff>
      <xdr:row>33</xdr:row>
      <xdr:rowOff>134330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56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150857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546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10359</xdr:rowOff>
    </xdr:from>
    <xdr:to>
      <xdr:col>67</xdr:col>
      <xdr:colOff>101600</xdr:colOff>
      <xdr:row>36</xdr:row>
      <xdr:rowOff>111959</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1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103086</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27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77139</xdr:rowOff>
    </xdr:from>
    <xdr:to>
      <xdr:col>85</xdr:col>
      <xdr:colOff>127000</xdr:colOff>
      <xdr:row>54</xdr:row>
      <xdr:rowOff>157683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163989"/>
          <a:ext cx="838200" cy="25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13682</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7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51651</xdr:rowOff>
    </xdr:from>
    <xdr:to>
      <xdr:col>81</xdr:col>
      <xdr:colOff>50800</xdr:colOff>
      <xdr:row>54</xdr:row>
      <xdr:rowOff>157683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4592300" y="9309951"/>
          <a:ext cx="889000" cy="1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31208</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51651</xdr:rowOff>
    </xdr:from>
    <xdr:to>
      <xdr:col>76</xdr:col>
      <xdr:colOff>114300</xdr:colOff>
      <xdr:row>55</xdr:row>
      <xdr:rowOff>97333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309951"/>
          <a:ext cx="889000" cy="2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123562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38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48793</xdr:rowOff>
    </xdr:from>
    <xdr:to>
      <xdr:col>71</xdr:col>
      <xdr:colOff>177800</xdr:colOff>
      <xdr:row>55</xdr:row>
      <xdr:rowOff>97333</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478543"/>
          <a:ext cx="8890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166616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105884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26339</xdr:rowOff>
    </xdr:from>
    <xdr:to>
      <xdr:col>85</xdr:col>
      <xdr:colOff>177800</xdr:colOff>
      <xdr:row>53</xdr:row>
      <xdr:rowOff>127939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1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49216</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96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106883</xdr:rowOff>
    </xdr:from>
    <xdr:to>
      <xdr:col>81</xdr:col>
      <xdr:colOff>101600</xdr:colOff>
      <xdr:row>55</xdr:row>
      <xdr:rowOff>37033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36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53560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1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851</xdr:rowOff>
    </xdr:from>
    <xdr:to>
      <xdr:col>76</xdr:col>
      <xdr:colOff>165100</xdr:colOff>
      <xdr:row>54</xdr:row>
      <xdr:rowOff>102451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2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118978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03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46533</xdr:rowOff>
    </xdr:from>
    <xdr:to>
      <xdr:col>72</xdr:col>
      <xdr:colOff>38100</xdr:colOff>
      <xdr:row>55</xdr:row>
      <xdr:rowOff>148133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4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164660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92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169443</xdr:rowOff>
    </xdr:from>
    <xdr:to>
      <xdr:col>67</xdr:col>
      <xdr:colOff>101600</xdr:colOff>
      <xdr:row>55</xdr:row>
      <xdr:rowOff>99593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4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116120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2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145578</xdr:rowOff>
    </xdr:from>
    <xdr:to>
      <xdr:col>85</xdr:col>
      <xdr:colOff>127000</xdr:colOff>
      <xdr:row>75</xdr:row>
      <xdr:rowOff>50709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2661428"/>
          <a:ext cx="838200" cy="2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54917</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428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145578</xdr:rowOff>
    </xdr:from>
    <xdr:to>
      <xdr:col>81</xdr:col>
      <xdr:colOff>50800</xdr:colOff>
      <xdr:row>75</xdr:row>
      <xdr:rowOff>417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2661428"/>
          <a:ext cx="889000" cy="19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159421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53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90061</xdr:rowOff>
    </xdr:from>
    <xdr:to>
      <xdr:col>76</xdr:col>
      <xdr:colOff>114300</xdr:colOff>
      <xdr:row>75</xdr:row>
      <xdr:rowOff>417</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2605911"/>
          <a:ext cx="889000" cy="25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93290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6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166153</xdr:rowOff>
    </xdr:from>
    <xdr:to>
      <xdr:col>71</xdr:col>
      <xdr:colOff>177800</xdr:colOff>
      <xdr:row>73</xdr:row>
      <xdr:rowOff>90061</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2510553"/>
          <a:ext cx="8890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39732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4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75818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4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171359</xdr:rowOff>
    </xdr:from>
    <xdr:to>
      <xdr:col>85</xdr:col>
      <xdr:colOff>177800</xdr:colOff>
      <xdr:row>75</xdr:row>
      <xdr:rowOff>101509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285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22786</xdr:rowOff>
    </xdr:from>
    <xdr:ext cx="469744"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271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94778</xdr:rowOff>
    </xdr:from>
    <xdr:to>
      <xdr:col>81</xdr:col>
      <xdr:colOff>101600</xdr:colOff>
      <xdr:row>74</xdr:row>
      <xdr:rowOff>24928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26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41455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8" y="123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121067</xdr:rowOff>
    </xdr:from>
    <xdr:to>
      <xdr:col>76</xdr:col>
      <xdr:colOff>165100</xdr:colOff>
      <xdr:row>75</xdr:row>
      <xdr:rowOff>51217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280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67744</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57428" y="1258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39261</xdr:rowOff>
    </xdr:from>
    <xdr:to>
      <xdr:col>72</xdr:col>
      <xdr:colOff>38100</xdr:colOff>
      <xdr:row>73</xdr:row>
      <xdr:rowOff>140861</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2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157388</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8" y="12330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115353</xdr:rowOff>
    </xdr:from>
    <xdr:to>
      <xdr:col>67</xdr:col>
      <xdr:colOff>101600</xdr:colOff>
      <xdr:row>73</xdr:row>
      <xdr:rowOff>45503</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245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71</xdr:row>
      <xdr:rowOff>62030</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79428" y="122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72416</xdr:rowOff>
    </xdr:from>
    <xdr:to>
      <xdr:col>85</xdr:col>
      <xdr:colOff>127000</xdr:colOff>
      <xdr:row>94</xdr:row>
      <xdr:rowOff>145035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5481300" y="16188716"/>
          <a:ext cx="838200" cy="7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166273</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82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72416</xdr:rowOff>
    </xdr:from>
    <xdr:to>
      <xdr:col>81</xdr:col>
      <xdr:colOff>50800</xdr:colOff>
      <xdr:row>95</xdr:row>
      <xdr:rowOff>47840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4592300" y="16188716"/>
          <a:ext cx="889000" cy="14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81233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3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76454</xdr:rowOff>
    </xdr:from>
    <xdr:to>
      <xdr:col>76</xdr:col>
      <xdr:colOff>114300</xdr:colOff>
      <xdr:row>95</xdr:row>
      <xdr:rowOff>47840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192754"/>
          <a:ext cx="889000" cy="14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1833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76454</xdr:rowOff>
    </xdr:from>
    <xdr:to>
      <xdr:col>71</xdr:col>
      <xdr:colOff>177800</xdr:colOff>
      <xdr:row>94</xdr:row>
      <xdr:rowOff>96610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192754"/>
          <a:ext cx="8890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112589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56659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94235</xdr:rowOff>
    </xdr:from>
    <xdr:to>
      <xdr:col>85</xdr:col>
      <xdr:colOff>177800</xdr:colOff>
      <xdr:row>95</xdr:row>
      <xdr:rowOff>24385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2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117112</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21616</xdr:rowOff>
    </xdr:from>
    <xdr:to>
      <xdr:col>81</xdr:col>
      <xdr:colOff>101600</xdr:colOff>
      <xdr:row>94</xdr:row>
      <xdr:rowOff>123216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13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139743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91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168490</xdr:rowOff>
    </xdr:from>
    <xdr:to>
      <xdr:col>76</xdr:col>
      <xdr:colOff>165100</xdr:colOff>
      <xdr:row>95</xdr:row>
      <xdr:rowOff>98640</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2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115167</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0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25654</xdr:rowOff>
    </xdr:from>
    <xdr:to>
      <xdr:col>72</xdr:col>
      <xdr:colOff>38100</xdr:colOff>
      <xdr:row>94</xdr:row>
      <xdr:rowOff>127254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1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143781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591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45810</xdr:rowOff>
    </xdr:from>
    <xdr:to>
      <xdr:col>67</xdr:col>
      <xdr:colOff>101600</xdr:colOff>
      <xdr:row>94</xdr:row>
      <xdr:rowOff>147410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1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163937</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93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199,515</a:t>
          </a:r>
          <a:r>
            <a:rPr kumimoji="1" lang="ja-JP" altLang="en-US" sz="1300">
              <a:latin typeface="ＭＳ Ｐゴシック" panose="020B0600070205080204" pitchFamily="50" charset="-128"/>
              <a:ea typeface="ＭＳ Ｐゴシック" panose="020B0600070205080204" pitchFamily="50" charset="-128"/>
            </a:rPr>
            <a:t>円となっており、生活保護の保護率が低いことなどにより、類似団体平均と比較して低い状況となっている。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また、衛生費については、住民一人当たり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83,787</a:t>
          </a:r>
          <a:r>
            <a:rPr kumimoji="1" lang="ja-JP" altLang="en-US" sz="1300">
              <a:latin typeface="ＭＳ Ｐゴシック" panose="020B0600070205080204" pitchFamily="50" charset="-128"/>
              <a:ea typeface="ＭＳ Ｐゴシック" panose="020B0600070205080204" pitchFamily="50" charset="-128"/>
            </a:rPr>
            <a:t>円となっており、原爆被爆者施策を実施していることなどにより、類似団体平均と比較して高い状況となっている。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なお、土木費については、サッカースタジアムの建設等により、前年度と比較して増加している。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引き続き、財政運営方針に掲げた方策を着実に実行し、コスト縮減等に努めていく。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実質収支額は黒字で推移しており、令和４年度は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億円（標準財政規模比</a:t>
          </a:r>
          <a:r>
            <a:rPr kumimoji="1" lang="en-US" altLang="ja-JP" sz="1400">
              <a:latin typeface="ＭＳ ゴシック" pitchFamily="49" charset="-128"/>
              <a:ea typeface="ＭＳ ゴシック" pitchFamily="49" charset="-128"/>
            </a:rPr>
            <a:t>0.86</a:t>
          </a:r>
          <a:r>
            <a:rPr kumimoji="1" lang="ja-JP" altLang="en-US" sz="1400">
              <a:latin typeface="ＭＳ ゴシック" pitchFamily="49" charset="-128"/>
              <a:ea typeface="ＭＳ ゴシック" pitchFamily="49" charset="-128"/>
            </a:rPr>
            <a:t>％）の黒字となった。</a:t>
          </a:r>
        </a:p>
        <a:p>
          <a:r>
            <a:rPr kumimoji="1" lang="ja-JP" altLang="en-US" sz="1400">
              <a:latin typeface="ＭＳ ゴシック" pitchFamily="49" charset="-128"/>
              <a:ea typeface="ＭＳ ゴシック" pitchFamily="49" charset="-128"/>
            </a:rPr>
            <a:t>また、令和４年度末における財政調整基金残高は、</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億円（前年度比</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億円減）となっており、標準財政規模比では</a:t>
          </a:r>
          <a:r>
            <a:rPr kumimoji="1" lang="en-US" altLang="ja-JP" sz="1400">
              <a:latin typeface="ＭＳ ゴシック" pitchFamily="49" charset="-128"/>
              <a:ea typeface="ＭＳ ゴシック" pitchFamily="49" charset="-128"/>
            </a:rPr>
            <a:t>2.97</a:t>
          </a:r>
          <a:r>
            <a:rPr kumimoji="1" lang="ja-JP" altLang="en-US" sz="1400">
              <a:latin typeface="ＭＳ ゴシック" pitchFamily="49" charset="-128"/>
              <a:ea typeface="ＭＳ ゴシック" pitchFamily="49" charset="-128"/>
            </a:rPr>
            <a:t>％となっている。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指標を算定している平成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年度以降、連結実質赤字は生じていない。</a:t>
          </a:r>
        </a:p>
        <a:p>
          <a:r>
            <a:rPr kumimoji="1" lang="ja-JP" altLang="en-US" sz="1400">
              <a:latin typeface="ＭＳ ゴシック" pitchFamily="49" charset="-128"/>
              <a:ea typeface="ＭＳ ゴシック" pitchFamily="49" charset="-128"/>
            </a:rPr>
            <a:t>令和４年度の連結実質赤字比率に係る黒字は</a:t>
          </a:r>
          <a:r>
            <a:rPr kumimoji="1" lang="en-US" altLang="ja-JP" sz="1400">
              <a:latin typeface="ＭＳ ゴシック" pitchFamily="49" charset="-128"/>
              <a:ea typeface="ＭＳ ゴシック" pitchFamily="49" charset="-128"/>
            </a:rPr>
            <a:t>165</a:t>
          </a:r>
          <a:r>
            <a:rPr kumimoji="1" lang="ja-JP" altLang="en-US" sz="1400">
              <a:latin typeface="ＭＳ ゴシック" pitchFamily="49" charset="-128"/>
              <a:ea typeface="ＭＳ ゴシック" pitchFamily="49" charset="-128"/>
            </a:rPr>
            <a:t>億円となっており、標準財政規模比では</a:t>
          </a:r>
          <a:r>
            <a:rPr kumimoji="1" lang="en-US" altLang="ja-JP" sz="1400">
              <a:latin typeface="ＭＳ ゴシック" pitchFamily="49" charset="-128"/>
              <a:ea typeface="ＭＳ ゴシック" pitchFamily="49" charset="-128"/>
            </a:rPr>
            <a:t>4.81</a:t>
          </a:r>
          <a:r>
            <a:rPr kumimoji="1" lang="ja-JP" altLang="en-US" sz="1400">
              <a:latin typeface="ＭＳ ゴシック" pitchFamily="49" charset="-128"/>
              <a:ea typeface="ＭＳ ゴシック" pitchFamily="49" charset="-128"/>
            </a:rPr>
            <a:t>％となっている。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2" Type="http://schemas.openxmlformats.org/officeDocument/2006/relationships/comments" Target="../comments1.xml" />
  <Relationship Id="rId1"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cols>
    <col min="1" max="11" width="2.125" style="179" customWidth="1"/>
    <col min="12" max="12" width="2.25" style="179" customWidth="1"/>
    <col min="13" max="17" width="2.375" style="179" customWidth="1"/>
    <col min="18" max="119" width="2.125" style="179" customWidth="1"/>
    <col min="120" max="16384" width="0" style="179" hidden="1"/>
  </cols>
  <sheetData>
    <row r="1" spans="1:119" ht="33" customHeight="1">
      <c r="B1" s="592" t="s">
        <v>82</v>
      </c>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c r="AW1" s="592"/>
      <c r="AX1" s="592"/>
      <c r="AY1" s="592"/>
      <c r="AZ1" s="592"/>
      <c r="BA1" s="592"/>
      <c r="BB1" s="592"/>
      <c r="BC1" s="592"/>
      <c r="BD1" s="592"/>
      <c r="BE1" s="592"/>
      <c r="BF1" s="592"/>
      <c r="BG1" s="592"/>
      <c r="BH1" s="592"/>
      <c r="BI1" s="592"/>
      <c r="BJ1" s="592"/>
      <c r="BK1" s="592"/>
      <c r="BL1" s="592"/>
      <c r="BM1" s="592"/>
      <c r="BN1" s="592"/>
      <c r="BO1" s="592"/>
      <c r="BP1" s="592"/>
      <c r="BQ1" s="592"/>
      <c r="BR1" s="592"/>
      <c r="BS1" s="592"/>
      <c r="BT1" s="592"/>
      <c r="BU1" s="592"/>
      <c r="BV1" s="592"/>
      <c r="BW1" s="592"/>
      <c r="BX1" s="592"/>
      <c r="BY1" s="592"/>
      <c r="BZ1" s="592"/>
      <c r="CA1" s="592"/>
      <c r="CB1" s="592"/>
      <c r="CC1" s="592"/>
      <c r="CD1" s="592"/>
      <c r="CE1" s="592"/>
      <c r="CF1" s="592"/>
      <c r="CG1" s="592"/>
      <c r="CH1" s="592"/>
      <c r="CI1" s="592"/>
      <c r="CJ1" s="592"/>
      <c r="CK1" s="592"/>
      <c r="CL1" s="592"/>
      <c r="CM1" s="592"/>
      <c r="CN1" s="592"/>
      <c r="CO1" s="592"/>
      <c r="CP1" s="592"/>
      <c r="CQ1" s="592"/>
      <c r="CR1" s="592"/>
      <c r="CS1" s="592"/>
      <c r="CT1" s="592"/>
      <c r="CU1" s="592"/>
      <c r="CV1" s="592"/>
      <c r="CW1" s="592"/>
      <c r="CX1" s="592"/>
      <c r="CY1" s="592"/>
      <c r="CZ1" s="592"/>
      <c r="DA1" s="592"/>
      <c r="DB1" s="592"/>
      <c r="DC1" s="592"/>
      <c r="DD1" s="592"/>
      <c r="DE1" s="592"/>
      <c r="DF1" s="592"/>
      <c r="DG1" s="592"/>
      <c r="DH1" s="592"/>
      <c r="DI1" s="592"/>
      <c r="DJ1" s="180"/>
      <c r="DK1" s="180"/>
      <c r="DL1" s="180"/>
      <c r="DM1" s="180"/>
      <c r="DN1" s="180"/>
      <c r="DO1" s="180"/>
    </row>
    <row r="2" spans="1:119" ht="24.75" thickBot="1">
      <c r="B2" s="181" t="s">
        <v>83</v>
      </c>
      <c r="C2" s="181"/>
      <c r="D2" s="182"/>
    </row>
    <row r="3" spans="1:119" ht="18.75" customHeight="1" thickBot="1">
      <c r="A3" s="180"/>
      <c r="B3" s="593" t="s">
        <v>84</v>
      </c>
      <c r="C3" s="594"/>
      <c r="D3" s="594"/>
      <c r="E3" s="595"/>
      <c r="F3" s="595"/>
      <c r="G3" s="595"/>
      <c r="H3" s="595"/>
      <c r="I3" s="595"/>
      <c r="J3" s="595"/>
      <c r="K3" s="595"/>
      <c r="L3" s="595" t="s">
        <v>85</v>
      </c>
      <c r="M3" s="595"/>
      <c r="N3" s="595"/>
      <c r="O3" s="595"/>
      <c r="P3" s="595"/>
      <c r="Q3" s="595"/>
      <c r="R3" s="598"/>
      <c r="S3" s="598"/>
      <c r="T3" s="598"/>
      <c r="U3" s="598"/>
      <c r="V3" s="599"/>
      <c r="W3" s="489" t="s">
        <v>86</v>
      </c>
      <c r="X3" s="490"/>
      <c r="Y3" s="490"/>
      <c r="Z3" s="490"/>
      <c r="AA3" s="490"/>
      <c r="AB3" s="594"/>
      <c r="AC3" s="598" t="s">
        <v>87</v>
      </c>
      <c r="AD3" s="490"/>
      <c r="AE3" s="490"/>
      <c r="AF3" s="490"/>
      <c r="AG3" s="490"/>
      <c r="AH3" s="490"/>
      <c r="AI3" s="490"/>
      <c r="AJ3" s="490"/>
      <c r="AK3" s="490"/>
      <c r="AL3" s="560"/>
      <c r="AM3" s="489" t="s">
        <v>88</v>
      </c>
      <c r="AN3" s="490"/>
      <c r="AO3" s="490"/>
      <c r="AP3" s="490"/>
      <c r="AQ3" s="490"/>
      <c r="AR3" s="490"/>
      <c r="AS3" s="490"/>
      <c r="AT3" s="490"/>
      <c r="AU3" s="490"/>
      <c r="AV3" s="490"/>
      <c r="AW3" s="490"/>
      <c r="AX3" s="560"/>
      <c r="AY3" s="552" t="s">
        <v>1</v>
      </c>
      <c r="AZ3" s="553"/>
      <c r="BA3" s="553"/>
      <c r="BB3" s="553"/>
      <c r="BC3" s="553"/>
      <c r="BD3" s="553"/>
      <c r="BE3" s="553"/>
      <c r="BF3" s="553"/>
      <c r="BG3" s="553"/>
      <c r="BH3" s="553"/>
      <c r="BI3" s="553"/>
      <c r="BJ3" s="553"/>
      <c r="BK3" s="553"/>
      <c r="BL3" s="553"/>
      <c r="BM3" s="602"/>
      <c r="BN3" s="489" t="s">
        <v>89</v>
      </c>
      <c r="BO3" s="490"/>
      <c r="BP3" s="490"/>
      <c r="BQ3" s="490"/>
      <c r="BR3" s="490"/>
      <c r="BS3" s="490"/>
      <c r="BT3" s="490"/>
      <c r="BU3" s="560"/>
      <c r="BV3" s="489" t="s">
        <v>90</v>
      </c>
      <c r="BW3" s="490"/>
      <c r="BX3" s="490"/>
      <c r="BY3" s="490"/>
      <c r="BZ3" s="490"/>
      <c r="CA3" s="490"/>
      <c r="CB3" s="490"/>
      <c r="CC3" s="560"/>
      <c r="CD3" s="552" t="s">
        <v>1</v>
      </c>
      <c r="CE3" s="553"/>
      <c r="CF3" s="553"/>
      <c r="CG3" s="553"/>
      <c r="CH3" s="553"/>
      <c r="CI3" s="553"/>
      <c r="CJ3" s="553"/>
      <c r="CK3" s="553"/>
      <c r="CL3" s="553"/>
      <c r="CM3" s="553"/>
      <c r="CN3" s="553"/>
      <c r="CO3" s="553"/>
      <c r="CP3" s="553"/>
      <c r="CQ3" s="553"/>
      <c r="CR3" s="553"/>
      <c r="CS3" s="602"/>
      <c r="CT3" s="489" t="s">
        <v>91</v>
      </c>
      <c r="CU3" s="490"/>
      <c r="CV3" s="490"/>
      <c r="CW3" s="490"/>
      <c r="CX3" s="490"/>
      <c r="CY3" s="490"/>
      <c r="CZ3" s="490"/>
      <c r="DA3" s="560"/>
      <c r="DB3" s="489" t="s">
        <v>92</v>
      </c>
      <c r="DC3" s="490"/>
      <c r="DD3" s="490"/>
      <c r="DE3" s="490"/>
      <c r="DF3" s="490"/>
      <c r="DG3" s="490"/>
      <c r="DH3" s="490"/>
      <c r="DI3" s="560"/>
    </row>
    <row r="4" spans="1:119" ht="18.75" customHeight="1">
      <c r="A4" s="180"/>
      <c r="B4" s="568"/>
      <c r="C4" s="569"/>
      <c r="D4" s="569"/>
      <c r="E4" s="570"/>
      <c r="F4" s="570"/>
      <c r="G4" s="570"/>
      <c r="H4" s="570"/>
      <c r="I4" s="570"/>
      <c r="J4" s="570"/>
      <c r="K4" s="570"/>
      <c r="L4" s="570"/>
      <c r="M4" s="570"/>
      <c r="N4" s="570"/>
      <c r="O4" s="570"/>
      <c r="P4" s="570"/>
      <c r="Q4" s="570"/>
      <c r="R4" s="574"/>
      <c r="S4" s="574"/>
      <c r="T4" s="574"/>
      <c r="U4" s="574"/>
      <c r="V4" s="575"/>
      <c r="W4" s="561"/>
      <c r="X4" s="371"/>
      <c r="Y4" s="371"/>
      <c r="Z4" s="371"/>
      <c r="AA4" s="371"/>
      <c r="AB4" s="569"/>
      <c r="AC4" s="574"/>
      <c r="AD4" s="371"/>
      <c r="AE4" s="371"/>
      <c r="AF4" s="371"/>
      <c r="AG4" s="371"/>
      <c r="AH4" s="371"/>
      <c r="AI4" s="371"/>
      <c r="AJ4" s="371"/>
      <c r="AK4" s="371"/>
      <c r="AL4" s="562"/>
      <c r="AM4" s="511"/>
      <c r="AN4" s="409"/>
      <c r="AO4" s="409"/>
      <c r="AP4" s="409"/>
      <c r="AQ4" s="409"/>
      <c r="AR4" s="409"/>
      <c r="AS4" s="409"/>
      <c r="AT4" s="409"/>
      <c r="AU4" s="409"/>
      <c r="AV4" s="409"/>
      <c r="AW4" s="409"/>
      <c r="AX4" s="601"/>
      <c r="AY4" s="446" t="s">
        <v>93</v>
      </c>
      <c r="AZ4" s="447"/>
      <c r="BA4" s="447"/>
      <c r="BB4" s="447"/>
      <c r="BC4" s="447"/>
      <c r="BD4" s="447"/>
      <c r="BE4" s="447"/>
      <c r="BF4" s="447"/>
      <c r="BG4" s="447"/>
      <c r="BH4" s="447"/>
      <c r="BI4" s="447"/>
      <c r="BJ4" s="447"/>
      <c r="BK4" s="447"/>
      <c r="BL4" s="447"/>
      <c r="BM4" s="448"/>
      <c r="BN4" s="449">
        <v>710147785</v>
      </c>
      <c r="BO4" s="450"/>
      <c r="BP4" s="450"/>
      <c r="BQ4" s="450"/>
      <c r="BR4" s="450"/>
      <c r="BS4" s="450"/>
      <c r="BT4" s="450"/>
      <c r="BU4" s="451"/>
      <c r="BV4" s="449">
        <v>726457881</v>
      </c>
      <c r="BW4" s="450"/>
      <c r="BX4" s="450"/>
      <c r="BY4" s="450"/>
      <c r="BZ4" s="450"/>
      <c r="CA4" s="450"/>
      <c r="CB4" s="450"/>
      <c r="CC4" s="451"/>
      <c r="CD4" s="586" t="s">
        <v>94</v>
      </c>
      <c r="CE4" s="587"/>
      <c r="CF4" s="587"/>
      <c r="CG4" s="587"/>
      <c r="CH4" s="587"/>
      <c r="CI4" s="587"/>
      <c r="CJ4" s="587"/>
      <c r="CK4" s="587"/>
      <c r="CL4" s="587"/>
      <c r="CM4" s="587"/>
      <c r="CN4" s="587"/>
      <c r="CO4" s="587"/>
      <c r="CP4" s="587"/>
      <c r="CQ4" s="587"/>
      <c r="CR4" s="587"/>
      <c r="CS4" s="588"/>
      <c r="CT4" s="589">
        <v>0.9</v>
      </c>
      <c r="CU4" s="590"/>
      <c r="CV4" s="590"/>
      <c r="CW4" s="590"/>
      <c r="CX4" s="590"/>
      <c r="CY4" s="590"/>
      <c r="CZ4" s="590"/>
      <c r="DA4" s="591"/>
      <c r="DB4" s="589">
        <v>0.8</v>
      </c>
      <c r="DC4" s="590"/>
      <c r="DD4" s="590"/>
      <c r="DE4" s="590"/>
      <c r="DF4" s="590"/>
      <c r="DG4" s="590"/>
      <c r="DH4" s="590"/>
      <c r="DI4" s="591"/>
    </row>
    <row r="5" spans="1:119" ht="18.75" customHeight="1">
      <c r="A5" s="180"/>
      <c r="B5" s="596"/>
      <c r="C5" s="410"/>
      <c r="D5" s="410"/>
      <c r="E5" s="597"/>
      <c r="F5" s="597"/>
      <c r="G5" s="597"/>
      <c r="H5" s="597"/>
      <c r="I5" s="597"/>
      <c r="J5" s="597"/>
      <c r="K5" s="597"/>
      <c r="L5" s="597"/>
      <c r="M5" s="597"/>
      <c r="N5" s="597"/>
      <c r="O5" s="597"/>
      <c r="P5" s="597"/>
      <c r="Q5" s="597"/>
      <c r="R5" s="408"/>
      <c r="S5" s="408"/>
      <c r="T5" s="408"/>
      <c r="U5" s="408"/>
      <c r="V5" s="600"/>
      <c r="W5" s="511"/>
      <c r="X5" s="409"/>
      <c r="Y5" s="409"/>
      <c r="Z5" s="409"/>
      <c r="AA5" s="409"/>
      <c r="AB5" s="410"/>
      <c r="AC5" s="408"/>
      <c r="AD5" s="409"/>
      <c r="AE5" s="409"/>
      <c r="AF5" s="409"/>
      <c r="AG5" s="409"/>
      <c r="AH5" s="409"/>
      <c r="AI5" s="409"/>
      <c r="AJ5" s="409"/>
      <c r="AK5" s="409"/>
      <c r="AL5" s="601"/>
      <c r="AM5" s="477" t="s">
        <v>95</v>
      </c>
      <c r="AN5" s="377"/>
      <c r="AO5" s="377"/>
      <c r="AP5" s="377"/>
      <c r="AQ5" s="377"/>
      <c r="AR5" s="377"/>
      <c r="AS5" s="377"/>
      <c r="AT5" s="378"/>
      <c r="AU5" s="478" t="s">
        <v>96</v>
      </c>
      <c r="AV5" s="479"/>
      <c r="AW5" s="479"/>
      <c r="AX5" s="479"/>
      <c r="AY5" s="434" t="s">
        <v>97</v>
      </c>
      <c r="AZ5" s="435"/>
      <c r="BA5" s="435"/>
      <c r="BB5" s="435"/>
      <c r="BC5" s="435"/>
      <c r="BD5" s="435"/>
      <c r="BE5" s="435"/>
      <c r="BF5" s="435"/>
      <c r="BG5" s="435"/>
      <c r="BH5" s="435"/>
      <c r="BI5" s="435"/>
      <c r="BJ5" s="435"/>
      <c r="BK5" s="435"/>
      <c r="BL5" s="435"/>
      <c r="BM5" s="436"/>
      <c r="BN5" s="420">
        <v>705188318</v>
      </c>
      <c r="BO5" s="421"/>
      <c r="BP5" s="421"/>
      <c r="BQ5" s="421"/>
      <c r="BR5" s="421"/>
      <c r="BS5" s="421"/>
      <c r="BT5" s="421"/>
      <c r="BU5" s="422"/>
      <c r="BV5" s="420">
        <v>714072933</v>
      </c>
      <c r="BW5" s="421"/>
      <c r="BX5" s="421"/>
      <c r="BY5" s="421"/>
      <c r="BZ5" s="421"/>
      <c r="CA5" s="421"/>
      <c r="CB5" s="421"/>
      <c r="CC5" s="422"/>
      <c r="CD5" s="460" t="s">
        <v>98</v>
      </c>
      <c r="CE5" s="380"/>
      <c r="CF5" s="380"/>
      <c r="CG5" s="380"/>
      <c r="CH5" s="380"/>
      <c r="CI5" s="380"/>
      <c r="CJ5" s="380"/>
      <c r="CK5" s="380"/>
      <c r="CL5" s="380"/>
      <c r="CM5" s="380"/>
      <c r="CN5" s="380"/>
      <c r="CO5" s="380"/>
      <c r="CP5" s="380"/>
      <c r="CQ5" s="380"/>
      <c r="CR5" s="380"/>
      <c r="CS5" s="461"/>
      <c r="CT5" s="417">
        <v>98.2</v>
      </c>
      <c r="CU5" s="418"/>
      <c r="CV5" s="418"/>
      <c r="CW5" s="418"/>
      <c r="CX5" s="418"/>
      <c r="CY5" s="418"/>
      <c r="CZ5" s="418"/>
      <c r="DA5" s="419"/>
      <c r="DB5" s="417">
        <v>94.8</v>
      </c>
      <c r="DC5" s="418"/>
      <c r="DD5" s="418"/>
      <c r="DE5" s="418"/>
      <c r="DF5" s="418"/>
      <c r="DG5" s="418"/>
      <c r="DH5" s="418"/>
      <c r="DI5" s="419"/>
    </row>
    <row r="6" spans="1:119" ht="18.75" customHeight="1">
      <c r="A6" s="180"/>
      <c r="B6" s="566" t="s">
        <v>99</v>
      </c>
      <c r="C6" s="407"/>
      <c r="D6" s="407"/>
      <c r="E6" s="567"/>
      <c r="F6" s="567"/>
      <c r="G6" s="567"/>
      <c r="H6" s="567"/>
      <c r="I6" s="567"/>
      <c r="J6" s="567"/>
      <c r="K6" s="567"/>
      <c r="L6" s="567" t="s">
        <v>100</v>
      </c>
      <c r="M6" s="567"/>
      <c r="N6" s="567"/>
      <c r="O6" s="567"/>
      <c r="P6" s="567"/>
      <c r="Q6" s="567"/>
      <c r="R6" s="405"/>
      <c r="S6" s="405"/>
      <c r="T6" s="405"/>
      <c r="U6" s="405"/>
      <c r="V6" s="573"/>
      <c r="W6" s="510" t="s">
        <v>101</v>
      </c>
      <c r="X6" s="406"/>
      <c r="Y6" s="406"/>
      <c r="Z6" s="406"/>
      <c r="AA6" s="406"/>
      <c r="AB6" s="407"/>
      <c r="AC6" s="578" t="s">
        <v>102</v>
      </c>
      <c r="AD6" s="579"/>
      <c r="AE6" s="579"/>
      <c r="AF6" s="579"/>
      <c r="AG6" s="579"/>
      <c r="AH6" s="579"/>
      <c r="AI6" s="579"/>
      <c r="AJ6" s="579"/>
      <c r="AK6" s="579"/>
      <c r="AL6" s="580"/>
      <c r="AM6" s="477" t="s">
        <v>103</v>
      </c>
      <c r="AN6" s="377"/>
      <c r="AO6" s="377"/>
      <c r="AP6" s="377"/>
      <c r="AQ6" s="377"/>
      <c r="AR6" s="377"/>
      <c r="AS6" s="377"/>
      <c r="AT6" s="378"/>
      <c r="AU6" s="478" t="s">
        <v>96</v>
      </c>
      <c r="AV6" s="479"/>
      <c r="AW6" s="479"/>
      <c r="AX6" s="479"/>
      <c r="AY6" s="434" t="s">
        <v>104</v>
      </c>
      <c r="AZ6" s="435"/>
      <c r="BA6" s="435"/>
      <c r="BB6" s="435"/>
      <c r="BC6" s="435"/>
      <c r="BD6" s="435"/>
      <c r="BE6" s="435"/>
      <c r="BF6" s="435"/>
      <c r="BG6" s="435"/>
      <c r="BH6" s="435"/>
      <c r="BI6" s="435"/>
      <c r="BJ6" s="435"/>
      <c r="BK6" s="435"/>
      <c r="BL6" s="435"/>
      <c r="BM6" s="436"/>
      <c r="BN6" s="420">
        <v>4959467</v>
      </c>
      <c r="BO6" s="421"/>
      <c r="BP6" s="421"/>
      <c r="BQ6" s="421"/>
      <c r="BR6" s="421"/>
      <c r="BS6" s="421"/>
      <c r="BT6" s="421"/>
      <c r="BU6" s="422"/>
      <c r="BV6" s="420">
        <v>12384948</v>
      </c>
      <c r="BW6" s="421"/>
      <c r="BX6" s="421"/>
      <c r="BY6" s="421"/>
      <c r="BZ6" s="421"/>
      <c r="CA6" s="421"/>
      <c r="CB6" s="421"/>
      <c r="CC6" s="422"/>
      <c r="CD6" s="460" t="s">
        <v>105</v>
      </c>
      <c r="CE6" s="380"/>
      <c r="CF6" s="380"/>
      <c r="CG6" s="380"/>
      <c r="CH6" s="380"/>
      <c r="CI6" s="380"/>
      <c r="CJ6" s="380"/>
      <c r="CK6" s="380"/>
      <c r="CL6" s="380"/>
      <c r="CM6" s="380"/>
      <c r="CN6" s="380"/>
      <c r="CO6" s="380"/>
      <c r="CP6" s="380"/>
      <c r="CQ6" s="380"/>
      <c r="CR6" s="380"/>
      <c r="CS6" s="461"/>
      <c r="CT6" s="563">
        <v>105</v>
      </c>
      <c r="CU6" s="564"/>
      <c r="CV6" s="564"/>
      <c r="CW6" s="564"/>
      <c r="CX6" s="564"/>
      <c r="CY6" s="564"/>
      <c r="CZ6" s="564"/>
      <c r="DA6" s="565"/>
      <c r="DB6" s="563">
        <v>103.7</v>
      </c>
      <c r="DC6" s="564"/>
      <c r="DD6" s="564"/>
      <c r="DE6" s="564"/>
      <c r="DF6" s="564"/>
      <c r="DG6" s="564"/>
      <c r="DH6" s="564"/>
      <c r="DI6" s="565"/>
    </row>
    <row r="7" spans="1:119" ht="18.75" customHeight="1">
      <c r="A7" s="180"/>
      <c r="B7" s="568"/>
      <c r="C7" s="569"/>
      <c r="D7" s="569"/>
      <c r="E7" s="570"/>
      <c r="F7" s="570"/>
      <c r="G7" s="570"/>
      <c r="H7" s="570"/>
      <c r="I7" s="570"/>
      <c r="J7" s="570"/>
      <c r="K7" s="570"/>
      <c r="L7" s="570"/>
      <c r="M7" s="570"/>
      <c r="N7" s="570"/>
      <c r="O7" s="570"/>
      <c r="P7" s="570"/>
      <c r="Q7" s="570"/>
      <c r="R7" s="574"/>
      <c r="S7" s="574"/>
      <c r="T7" s="574"/>
      <c r="U7" s="574"/>
      <c r="V7" s="575"/>
      <c r="W7" s="561"/>
      <c r="X7" s="371"/>
      <c r="Y7" s="371"/>
      <c r="Z7" s="371"/>
      <c r="AA7" s="371"/>
      <c r="AB7" s="569"/>
      <c r="AC7" s="581"/>
      <c r="AD7" s="372"/>
      <c r="AE7" s="372"/>
      <c r="AF7" s="372"/>
      <c r="AG7" s="372"/>
      <c r="AH7" s="372"/>
      <c r="AI7" s="372"/>
      <c r="AJ7" s="372"/>
      <c r="AK7" s="372"/>
      <c r="AL7" s="582"/>
      <c r="AM7" s="477" t="s">
        <v>106</v>
      </c>
      <c r="AN7" s="377"/>
      <c r="AO7" s="377"/>
      <c r="AP7" s="377"/>
      <c r="AQ7" s="377"/>
      <c r="AR7" s="377"/>
      <c r="AS7" s="377"/>
      <c r="AT7" s="378"/>
      <c r="AU7" s="478" t="s">
        <v>96</v>
      </c>
      <c r="AV7" s="479"/>
      <c r="AW7" s="479"/>
      <c r="AX7" s="479"/>
      <c r="AY7" s="434" t="s">
        <v>107</v>
      </c>
      <c r="AZ7" s="435"/>
      <c r="BA7" s="435"/>
      <c r="BB7" s="435"/>
      <c r="BC7" s="435"/>
      <c r="BD7" s="435"/>
      <c r="BE7" s="435"/>
      <c r="BF7" s="435"/>
      <c r="BG7" s="435"/>
      <c r="BH7" s="435"/>
      <c r="BI7" s="435"/>
      <c r="BJ7" s="435"/>
      <c r="BK7" s="435"/>
      <c r="BL7" s="435"/>
      <c r="BM7" s="436"/>
      <c r="BN7" s="420">
        <v>2007473</v>
      </c>
      <c r="BO7" s="421"/>
      <c r="BP7" s="421"/>
      <c r="BQ7" s="421"/>
      <c r="BR7" s="421"/>
      <c r="BS7" s="421"/>
      <c r="BT7" s="421"/>
      <c r="BU7" s="422"/>
      <c r="BV7" s="420">
        <v>9429687</v>
      </c>
      <c r="BW7" s="421"/>
      <c r="BX7" s="421"/>
      <c r="BY7" s="421"/>
      <c r="BZ7" s="421"/>
      <c r="CA7" s="421"/>
      <c r="CB7" s="421"/>
      <c r="CC7" s="422"/>
      <c r="CD7" s="460" t="s">
        <v>108</v>
      </c>
      <c r="CE7" s="380"/>
      <c r="CF7" s="380"/>
      <c r="CG7" s="380"/>
      <c r="CH7" s="380"/>
      <c r="CI7" s="380"/>
      <c r="CJ7" s="380"/>
      <c r="CK7" s="380"/>
      <c r="CL7" s="380"/>
      <c r="CM7" s="380"/>
      <c r="CN7" s="380"/>
      <c r="CO7" s="380"/>
      <c r="CP7" s="380"/>
      <c r="CQ7" s="380"/>
      <c r="CR7" s="380"/>
      <c r="CS7" s="461"/>
      <c r="CT7" s="420">
        <v>342971969</v>
      </c>
      <c r="CU7" s="421"/>
      <c r="CV7" s="421"/>
      <c r="CW7" s="421"/>
      <c r="CX7" s="421"/>
      <c r="CY7" s="421"/>
      <c r="CZ7" s="421"/>
      <c r="DA7" s="422"/>
      <c r="DB7" s="420">
        <v>352897441</v>
      </c>
      <c r="DC7" s="421"/>
      <c r="DD7" s="421"/>
      <c r="DE7" s="421"/>
      <c r="DF7" s="421"/>
      <c r="DG7" s="421"/>
      <c r="DH7" s="421"/>
      <c r="DI7" s="422"/>
    </row>
    <row r="8" spans="1:119" ht="18.75" customHeight="1" thickBot="1">
      <c r="A8" s="180"/>
      <c r="B8" s="571"/>
      <c r="C8" s="516"/>
      <c r="D8" s="516"/>
      <c r="E8" s="572"/>
      <c r="F8" s="572"/>
      <c r="G8" s="572"/>
      <c r="H8" s="572"/>
      <c r="I8" s="572"/>
      <c r="J8" s="572"/>
      <c r="K8" s="572"/>
      <c r="L8" s="572"/>
      <c r="M8" s="572"/>
      <c r="N8" s="572"/>
      <c r="O8" s="572"/>
      <c r="P8" s="572"/>
      <c r="Q8" s="572"/>
      <c r="R8" s="576"/>
      <c r="S8" s="576"/>
      <c r="T8" s="576"/>
      <c r="U8" s="576"/>
      <c r="V8" s="577"/>
      <c r="W8" s="491"/>
      <c r="X8" s="492"/>
      <c r="Y8" s="492"/>
      <c r="Z8" s="492"/>
      <c r="AA8" s="492"/>
      <c r="AB8" s="516"/>
      <c r="AC8" s="583"/>
      <c r="AD8" s="584"/>
      <c r="AE8" s="584"/>
      <c r="AF8" s="584"/>
      <c r="AG8" s="584"/>
      <c r="AH8" s="584"/>
      <c r="AI8" s="584"/>
      <c r="AJ8" s="584"/>
      <c r="AK8" s="584"/>
      <c r="AL8" s="585"/>
      <c r="AM8" s="477" t="s">
        <v>109</v>
      </c>
      <c r="AN8" s="377"/>
      <c r="AO8" s="377"/>
      <c r="AP8" s="377"/>
      <c r="AQ8" s="377"/>
      <c r="AR8" s="377"/>
      <c r="AS8" s="377"/>
      <c r="AT8" s="378"/>
      <c r="AU8" s="478" t="s">
        <v>110</v>
      </c>
      <c r="AV8" s="479"/>
      <c r="AW8" s="479"/>
      <c r="AX8" s="479"/>
      <c r="AY8" s="434" t="s">
        <v>111</v>
      </c>
      <c r="AZ8" s="435"/>
      <c r="BA8" s="435"/>
      <c r="BB8" s="435"/>
      <c r="BC8" s="435"/>
      <c r="BD8" s="435"/>
      <c r="BE8" s="435"/>
      <c r="BF8" s="435"/>
      <c r="BG8" s="435"/>
      <c r="BH8" s="435"/>
      <c r="BI8" s="435"/>
      <c r="BJ8" s="435"/>
      <c r="BK8" s="435"/>
      <c r="BL8" s="435"/>
      <c r="BM8" s="436"/>
      <c r="BN8" s="420">
        <v>2951994</v>
      </c>
      <c r="BO8" s="421"/>
      <c r="BP8" s="421"/>
      <c r="BQ8" s="421"/>
      <c r="BR8" s="421"/>
      <c r="BS8" s="421"/>
      <c r="BT8" s="421"/>
      <c r="BU8" s="422"/>
      <c r="BV8" s="420">
        <v>2955261</v>
      </c>
      <c r="BW8" s="421"/>
      <c r="BX8" s="421"/>
      <c r="BY8" s="421"/>
      <c r="BZ8" s="421"/>
      <c r="CA8" s="421"/>
      <c r="CB8" s="421"/>
      <c r="CC8" s="422"/>
      <c r="CD8" s="460" t="s">
        <v>112</v>
      </c>
      <c r="CE8" s="380"/>
      <c r="CF8" s="380"/>
      <c r="CG8" s="380"/>
      <c r="CH8" s="380"/>
      <c r="CI8" s="380"/>
      <c r="CJ8" s="380"/>
      <c r="CK8" s="380"/>
      <c r="CL8" s="380"/>
      <c r="CM8" s="380"/>
      <c r="CN8" s="380"/>
      <c r="CO8" s="380"/>
      <c r="CP8" s="380"/>
      <c r="CQ8" s="380"/>
      <c r="CR8" s="380"/>
      <c r="CS8" s="461"/>
      <c r="CT8" s="523">
        <v>0.8</v>
      </c>
      <c r="CU8" s="524"/>
      <c r="CV8" s="524"/>
      <c r="CW8" s="524"/>
      <c r="CX8" s="524"/>
      <c r="CY8" s="524"/>
      <c r="CZ8" s="524"/>
      <c r="DA8" s="525"/>
      <c r="DB8" s="523">
        <v>0.81</v>
      </c>
      <c r="DC8" s="524"/>
      <c r="DD8" s="524"/>
      <c r="DE8" s="524"/>
      <c r="DF8" s="524"/>
      <c r="DG8" s="524"/>
      <c r="DH8" s="524"/>
      <c r="DI8" s="525"/>
    </row>
    <row r="9" spans="1:119" ht="18.75" customHeight="1" thickBot="1">
      <c r="A9" s="180"/>
      <c r="B9" s="552" t="s">
        <v>113</v>
      </c>
      <c r="C9" s="553"/>
      <c r="D9" s="553"/>
      <c r="E9" s="553"/>
      <c r="F9" s="553"/>
      <c r="G9" s="553"/>
      <c r="H9" s="553"/>
      <c r="I9" s="553"/>
      <c r="J9" s="553"/>
      <c r="K9" s="471"/>
      <c r="L9" s="554" t="s">
        <v>114</v>
      </c>
      <c r="M9" s="555"/>
      <c r="N9" s="555"/>
      <c r="O9" s="555"/>
      <c r="P9" s="555"/>
      <c r="Q9" s="556"/>
      <c r="R9" s="557">
        <v>1200754</v>
      </c>
      <c r="S9" s="558"/>
      <c r="T9" s="558"/>
      <c r="U9" s="558"/>
      <c r="V9" s="559"/>
      <c r="W9" s="489" t="s">
        <v>115</v>
      </c>
      <c r="X9" s="490"/>
      <c r="Y9" s="490"/>
      <c r="Z9" s="490"/>
      <c r="AA9" s="490"/>
      <c r="AB9" s="490"/>
      <c r="AC9" s="490"/>
      <c r="AD9" s="490"/>
      <c r="AE9" s="490"/>
      <c r="AF9" s="490"/>
      <c r="AG9" s="490"/>
      <c r="AH9" s="490"/>
      <c r="AI9" s="490"/>
      <c r="AJ9" s="490"/>
      <c r="AK9" s="490"/>
      <c r="AL9" s="560"/>
      <c r="AM9" s="477" t="s">
        <v>116</v>
      </c>
      <c r="AN9" s="377"/>
      <c r="AO9" s="377"/>
      <c r="AP9" s="377"/>
      <c r="AQ9" s="377"/>
      <c r="AR9" s="377"/>
      <c r="AS9" s="377"/>
      <c r="AT9" s="378"/>
      <c r="AU9" s="478" t="s">
        <v>117</v>
      </c>
      <c r="AV9" s="479"/>
      <c r="AW9" s="479"/>
      <c r="AX9" s="479"/>
      <c r="AY9" s="434" t="s">
        <v>118</v>
      </c>
      <c r="AZ9" s="435"/>
      <c r="BA9" s="435"/>
      <c r="BB9" s="435"/>
      <c r="BC9" s="435"/>
      <c r="BD9" s="435"/>
      <c r="BE9" s="435"/>
      <c r="BF9" s="435"/>
      <c r="BG9" s="435"/>
      <c r="BH9" s="435"/>
      <c r="BI9" s="435"/>
      <c r="BJ9" s="435"/>
      <c r="BK9" s="435"/>
      <c r="BL9" s="435"/>
      <c r="BM9" s="436"/>
      <c r="BN9" s="420">
        <v>-3267</v>
      </c>
      <c r="BO9" s="421"/>
      <c r="BP9" s="421"/>
      <c r="BQ9" s="421"/>
      <c r="BR9" s="421"/>
      <c r="BS9" s="421"/>
      <c r="BT9" s="421"/>
      <c r="BU9" s="422"/>
      <c r="BV9" s="420">
        <v>300362</v>
      </c>
      <c r="BW9" s="421"/>
      <c r="BX9" s="421"/>
      <c r="BY9" s="421"/>
      <c r="BZ9" s="421"/>
      <c r="CA9" s="421"/>
      <c r="CB9" s="421"/>
      <c r="CC9" s="422"/>
      <c r="CD9" s="460" t="s">
        <v>119</v>
      </c>
      <c r="CE9" s="380"/>
      <c r="CF9" s="380"/>
      <c r="CG9" s="380"/>
      <c r="CH9" s="380"/>
      <c r="CI9" s="380"/>
      <c r="CJ9" s="380"/>
      <c r="CK9" s="380"/>
      <c r="CL9" s="380"/>
      <c r="CM9" s="380"/>
      <c r="CN9" s="380"/>
      <c r="CO9" s="380"/>
      <c r="CP9" s="380"/>
      <c r="CQ9" s="380"/>
      <c r="CR9" s="380"/>
      <c r="CS9" s="461"/>
      <c r="CT9" s="417">
        <v>16.2</v>
      </c>
      <c r="CU9" s="418"/>
      <c r="CV9" s="418"/>
      <c r="CW9" s="418"/>
      <c r="CX9" s="418"/>
      <c r="CY9" s="418"/>
      <c r="CZ9" s="418"/>
      <c r="DA9" s="419"/>
      <c r="DB9" s="417">
        <v>16.7</v>
      </c>
      <c r="DC9" s="418"/>
      <c r="DD9" s="418"/>
      <c r="DE9" s="418"/>
      <c r="DF9" s="418"/>
      <c r="DG9" s="418"/>
      <c r="DH9" s="418"/>
      <c r="DI9" s="419"/>
    </row>
    <row r="10" spans="1:119" ht="18.75" customHeight="1" thickBot="1">
      <c r="A10" s="180"/>
      <c r="B10" s="552"/>
      <c r="C10" s="553"/>
      <c r="D10" s="553"/>
      <c r="E10" s="553"/>
      <c r="F10" s="553"/>
      <c r="G10" s="553"/>
      <c r="H10" s="553"/>
      <c r="I10" s="553"/>
      <c r="J10" s="553"/>
      <c r="K10" s="471"/>
      <c r="L10" s="376" t="s">
        <v>120</v>
      </c>
      <c r="M10" s="377"/>
      <c r="N10" s="377"/>
      <c r="O10" s="377"/>
      <c r="P10" s="377"/>
      <c r="Q10" s="378"/>
      <c r="R10" s="373">
        <v>1194034</v>
      </c>
      <c r="S10" s="374"/>
      <c r="T10" s="374"/>
      <c r="U10" s="374"/>
      <c r="V10" s="433"/>
      <c r="W10" s="561"/>
      <c r="X10" s="371"/>
      <c r="Y10" s="371"/>
      <c r="Z10" s="371"/>
      <c r="AA10" s="371"/>
      <c r="AB10" s="371"/>
      <c r="AC10" s="371"/>
      <c r="AD10" s="371"/>
      <c r="AE10" s="371"/>
      <c r="AF10" s="371"/>
      <c r="AG10" s="371"/>
      <c r="AH10" s="371"/>
      <c r="AI10" s="371"/>
      <c r="AJ10" s="371"/>
      <c r="AK10" s="371"/>
      <c r="AL10" s="562"/>
      <c r="AM10" s="477" t="s">
        <v>121</v>
      </c>
      <c r="AN10" s="377"/>
      <c r="AO10" s="377"/>
      <c r="AP10" s="377"/>
      <c r="AQ10" s="377"/>
      <c r="AR10" s="377"/>
      <c r="AS10" s="377"/>
      <c r="AT10" s="378"/>
      <c r="AU10" s="478" t="s">
        <v>96</v>
      </c>
      <c r="AV10" s="479"/>
      <c r="AW10" s="479"/>
      <c r="AX10" s="479"/>
      <c r="AY10" s="434" t="s">
        <v>122</v>
      </c>
      <c r="AZ10" s="435"/>
      <c r="BA10" s="435"/>
      <c r="BB10" s="435"/>
      <c r="BC10" s="435"/>
      <c r="BD10" s="435"/>
      <c r="BE10" s="435"/>
      <c r="BF10" s="435"/>
      <c r="BG10" s="435"/>
      <c r="BH10" s="435"/>
      <c r="BI10" s="435"/>
      <c r="BJ10" s="435"/>
      <c r="BK10" s="435"/>
      <c r="BL10" s="435"/>
      <c r="BM10" s="436"/>
      <c r="BN10" s="420">
        <v>946240</v>
      </c>
      <c r="BO10" s="421"/>
      <c r="BP10" s="421"/>
      <c r="BQ10" s="421"/>
      <c r="BR10" s="421"/>
      <c r="BS10" s="421"/>
      <c r="BT10" s="421"/>
      <c r="BU10" s="422"/>
      <c r="BV10" s="420">
        <v>6916044</v>
      </c>
      <c r="BW10" s="421"/>
      <c r="BX10" s="421"/>
      <c r="BY10" s="421"/>
      <c r="BZ10" s="421"/>
      <c r="CA10" s="421"/>
      <c r="CB10" s="421"/>
      <c r="CC10" s="422"/>
      <c r="CD10" s="183" t="s">
        <v>123</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row>
    <row r="11" spans="1:119" ht="18.75" customHeight="1" thickBot="1">
      <c r="A11" s="180"/>
      <c r="B11" s="552"/>
      <c r="C11" s="553"/>
      <c r="D11" s="553"/>
      <c r="E11" s="553"/>
      <c r="F11" s="553"/>
      <c r="G11" s="553"/>
      <c r="H11" s="553"/>
      <c r="I11" s="553"/>
      <c r="J11" s="553"/>
      <c r="K11" s="471"/>
      <c r="L11" s="381" t="s">
        <v>124</v>
      </c>
      <c r="M11" s="382"/>
      <c r="N11" s="382"/>
      <c r="O11" s="382"/>
      <c r="P11" s="382"/>
      <c r="Q11" s="383"/>
      <c r="R11" s="549" t="s">
        <v>125</v>
      </c>
      <c r="S11" s="550"/>
      <c r="T11" s="550"/>
      <c r="U11" s="550"/>
      <c r="V11" s="551"/>
      <c r="W11" s="561"/>
      <c r="X11" s="371"/>
      <c r="Y11" s="371"/>
      <c r="Z11" s="371"/>
      <c r="AA11" s="371"/>
      <c r="AB11" s="371"/>
      <c r="AC11" s="371"/>
      <c r="AD11" s="371"/>
      <c r="AE11" s="371"/>
      <c r="AF11" s="371"/>
      <c r="AG11" s="371"/>
      <c r="AH11" s="371"/>
      <c r="AI11" s="371"/>
      <c r="AJ11" s="371"/>
      <c r="AK11" s="371"/>
      <c r="AL11" s="562"/>
      <c r="AM11" s="477" t="s">
        <v>126</v>
      </c>
      <c r="AN11" s="377"/>
      <c r="AO11" s="377"/>
      <c r="AP11" s="377"/>
      <c r="AQ11" s="377"/>
      <c r="AR11" s="377"/>
      <c r="AS11" s="377"/>
      <c r="AT11" s="378"/>
      <c r="AU11" s="478" t="s">
        <v>127</v>
      </c>
      <c r="AV11" s="479"/>
      <c r="AW11" s="479"/>
      <c r="AX11" s="479"/>
      <c r="AY11" s="434" t="s">
        <v>128</v>
      </c>
      <c r="AZ11" s="435"/>
      <c r="BA11" s="435"/>
      <c r="BB11" s="435"/>
      <c r="BC11" s="435"/>
      <c r="BD11" s="435"/>
      <c r="BE11" s="435"/>
      <c r="BF11" s="435"/>
      <c r="BG11" s="435"/>
      <c r="BH11" s="435"/>
      <c r="BI11" s="435"/>
      <c r="BJ11" s="435"/>
      <c r="BK11" s="435"/>
      <c r="BL11" s="435"/>
      <c r="BM11" s="436"/>
      <c r="BN11" s="420">
        <v>0</v>
      </c>
      <c r="BO11" s="421"/>
      <c r="BP11" s="421"/>
      <c r="BQ11" s="421"/>
      <c r="BR11" s="421"/>
      <c r="BS11" s="421"/>
      <c r="BT11" s="421"/>
      <c r="BU11" s="422"/>
      <c r="BV11" s="420">
        <v>0</v>
      </c>
      <c r="BW11" s="421"/>
      <c r="BX11" s="421"/>
      <c r="BY11" s="421"/>
      <c r="BZ11" s="421"/>
      <c r="CA11" s="421"/>
      <c r="CB11" s="421"/>
      <c r="CC11" s="422"/>
      <c r="CD11" s="460" t="s">
        <v>129</v>
      </c>
      <c r="CE11" s="380"/>
      <c r="CF11" s="380"/>
      <c r="CG11" s="380"/>
      <c r="CH11" s="380"/>
      <c r="CI11" s="380"/>
      <c r="CJ11" s="380"/>
      <c r="CK11" s="380"/>
      <c r="CL11" s="380"/>
      <c r="CM11" s="380"/>
      <c r="CN11" s="380"/>
      <c r="CO11" s="380"/>
      <c r="CP11" s="380"/>
      <c r="CQ11" s="380"/>
      <c r="CR11" s="380"/>
      <c r="CS11" s="461"/>
      <c r="CT11" s="523" t="s">
        <v>130</v>
      </c>
      <c r="CU11" s="524"/>
      <c r="CV11" s="524"/>
      <c r="CW11" s="524"/>
      <c r="CX11" s="524"/>
      <c r="CY11" s="524"/>
      <c r="CZ11" s="524"/>
      <c r="DA11" s="525"/>
      <c r="DB11" s="523" t="s">
        <v>130</v>
      </c>
      <c r="DC11" s="524"/>
      <c r="DD11" s="524"/>
      <c r="DE11" s="524"/>
      <c r="DF11" s="524"/>
      <c r="DG11" s="524"/>
      <c r="DH11" s="524"/>
      <c r="DI11" s="525"/>
    </row>
    <row r="12" spans="1:119" ht="18.75" customHeight="1">
      <c r="A12" s="180"/>
      <c r="B12" s="526" t="s">
        <v>131</v>
      </c>
      <c r="C12" s="527"/>
      <c r="D12" s="527"/>
      <c r="E12" s="527"/>
      <c r="F12" s="527"/>
      <c r="G12" s="527"/>
      <c r="H12" s="527"/>
      <c r="I12" s="527"/>
      <c r="J12" s="527"/>
      <c r="K12" s="528"/>
      <c r="L12" s="535" t="s">
        <v>132</v>
      </c>
      <c r="M12" s="536"/>
      <c r="N12" s="536"/>
      <c r="O12" s="536"/>
      <c r="P12" s="536"/>
      <c r="Q12" s="537"/>
      <c r="R12" s="538">
        <v>1184731</v>
      </c>
      <c r="S12" s="539"/>
      <c r="T12" s="539"/>
      <c r="U12" s="539"/>
      <c r="V12" s="540"/>
      <c r="W12" s="541" t="s">
        <v>1</v>
      </c>
      <c r="X12" s="479"/>
      <c r="Y12" s="479"/>
      <c r="Z12" s="479"/>
      <c r="AA12" s="479"/>
      <c r="AB12" s="542"/>
      <c r="AC12" s="543" t="s">
        <v>133</v>
      </c>
      <c r="AD12" s="544"/>
      <c r="AE12" s="544"/>
      <c r="AF12" s="544"/>
      <c r="AG12" s="545"/>
      <c r="AH12" s="543" t="s">
        <v>134</v>
      </c>
      <c r="AI12" s="544"/>
      <c r="AJ12" s="544"/>
      <c r="AK12" s="544"/>
      <c r="AL12" s="546"/>
      <c r="AM12" s="477" t="s">
        <v>135</v>
      </c>
      <c r="AN12" s="377"/>
      <c r="AO12" s="377"/>
      <c r="AP12" s="377"/>
      <c r="AQ12" s="377"/>
      <c r="AR12" s="377"/>
      <c r="AS12" s="377"/>
      <c r="AT12" s="378"/>
      <c r="AU12" s="478" t="s">
        <v>117</v>
      </c>
      <c r="AV12" s="479"/>
      <c r="AW12" s="479"/>
      <c r="AX12" s="479"/>
      <c r="AY12" s="434" t="s">
        <v>136</v>
      </c>
      <c r="AZ12" s="435"/>
      <c r="BA12" s="435"/>
      <c r="BB12" s="435"/>
      <c r="BC12" s="435"/>
      <c r="BD12" s="435"/>
      <c r="BE12" s="435"/>
      <c r="BF12" s="435"/>
      <c r="BG12" s="435"/>
      <c r="BH12" s="435"/>
      <c r="BI12" s="435"/>
      <c r="BJ12" s="435"/>
      <c r="BK12" s="435"/>
      <c r="BL12" s="435"/>
      <c r="BM12" s="436"/>
      <c r="BN12" s="420">
        <v>2567514</v>
      </c>
      <c r="BO12" s="421"/>
      <c r="BP12" s="421"/>
      <c r="BQ12" s="421"/>
      <c r="BR12" s="421"/>
      <c r="BS12" s="421"/>
      <c r="BT12" s="421"/>
      <c r="BU12" s="422"/>
      <c r="BV12" s="420">
        <v>0</v>
      </c>
      <c r="BW12" s="421"/>
      <c r="BX12" s="421"/>
      <c r="BY12" s="421"/>
      <c r="BZ12" s="421"/>
      <c r="CA12" s="421"/>
      <c r="CB12" s="421"/>
      <c r="CC12" s="422"/>
      <c r="CD12" s="460" t="s">
        <v>137</v>
      </c>
      <c r="CE12" s="380"/>
      <c r="CF12" s="380"/>
      <c r="CG12" s="380"/>
      <c r="CH12" s="380"/>
      <c r="CI12" s="380"/>
      <c r="CJ12" s="380"/>
      <c r="CK12" s="380"/>
      <c r="CL12" s="380"/>
      <c r="CM12" s="380"/>
      <c r="CN12" s="380"/>
      <c r="CO12" s="380"/>
      <c r="CP12" s="380"/>
      <c r="CQ12" s="380"/>
      <c r="CR12" s="380"/>
      <c r="CS12" s="461"/>
      <c r="CT12" s="523" t="s">
        <v>138</v>
      </c>
      <c r="CU12" s="524"/>
      <c r="CV12" s="524"/>
      <c r="CW12" s="524"/>
      <c r="CX12" s="524"/>
      <c r="CY12" s="524"/>
      <c r="CZ12" s="524"/>
      <c r="DA12" s="525"/>
      <c r="DB12" s="523" t="s">
        <v>138</v>
      </c>
      <c r="DC12" s="524"/>
      <c r="DD12" s="524"/>
      <c r="DE12" s="524"/>
      <c r="DF12" s="524"/>
      <c r="DG12" s="524"/>
      <c r="DH12" s="524"/>
      <c r="DI12" s="525"/>
    </row>
    <row r="13" spans="1:119" ht="18.75" customHeight="1">
      <c r="A13" s="180"/>
      <c r="B13" s="529"/>
      <c r="C13" s="530"/>
      <c r="D13" s="530"/>
      <c r="E13" s="530"/>
      <c r="F13" s="530"/>
      <c r="G13" s="530"/>
      <c r="H13" s="530"/>
      <c r="I13" s="530"/>
      <c r="J13" s="530"/>
      <c r="K13" s="531"/>
      <c r="L13" s="189"/>
      <c r="M13" s="504" t="s">
        <v>139</v>
      </c>
      <c r="N13" s="505"/>
      <c r="O13" s="505"/>
      <c r="P13" s="505"/>
      <c r="Q13" s="506"/>
      <c r="R13" s="507">
        <v>1164745</v>
      </c>
      <c r="S13" s="508"/>
      <c r="T13" s="508"/>
      <c r="U13" s="508"/>
      <c r="V13" s="509"/>
      <c r="W13" s="510" t="s">
        <v>140</v>
      </c>
      <c r="X13" s="406"/>
      <c r="Y13" s="406"/>
      <c r="Z13" s="406"/>
      <c r="AA13" s="406"/>
      <c r="AB13" s="407"/>
      <c r="AC13" s="373">
        <v>4755</v>
      </c>
      <c r="AD13" s="374"/>
      <c r="AE13" s="374"/>
      <c r="AF13" s="374"/>
      <c r="AG13" s="375"/>
      <c r="AH13" s="373">
        <v>5259</v>
      </c>
      <c r="AI13" s="374"/>
      <c r="AJ13" s="374"/>
      <c r="AK13" s="374"/>
      <c r="AL13" s="433"/>
      <c r="AM13" s="477" t="s">
        <v>141</v>
      </c>
      <c r="AN13" s="377"/>
      <c r="AO13" s="377"/>
      <c r="AP13" s="377"/>
      <c r="AQ13" s="377"/>
      <c r="AR13" s="377"/>
      <c r="AS13" s="377"/>
      <c r="AT13" s="378"/>
      <c r="AU13" s="478" t="s">
        <v>142</v>
      </c>
      <c r="AV13" s="479"/>
      <c r="AW13" s="479"/>
      <c r="AX13" s="479"/>
      <c r="AY13" s="434" t="s">
        <v>143</v>
      </c>
      <c r="AZ13" s="435"/>
      <c r="BA13" s="435"/>
      <c r="BB13" s="435"/>
      <c r="BC13" s="435"/>
      <c r="BD13" s="435"/>
      <c r="BE13" s="435"/>
      <c r="BF13" s="435"/>
      <c r="BG13" s="435"/>
      <c r="BH13" s="435"/>
      <c r="BI13" s="435"/>
      <c r="BJ13" s="435"/>
      <c r="BK13" s="435"/>
      <c r="BL13" s="435"/>
      <c r="BM13" s="436"/>
      <c r="BN13" s="420">
        <v>-1624541</v>
      </c>
      <c r="BO13" s="421"/>
      <c r="BP13" s="421"/>
      <c r="BQ13" s="421"/>
      <c r="BR13" s="421"/>
      <c r="BS13" s="421"/>
      <c r="BT13" s="421"/>
      <c r="BU13" s="422"/>
      <c r="BV13" s="420">
        <v>7216406</v>
      </c>
      <c r="BW13" s="421"/>
      <c r="BX13" s="421"/>
      <c r="BY13" s="421"/>
      <c r="BZ13" s="421"/>
      <c r="CA13" s="421"/>
      <c r="CB13" s="421"/>
      <c r="CC13" s="422"/>
      <c r="CD13" s="460" t="s">
        <v>144</v>
      </c>
      <c r="CE13" s="380"/>
      <c r="CF13" s="380"/>
      <c r="CG13" s="380"/>
      <c r="CH13" s="380"/>
      <c r="CI13" s="380"/>
      <c r="CJ13" s="380"/>
      <c r="CK13" s="380"/>
      <c r="CL13" s="380"/>
      <c r="CM13" s="380"/>
      <c r="CN13" s="380"/>
      <c r="CO13" s="380"/>
      <c r="CP13" s="380"/>
      <c r="CQ13" s="380"/>
      <c r="CR13" s="380"/>
      <c r="CS13" s="461"/>
      <c r="CT13" s="417">
        <v>9.8000000000000007</v>
      </c>
      <c r="CU13" s="418"/>
      <c r="CV13" s="418"/>
      <c r="CW13" s="418"/>
      <c r="CX13" s="418"/>
      <c r="CY13" s="418"/>
      <c r="CZ13" s="418"/>
      <c r="DA13" s="419"/>
      <c r="DB13" s="417">
        <v>10.9</v>
      </c>
      <c r="DC13" s="418"/>
      <c r="DD13" s="418"/>
      <c r="DE13" s="418"/>
      <c r="DF13" s="418"/>
      <c r="DG13" s="418"/>
      <c r="DH13" s="418"/>
      <c r="DI13" s="419"/>
    </row>
    <row r="14" spans="1:119" ht="18.75" customHeight="1" thickBot="1">
      <c r="A14" s="180"/>
      <c r="B14" s="529"/>
      <c r="C14" s="530"/>
      <c r="D14" s="530"/>
      <c r="E14" s="530"/>
      <c r="F14" s="530"/>
      <c r="G14" s="530"/>
      <c r="H14" s="530"/>
      <c r="I14" s="530"/>
      <c r="J14" s="530"/>
      <c r="K14" s="531"/>
      <c r="L14" s="494" t="s">
        <v>145</v>
      </c>
      <c r="M14" s="547"/>
      <c r="N14" s="547"/>
      <c r="O14" s="547"/>
      <c r="P14" s="547"/>
      <c r="Q14" s="548"/>
      <c r="R14" s="507">
        <v>1189149</v>
      </c>
      <c r="S14" s="508"/>
      <c r="T14" s="508"/>
      <c r="U14" s="508"/>
      <c r="V14" s="509"/>
      <c r="W14" s="511"/>
      <c r="X14" s="409"/>
      <c r="Y14" s="409"/>
      <c r="Z14" s="409"/>
      <c r="AA14" s="409"/>
      <c r="AB14" s="410"/>
      <c r="AC14" s="500">
        <v>0.9</v>
      </c>
      <c r="AD14" s="501"/>
      <c r="AE14" s="501"/>
      <c r="AF14" s="501"/>
      <c r="AG14" s="502"/>
      <c r="AH14" s="500">
        <v>1</v>
      </c>
      <c r="AI14" s="501"/>
      <c r="AJ14" s="501"/>
      <c r="AK14" s="501"/>
      <c r="AL14" s="503"/>
      <c r="AM14" s="477"/>
      <c r="AN14" s="377"/>
      <c r="AO14" s="377"/>
      <c r="AP14" s="377"/>
      <c r="AQ14" s="377"/>
      <c r="AR14" s="377"/>
      <c r="AS14" s="377"/>
      <c r="AT14" s="378"/>
      <c r="AU14" s="478"/>
      <c r="AV14" s="479"/>
      <c r="AW14" s="479"/>
      <c r="AX14" s="479"/>
      <c r="AY14" s="434"/>
      <c r="AZ14" s="435"/>
      <c r="BA14" s="435"/>
      <c r="BB14" s="435"/>
      <c r="BC14" s="435"/>
      <c r="BD14" s="435"/>
      <c r="BE14" s="435"/>
      <c r="BF14" s="435"/>
      <c r="BG14" s="435"/>
      <c r="BH14" s="435"/>
      <c r="BI14" s="435"/>
      <c r="BJ14" s="435"/>
      <c r="BK14" s="435"/>
      <c r="BL14" s="435"/>
      <c r="BM14" s="436"/>
      <c r="BN14" s="420"/>
      <c r="BO14" s="421"/>
      <c r="BP14" s="421"/>
      <c r="BQ14" s="421"/>
      <c r="BR14" s="421"/>
      <c r="BS14" s="421"/>
      <c r="BT14" s="421"/>
      <c r="BU14" s="422"/>
      <c r="BV14" s="420"/>
      <c r="BW14" s="421"/>
      <c r="BX14" s="421"/>
      <c r="BY14" s="421"/>
      <c r="BZ14" s="421"/>
      <c r="CA14" s="421"/>
      <c r="CB14" s="421"/>
      <c r="CC14" s="422"/>
      <c r="CD14" s="457" t="s">
        <v>146</v>
      </c>
      <c r="CE14" s="458"/>
      <c r="CF14" s="458"/>
      <c r="CG14" s="458"/>
      <c r="CH14" s="458"/>
      <c r="CI14" s="458"/>
      <c r="CJ14" s="458"/>
      <c r="CK14" s="458"/>
      <c r="CL14" s="458"/>
      <c r="CM14" s="458"/>
      <c r="CN14" s="458"/>
      <c r="CO14" s="458"/>
      <c r="CP14" s="458"/>
      <c r="CQ14" s="458"/>
      <c r="CR14" s="458"/>
      <c r="CS14" s="459"/>
      <c r="CT14" s="517">
        <v>164.8</v>
      </c>
      <c r="CU14" s="518"/>
      <c r="CV14" s="518"/>
      <c r="CW14" s="518"/>
      <c r="CX14" s="518"/>
      <c r="CY14" s="518"/>
      <c r="CZ14" s="518"/>
      <c r="DA14" s="519"/>
      <c r="DB14" s="517">
        <v>158.9</v>
      </c>
      <c r="DC14" s="518"/>
      <c r="DD14" s="518"/>
      <c r="DE14" s="518"/>
      <c r="DF14" s="518"/>
      <c r="DG14" s="518"/>
      <c r="DH14" s="518"/>
      <c r="DI14" s="519"/>
    </row>
    <row r="15" spans="1:119" ht="18.75" customHeight="1">
      <c r="A15" s="180"/>
      <c r="B15" s="529"/>
      <c r="C15" s="530"/>
      <c r="D15" s="530"/>
      <c r="E15" s="530"/>
      <c r="F15" s="530"/>
      <c r="G15" s="530"/>
      <c r="H15" s="530"/>
      <c r="I15" s="530"/>
      <c r="J15" s="530"/>
      <c r="K15" s="531"/>
      <c r="L15" s="189"/>
      <c r="M15" s="504" t="s">
        <v>139</v>
      </c>
      <c r="N15" s="505"/>
      <c r="O15" s="505"/>
      <c r="P15" s="505"/>
      <c r="Q15" s="506"/>
      <c r="R15" s="507">
        <v>1170310</v>
      </c>
      <c r="S15" s="508"/>
      <c r="T15" s="508"/>
      <c r="U15" s="508"/>
      <c r="V15" s="509"/>
      <c r="W15" s="510" t="s">
        <v>147</v>
      </c>
      <c r="X15" s="406"/>
      <c r="Y15" s="406"/>
      <c r="Z15" s="406"/>
      <c r="AA15" s="406"/>
      <c r="AB15" s="407"/>
      <c r="AC15" s="373">
        <v>118098</v>
      </c>
      <c r="AD15" s="374"/>
      <c r="AE15" s="374"/>
      <c r="AF15" s="374"/>
      <c r="AG15" s="375"/>
      <c r="AH15" s="373">
        <v>123553</v>
      </c>
      <c r="AI15" s="374"/>
      <c r="AJ15" s="374"/>
      <c r="AK15" s="374"/>
      <c r="AL15" s="433"/>
      <c r="AM15" s="477"/>
      <c r="AN15" s="377"/>
      <c r="AO15" s="377"/>
      <c r="AP15" s="377"/>
      <c r="AQ15" s="377"/>
      <c r="AR15" s="377"/>
      <c r="AS15" s="377"/>
      <c r="AT15" s="378"/>
      <c r="AU15" s="478"/>
      <c r="AV15" s="479"/>
      <c r="AW15" s="479"/>
      <c r="AX15" s="479"/>
      <c r="AY15" s="446" t="s">
        <v>148</v>
      </c>
      <c r="AZ15" s="447"/>
      <c r="BA15" s="447"/>
      <c r="BB15" s="447"/>
      <c r="BC15" s="447"/>
      <c r="BD15" s="447"/>
      <c r="BE15" s="447"/>
      <c r="BF15" s="447"/>
      <c r="BG15" s="447"/>
      <c r="BH15" s="447"/>
      <c r="BI15" s="447"/>
      <c r="BJ15" s="447"/>
      <c r="BK15" s="447"/>
      <c r="BL15" s="447"/>
      <c r="BM15" s="448"/>
      <c r="BN15" s="449">
        <v>211576663</v>
      </c>
      <c r="BO15" s="450"/>
      <c r="BP15" s="450"/>
      <c r="BQ15" s="450"/>
      <c r="BR15" s="450"/>
      <c r="BS15" s="450"/>
      <c r="BT15" s="450"/>
      <c r="BU15" s="451"/>
      <c r="BV15" s="449">
        <v>200485179</v>
      </c>
      <c r="BW15" s="450"/>
      <c r="BX15" s="450"/>
      <c r="BY15" s="450"/>
      <c r="BZ15" s="450"/>
      <c r="CA15" s="450"/>
      <c r="CB15" s="450"/>
      <c r="CC15" s="451"/>
      <c r="CD15" s="520" t="s">
        <v>149</v>
      </c>
      <c r="CE15" s="521"/>
      <c r="CF15" s="521"/>
      <c r="CG15" s="521"/>
      <c r="CH15" s="521"/>
      <c r="CI15" s="521"/>
      <c r="CJ15" s="521"/>
      <c r="CK15" s="521"/>
      <c r="CL15" s="521"/>
      <c r="CM15" s="521"/>
      <c r="CN15" s="521"/>
      <c r="CO15" s="521"/>
      <c r="CP15" s="521"/>
      <c r="CQ15" s="521"/>
      <c r="CR15" s="521"/>
      <c r="CS15" s="522"/>
      <c r="CT15" s="190"/>
      <c r="CU15" s="191"/>
      <c r="CV15" s="191"/>
      <c r="CW15" s="191"/>
      <c r="CX15" s="191"/>
      <c r="CY15" s="191"/>
      <c r="CZ15" s="191"/>
      <c r="DA15" s="192"/>
      <c r="DB15" s="190"/>
      <c r="DC15" s="191"/>
      <c r="DD15" s="191"/>
      <c r="DE15" s="191"/>
      <c r="DF15" s="191"/>
      <c r="DG15" s="191"/>
      <c r="DH15" s="191"/>
      <c r="DI15" s="192"/>
    </row>
    <row r="16" spans="1:119" ht="18.75" customHeight="1">
      <c r="A16" s="180"/>
      <c r="B16" s="529"/>
      <c r="C16" s="530"/>
      <c r="D16" s="530"/>
      <c r="E16" s="530"/>
      <c r="F16" s="530"/>
      <c r="G16" s="530"/>
      <c r="H16" s="530"/>
      <c r="I16" s="530"/>
      <c r="J16" s="530"/>
      <c r="K16" s="531"/>
      <c r="L16" s="494" t="s">
        <v>150</v>
      </c>
      <c r="M16" s="495"/>
      <c r="N16" s="495"/>
      <c r="O16" s="495"/>
      <c r="P16" s="495"/>
      <c r="Q16" s="496"/>
      <c r="R16" s="497" t="s">
        <v>151</v>
      </c>
      <c r="S16" s="498"/>
      <c r="T16" s="498"/>
      <c r="U16" s="498"/>
      <c r="V16" s="499"/>
      <c r="W16" s="511"/>
      <c r="X16" s="409"/>
      <c r="Y16" s="409"/>
      <c r="Z16" s="409"/>
      <c r="AA16" s="409"/>
      <c r="AB16" s="410"/>
      <c r="AC16" s="500">
        <v>21.6</v>
      </c>
      <c r="AD16" s="501"/>
      <c r="AE16" s="501"/>
      <c r="AF16" s="501"/>
      <c r="AG16" s="502"/>
      <c r="AH16" s="500">
        <v>22.6</v>
      </c>
      <c r="AI16" s="501"/>
      <c r="AJ16" s="501"/>
      <c r="AK16" s="501"/>
      <c r="AL16" s="503"/>
      <c r="AM16" s="477"/>
      <c r="AN16" s="377"/>
      <c r="AO16" s="377"/>
      <c r="AP16" s="377"/>
      <c r="AQ16" s="377"/>
      <c r="AR16" s="377"/>
      <c r="AS16" s="377"/>
      <c r="AT16" s="378"/>
      <c r="AU16" s="478"/>
      <c r="AV16" s="479"/>
      <c r="AW16" s="479"/>
      <c r="AX16" s="479"/>
      <c r="AY16" s="434" t="s">
        <v>152</v>
      </c>
      <c r="AZ16" s="435"/>
      <c r="BA16" s="435"/>
      <c r="BB16" s="435"/>
      <c r="BC16" s="435"/>
      <c r="BD16" s="435"/>
      <c r="BE16" s="435"/>
      <c r="BF16" s="435"/>
      <c r="BG16" s="435"/>
      <c r="BH16" s="435"/>
      <c r="BI16" s="435"/>
      <c r="BJ16" s="435"/>
      <c r="BK16" s="435"/>
      <c r="BL16" s="435"/>
      <c r="BM16" s="436"/>
      <c r="BN16" s="420">
        <v>267642709</v>
      </c>
      <c r="BO16" s="421"/>
      <c r="BP16" s="421"/>
      <c r="BQ16" s="421"/>
      <c r="BR16" s="421"/>
      <c r="BS16" s="421"/>
      <c r="BT16" s="421"/>
      <c r="BU16" s="422"/>
      <c r="BV16" s="420">
        <v>260416064</v>
      </c>
      <c r="BW16" s="421"/>
      <c r="BX16" s="421"/>
      <c r="BY16" s="421"/>
      <c r="BZ16" s="421"/>
      <c r="CA16" s="421"/>
      <c r="CB16" s="421"/>
      <c r="CC16" s="422"/>
      <c r="CD16" s="193"/>
      <c r="CE16" s="452"/>
      <c r="CF16" s="452"/>
      <c r="CG16" s="452"/>
      <c r="CH16" s="452"/>
      <c r="CI16" s="452"/>
      <c r="CJ16" s="452"/>
      <c r="CK16" s="452"/>
      <c r="CL16" s="452"/>
      <c r="CM16" s="452"/>
      <c r="CN16" s="452"/>
      <c r="CO16" s="452"/>
      <c r="CP16" s="452"/>
      <c r="CQ16" s="452"/>
      <c r="CR16" s="452"/>
      <c r="CS16" s="453"/>
      <c r="CT16" s="417"/>
      <c r="CU16" s="418"/>
      <c r="CV16" s="418"/>
      <c r="CW16" s="418"/>
      <c r="CX16" s="418"/>
      <c r="CY16" s="418"/>
      <c r="CZ16" s="418"/>
      <c r="DA16" s="419"/>
      <c r="DB16" s="417"/>
      <c r="DC16" s="418"/>
      <c r="DD16" s="418"/>
      <c r="DE16" s="418"/>
      <c r="DF16" s="418"/>
      <c r="DG16" s="418"/>
      <c r="DH16" s="418"/>
      <c r="DI16" s="419"/>
    </row>
    <row r="17" spans="1:113" ht="18.75" customHeight="1" thickBot="1">
      <c r="A17" s="180"/>
      <c r="B17" s="532"/>
      <c r="C17" s="533"/>
      <c r="D17" s="533"/>
      <c r="E17" s="533"/>
      <c r="F17" s="533"/>
      <c r="G17" s="533"/>
      <c r="H17" s="533"/>
      <c r="I17" s="533"/>
      <c r="J17" s="533"/>
      <c r="K17" s="534"/>
      <c r="L17" s="194"/>
      <c r="M17" s="513" t="s">
        <v>153</v>
      </c>
      <c r="N17" s="514"/>
      <c r="O17" s="514"/>
      <c r="P17" s="514"/>
      <c r="Q17" s="515"/>
      <c r="R17" s="497" t="s">
        <v>154</v>
      </c>
      <c r="S17" s="498"/>
      <c r="T17" s="498"/>
      <c r="U17" s="498"/>
      <c r="V17" s="499"/>
      <c r="W17" s="510" t="s">
        <v>155</v>
      </c>
      <c r="X17" s="406"/>
      <c r="Y17" s="406"/>
      <c r="Z17" s="406"/>
      <c r="AA17" s="406"/>
      <c r="AB17" s="407"/>
      <c r="AC17" s="373">
        <v>424052</v>
      </c>
      <c r="AD17" s="374"/>
      <c r="AE17" s="374"/>
      <c r="AF17" s="374"/>
      <c r="AG17" s="375"/>
      <c r="AH17" s="373">
        <v>417528</v>
      </c>
      <c r="AI17" s="374"/>
      <c r="AJ17" s="374"/>
      <c r="AK17" s="374"/>
      <c r="AL17" s="433"/>
      <c r="AM17" s="477"/>
      <c r="AN17" s="377"/>
      <c r="AO17" s="377"/>
      <c r="AP17" s="377"/>
      <c r="AQ17" s="377"/>
      <c r="AR17" s="377"/>
      <c r="AS17" s="377"/>
      <c r="AT17" s="378"/>
      <c r="AU17" s="478"/>
      <c r="AV17" s="479"/>
      <c r="AW17" s="479"/>
      <c r="AX17" s="479"/>
      <c r="AY17" s="434" t="s">
        <v>156</v>
      </c>
      <c r="AZ17" s="435"/>
      <c r="BA17" s="435"/>
      <c r="BB17" s="435"/>
      <c r="BC17" s="435"/>
      <c r="BD17" s="435"/>
      <c r="BE17" s="435"/>
      <c r="BF17" s="435"/>
      <c r="BG17" s="435"/>
      <c r="BH17" s="435"/>
      <c r="BI17" s="435"/>
      <c r="BJ17" s="435"/>
      <c r="BK17" s="435"/>
      <c r="BL17" s="435"/>
      <c r="BM17" s="436"/>
      <c r="BN17" s="420">
        <v>264382199</v>
      </c>
      <c r="BO17" s="421"/>
      <c r="BP17" s="421"/>
      <c r="BQ17" s="421"/>
      <c r="BR17" s="421"/>
      <c r="BS17" s="421"/>
      <c r="BT17" s="421"/>
      <c r="BU17" s="422"/>
      <c r="BV17" s="420">
        <v>250261998</v>
      </c>
      <c r="BW17" s="421"/>
      <c r="BX17" s="421"/>
      <c r="BY17" s="421"/>
      <c r="BZ17" s="421"/>
      <c r="CA17" s="421"/>
      <c r="CB17" s="421"/>
      <c r="CC17" s="422"/>
      <c r="CD17" s="193"/>
      <c r="CE17" s="452"/>
      <c r="CF17" s="452"/>
      <c r="CG17" s="452"/>
      <c r="CH17" s="452"/>
      <c r="CI17" s="452"/>
      <c r="CJ17" s="452"/>
      <c r="CK17" s="452"/>
      <c r="CL17" s="452"/>
      <c r="CM17" s="452"/>
      <c r="CN17" s="452"/>
      <c r="CO17" s="452"/>
      <c r="CP17" s="452"/>
      <c r="CQ17" s="452"/>
      <c r="CR17" s="452"/>
      <c r="CS17" s="453"/>
      <c r="CT17" s="417"/>
      <c r="CU17" s="418"/>
      <c r="CV17" s="418"/>
      <c r="CW17" s="418"/>
      <c r="CX17" s="418"/>
      <c r="CY17" s="418"/>
      <c r="CZ17" s="418"/>
      <c r="DA17" s="419"/>
      <c r="DB17" s="417"/>
      <c r="DC17" s="418"/>
      <c r="DD17" s="418"/>
      <c r="DE17" s="418"/>
      <c r="DF17" s="418"/>
      <c r="DG17" s="418"/>
      <c r="DH17" s="418"/>
      <c r="DI17" s="419"/>
    </row>
    <row r="18" spans="1:113" ht="18.75" customHeight="1" thickBot="1">
      <c r="A18" s="180"/>
      <c r="B18" s="470" t="s">
        <v>157</v>
      </c>
      <c r="C18" s="471"/>
      <c r="D18" s="471"/>
      <c r="E18" s="472"/>
      <c r="F18" s="472"/>
      <c r="G18" s="472"/>
      <c r="H18" s="472"/>
      <c r="I18" s="472"/>
      <c r="J18" s="472"/>
      <c r="K18" s="472"/>
      <c r="L18" s="473">
        <v>906.69</v>
      </c>
      <c r="M18" s="473"/>
      <c r="N18" s="473"/>
      <c r="O18" s="473"/>
      <c r="P18" s="473"/>
      <c r="Q18" s="473"/>
      <c r="R18" s="474"/>
      <c r="S18" s="474"/>
      <c r="T18" s="474"/>
      <c r="U18" s="474"/>
      <c r="V18" s="475"/>
      <c r="W18" s="491"/>
      <c r="X18" s="492"/>
      <c r="Y18" s="492"/>
      <c r="Z18" s="492"/>
      <c r="AA18" s="492"/>
      <c r="AB18" s="516"/>
      <c r="AC18" s="390">
        <v>77.5</v>
      </c>
      <c r="AD18" s="391"/>
      <c r="AE18" s="391"/>
      <c r="AF18" s="391"/>
      <c r="AG18" s="476"/>
      <c r="AH18" s="390">
        <v>76.400000000000006</v>
      </c>
      <c r="AI18" s="391"/>
      <c r="AJ18" s="391"/>
      <c r="AK18" s="391"/>
      <c r="AL18" s="392"/>
      <c r="AM18" s="477"/>
      <c r="AN18" s="377"/>
      <c r="AO18" s="377"/>
      <c r="AP18" s="377"/>
      <c r="AQ18" s="377"/>
      <c r="AR18" s="377"/>
      <c r="AS18" s="377"/>
      <c r="AT18" s="378"/>
      <c r="AU18" s="478"/>
      <c r="AV18" s="479"/>
      <c r="AW18" s="479"/>
      <c r="AX18" s="479"/>
      <c r="AY18" s="434" t="s">
        <v>158</v>
      </c>
      <c r="AZ18" s="435"/>
      <c r="BA18" s="435"/>
      <c r="BB18" s="435"/>
      <c r="BC18" s="435"/>
      <c r="BD18" s="435"/>
      <c r="BE18" s="435"/>
      <c r="BF18" s="435"/>
      <c r="BG18" s="435"/>
      <c r="BH18" s="435"/>
      <c r="BI18" s="435"/>
      <c r="BJ18" s="435"/>
      <c r="BK18" s="435"/>
      <c r="BL18" s="435"/>
      <c r="BM18" s="436"/>
      <c r="BN18" s="420">
        <v>345525547</v>
      </c>
      <c r="BO18" s="421"/>
      <c r="BP18" s="421"/>
      <c r="BQ18" s="421"/>
      <c r="BR18" s="421"/>
      <c r="BS18" s="421"/>
      <c r="BT18" s="421"/>
      <c r="BU18" s="422"/>
      <c r="BV18" s="420">
        <v>341832476</v>
      </c>
      <c r="BW18" s="421"/>
      <c r="BX18" s="421"/>
      <c r="BY18" s="421"/>
      <c r="BZ18" s="421"/>
      <c r="CA18" s="421"/>
      <c r="CB18" s="421"/>
      <c r="CC18" s="422"/>
      <c r="CD18" s="193"/>
      <c r="CE18" s="452"/>
      <c r="CF18" s="452"/>
      <c r="CG18" s="452"/>
      <c r="CH18" s="452"/>
      <c r="CI18" s="452"/>
      <c r="CJ18" s="452"/>
      <c r="CK18" s="452"/>
      <c r="CL18" s="452"/>
      <c r="CM18" s="452"/>
      <c r="CN18" s="452"/>
      <c r="CO18" s="452"/>
      <c r="CP18" s="452"/>
      <c r="CQ18" s="452"/>
      <c r="CR18" s="452"/>
      <c r="CS18" s="453"/>
      <c r="CT18" s="417"/>
      <c r="CU18" s="418"/>
      <c r="CV18" s="418"/>
      <c r="CW18" s="418"/>
      <c r="CX18" s="418"/>
      <c r="CY18" s="418"/>
      <c r="CZ18" s="418"/>
      <c r="DA18" s="419"/>
      <c r="DB18" s="417"/>
      <c r="DC18" s="418"/>
      <c r="DD18" s="418"/>
      <c r="DE18" s="418"/>
      <c r="DF18" s="418"/>
      <c r="DG18" s="418"/>
      <c r="DH18" s="418"/>
      <c r="DI18" s="419"/>
    </row>
    <row r="19" spans="1:113" ht="18.75" customHeight="1" thickBot="1">
      <c r="A19" s="180"/>
      <c r="B19" s="470" t="s">
        <v>159</v>
      </c>
      <c r="C19" s="471"/>
      <c r="D19" s="471"/>
      <c r="E19" s="472"/>
      <c r="F19" s="472"/>
      <c r="G19" s="472"/>
      <c r="H19" s="472"/>
      <c r="I19" s="472"/>
      <c r="J19" s="472"/>
      <c r="K19" s="472"/>
      <c r="L19" s="480">
        <v>1324</v>
      </c>
      <c r="M19" s="480"/>
      <c r="N19" s="480"/>
      <c r="O19" s="480"/>
      <c r="P19" s="480"/>
      <c r="Q19" s="480"/>
      <c r="R19" s="481"/>
      <c r="S19" s="481"/>
      <c r="T19" s="481"/>
      <c r="U19" s="481"/>
      <c r="V19" s="482"/>
      <c r="W19" s="489"/>
      <c r="X19" s="490"/>
      <c r="Y19" s="490"/>
      <c r="Z19" s="490"/>
      <c r="AA19" s="490"/>
      <c r="AB19" s="490"/>
      <c r="AC19" s="493"/>
      <c r="AD19" s="493"/>
      <c r="AE19" s="493"/>
      <c r="AF19" s="493"/>
      <c r="AG19" s="493"/>
      <c r="AH19" s="493"/>
      <c r="AI19" s="493"/>
      <c r="AJ19" s="493"/>
      <c r="AK19" s="493"/>
      <c r="AL19" s="512"/>
      <c r="AM19" s="477"/>
      <c r="AN19" s="377"/>
      <c r="AO19" s="377"/>
      <c r="AP19" s="377"/>
      <c r="AQ19" s="377"/>
      <c r="AR19" s="377"/>
      <c r="AS19" s="377"/>
      <c r="AT19" s="378"/>
      <c r="AU19" s="478"/>
      <c r="AV19" s="479"/>
      <c r="AW19" s="479"/>
      <c r="AX19" s="479"/>
      <c r="AY19" s="434" t="s">
        <v>160</v>
      </c>
      <c r="AZ19" s="435"/>
      <c r="BA19" s="435"/>
      <c r="BB19" s="435"/>
      <c r="BC19" s="435"/>
      <c r="BD19" s="435"/>
      <c r="BE19" s="435"/>
      <c r="BF19" s="435"/>
      <c r="BG19" s="435"/>
      <c r="BH19" s="435"/>
      <c r="BI19" s="435"/>
      <c r="BJ19" s="435"/>
      <c r="BK19" s="435"/>
      <c r="BL19" s="435"/>
      <c r="BM19" s="436"/>
      <c r="BN19" s="420">
        <v>395888547</v>
      </c>
      <c r="BO19" s="421"/>
      <c r="BP19" s="421"/>
      <c r="BQ19" s="421"/>
      <c r="BR19" s="421"/>
      <c r="BS19" s="421"/>
      <c r="BT19" s="421"/>
      <c r="BU19" s="422"/>
      <c r="BV19" s="420">
        <v>397575160</v>
      </c>
      <c r="BW19" s="421"/>
      <c r="BX19" s="421"/>
      <c r="BY19" s="421"/>
      <c r="BZ19" s="421"/>
      <c r="CA19" s="421"/>
      <c r="CB19" s="421"/>
      <c r="CC19" s="422"/>
      <c r="CD19" s="193"/>
      <c r="CE19" s="452"/>
      <c r="CF19" s="452"/>
      <c r="CG19" s="452"/>
      <c r="CH19" s="452"/>
      <c r="CI19" s="452"/>
      <c r="CJ19" s="452"/>
      <c r="CK19" s="452"/>
      <c r="CL19" s="452"/>
      <c r="CM19" s="452"/>
      <c r="CN19" s="452"/>
      <c r="CO19" s="452"/>
      <c r="CP19" s="452"/>
      <c r="CQ19" s="452"/>
      <c r="CR19" s="452"/>
      <c r="CS19" s="453"/>
      <c r="CT19" s="417"/>
      <c r="CU19" s="418"/>
      <c r="CV19" s="418"/>
      <c r="CW19" s="418"/>
      <c r="CX19" s="418"/>
      <c r="CY19" s="418"/>
      <c r="CZ19" s="418"/>
      <c r="DA19" s="419"/>
      <c r="DB19" s="417"/>
      <c r="DC19" s="418"/>
      <c r="DD19" s="418"/>
      <c r="DE19" s="418"/>
      <c r="DF19" s="418"/>
      <c r="DG19" s="418"/>
      <c r="DH19" s="418"/>
      <c r="DI19" s="419"/>
    </row>
    <row r="20" spans="1:113" ht="18.75" customHeight="1" thickBot="1">
      <c r="A20" s="180"/>
      <c r="B20" s="470" t="s">
        <v>161</v>
      </c>
      <c r="C20" s="471"/>
      <c r="D20" s="471"/>
      <c r="E20" s="472"/>
      <c r="F20" s="472"/>
      <c r="G20" s="472"/>
      <c r="H20" s="472"/>
      <c r="I20" s="472"/>
      <c r="J20" s="472"/>
      <c r="K20" s="472"/>
      <c r="L20" s="480">
        <v>555123</v>
      </c>
      <c r="M20" s="480"/>
      <c r="N20" s="480"/>
      <c r="O20" s="480"/>
      <c r="P20" s="480"/>
      <c r="Q20" s="480"/>
      <c r="R20" s="481"/>
      <c r="S20" s="481"/>
      <c r="T20" s="481"/>
      <c r="U20" s="481"/>
      <c r="V20" s="482"/>
      <c r="W20" s="491"/>
      <c r="X20" s="492"/>
      <c r="Y20" s="492"/>
      <c r="Z20" s="492"/>
      <c r="AA20" s="492"/>
      <c r="AB20" s="492"/>
      <c r="AC20" s="483"/>
      <c r="AD20" s="483"/>
      <c r="AE20" s="483"/>
      <c r="AF20" s="483"/>
      <c r="AG20" s="483"/>
      <c r="AH20" s="483"/>
      <c r="AI20" s="483"/>
      <c r="AJ20" s="483"/>
      <c r="AK20" s="483"/>
      <c r="AL20" s="484"/>
      <c r="AM20" s="485"/>
      <c r="AN20" s="382"/>
      <c r="AO20" s="382"/>
      <c r="AP20" s="382"/>
      <c r="AQ20" s="382"/>
      <c r="AR20" s="382"/>
      <c r="AS20" s="382"/>
      <c r="AT20" s="383"/>
      <c r="AU20" s="486"/>
      <c r="AV20" s="487"/>
      <c r="AW20" s="487"/>
      <c r="AX20" s="488"/>
      <c r="AY20" s="434"/>
      <c r="AZ20" s="435"/>
      <c r="BA20" s="435"/>
      <c r="BB20" s="435"/>
      <c r="BC20" s="435"/>
      <c r="BD20" s="435"/>
      <c r="BE20" s="435"/>
      <c r="BF20" s="435"/>
      <c r="BG20" s="435"/>
      <c r="BH20" s="435"/>
      <c r="BI20" s="435"/>
      <c r="BJ20" s="435"/>
      <c r="BK20" s="435"/>
      <c r="BL20" s="435"/>
      <c r="BM20" s="436"/>
      <c r="BN20" s="420"/>
      <c r="BO20" s="421"/>
      <c r="BP20" s="421"/>
      <c r="BQ20" s="421"/>
      <c r="BR20" s="421"/>
      <c r="BS20" s="421"/>
      <c r="BT20" s="421"/>
      <c r="BU20" s="422"/>
      <c r="BV20" s="420"/>
      <c r="BW20" s="421"/>
      <c r="BX20" s="421"/>
      <c r="BY20" s="421"/>
      <c r="BZ20" s="421"/>
      <c r="CA20" s="421"/>
      <c r="CB20" s="421"/>
      <c r="CC20" s="422"/>
      <c r="CD20" s="193"/>
      <c r="CE20" s="452"/>
      <c r="CF20" s="452"/>
      <c r="CG20" s="452"/>
      <c r="CH20" s="452"/>
      <c r="CI20" s="452"/>
      <c r="CJ20" s="452"/>
      <c r="CK20" s="452"/>
      <c r="CL20" s="452"/>
      <c r="CM20" s="452"/>
      <c r="CN20" s="452"/>
      <c r="CO20" s="452"/>
      <c r="CP20" s="452"/>
      <c r="CQ20" s="452"/>
      <c r="CR20" s="452"/>
      <c r="CS20" s="453"/>
      <c r="CT20" s="417"/>
      <c r="CU20" s="418"/>
      <c r="CV20" s="418"/>
      <c r="CW20" s="418"/>
      <c r="CX20" s="418"/>
      <c r="CY20" s="418"/>
      <c r="CZ20" s="418"/>
      <c r="DA20" s="419"/>
      <c r="DB20" s="417"/>
      <c r="DC20" s="418"/>
      <c r="DD20" s="418"/>
      <c r="DE20" s="418"/>
      <c r="DF20" s="418"/>
      <c r="DG20" s="418"/>
      <c r="DH20" s="418"/>
      <c r="DI20" s="419"/>
    </row>
    <row r="21" spans="1:113" ht="18.75" customHeight="1" thickBot="1">
      <c r="A21" s="180"/>
      <c r="B21" s="467" t="s">
        <v>162</v>
      </c>
      <c r="C21" s="468"/>
      <c r="D21" s="468"/>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8"/>
      <c r="AF21" s="468"/>
      <c r="AG21" s="468"/>
      <c r="AH21" s="468"/>
      <c r="AI21" s="468"/>
      <c r="AJ21" s="468"/>
      <c r="AK21" s="468"/>
      <c r="AL21" s="468"/>
      <c r="AM21" s="468"/>
      <c r="AN21" s="468"/>
      <c r="AO21" s="468"/>
      <c r="AP21" s="468"/>
      <c r="AQ21" s="468"/>
      <c r="AR21" s="468"/>
      <c r="AS21" s="468"/>
      <c r="AT21" s="468"/>
      <c r="AU21" s="468"/>
      <c r="AV21" s="468"/>
      <c r="AW21" s="468"/>
      <c r="AX21" s="469"/>
      <c r="AY21" s="393"/>
      <c r="AZ21" s="394"/>
      <c r="BA21" s="394"/>
      <c r="BB21" s="394"/>
      <c r="BC21" s="394"/>
      <c r="BD21" s="394"/>
      <c r="BE21" s="394"/>
      <c r="BF21" s="394"/>
      <c r="BG21" s="394"/>
      <c r="BH21" s="394"/>
      <c r="BI21" s="394"/>
      <c r="BJ21" s="394"/>
      <c r="BK21" s="394"/>
      <c r="BL21" s="394"/>
      <c r="BM21" s="395"/>
      <c r="BN21" s="454"/>
      <c r="BO21" s="455"/>
      <c r="BP21" s="455"/>
      <c r="BQ21" s="455"/>
      <c r="BR21" s="455"/>
      <c r="BS21" s="455"/>
      <c r="BT21" s="455"/>
      <c r="BU21" s="456"/>
      <c r="BV21" s="454"/>
      <c r="BW21" s="455"/>
      <c r="BX21" s="455"/>
      <c r="BY21" s="455"/>
      <c r="BZ21" s="455"/>
      <c r="CA21" s="455"/>
      <c r="CB21" s="455"/>
      <c r="CC21" s="456"/>
      <c r="CD21" s="193"/>
      <c r="CE21" s="452"/>
      <c r="CF21" s="452"/>
      <c r="CG21" s="452"/>
      <c r="CH21" s="452"/>
      <c r="CI21" s="452"/>
      <c r="CJ21" s="452"/>
      <c r="CK21" s="452"/>
      <c r="CL21" s="452"/>
      <c r="CM21" s="452"/>
      <c r="CN21" s="452"/>
      <c r="CO21" s="452"/>
      <c r="CP21" s="452"/>
      <c r="CQ21" s="452"/>
      <c r="CR21" s="452"/>
      <c r="CS21" s="453"/>
      <c r="CT21" s="417"/>
      <c r="CU21" s="418"/>
      <c r="CV21" s="418"/>
      <c r="CW21" s="418"/>
      <c r="CX21" s="418"/>
      <c r="CY21" s="418"/>
      <c r="CZ21" s="418"/>
      <c r="DA21" s="419"/>
      <c r="DB21" s="417"/>
      <c r="DC21" s="418"/>
      <c r="DD21" s="418"/>
      <c r="DE21" s="418"/>
      <c r="DF21" s="418"/>
      <c r="DG21" s="418"/>
      <c r="DH21" s="418"/>
      <c r="DI21" s="419"/>
    </row>
    <row r="22" spans="1:113" ht="18.75" customHeight="1">
      <c r="A22" s="180"/>
      <c r="B22" s="396" t="s">
        <v>163</v>
      </c>
      <c r="C22" s="397"/>
      <c r="D22" s="398"/>
      <c r="E22" s="405" t="s">
        <v>1</v>
      </c>
      <c r="F22" s="406"/>
      <c r="G22" s="406"/>
      <c r="H22" s="406"/>
      <c r="I22" s="406"/>
      <c r="J22" s="406"/>
      <c r="K22" s="407"/>
      <c r="L22" s="405" t="s">
        <v>164</v>
      </c>
      <c r="M22" s="406"/>
      <c r="N22" s="406"/>
      <c r="O22" s="406"/>
      <c r="P22" s="407"/>
      <c r="Q22" s="411" t="s">
        <v>165</v>
      </c>
      <c r="R22" s="412"/>
      <c r="S22" s="412"/>
      <c r="T22" s="412"/>
      <c r="U22" s="412"/>
      <c r="V22" s="413"/>
      <c r="W22" s="462" t="s">
        <v>166</v>
      </c>
      <c r="X22" s="397"/>
      <c r="Y22" s="398"/>
      <c r="Z22" s="405" t="s">
        <v>1</v>
      </c>
      <c r="AA22" s="406"/>
      <c r="AB22" s="406"/>
      <c r="AC22" s="406"/>
      <c r="AD22" s="406"/>
      <c r="AE22" s="406"/>
      <c r="AF22" s="406"/>
      <c r="AG22" s="407"/>
      <c r="AH22" s="423" t="s">
        <v>167</v>
      </c>
      <c r="AI22" s="406"/>
      <c r="AJ22" s="406"/>
      <c r="AK22" s="406"/>
      <c r="AL22" s="407"/>
      <c r="AM22" s="423" t="s">
        <v>168</v>
      </c>
      <c r="AN22" s="424"/>
      <c r="AO22" s="424"/>
      <c r="AP22" s="424"/>
      <c r="AQ22" s="424"/>
      <c r="AR22" s="425"/>
      <c r="AS22" s="411" t="s">
        <v>165</v>
      </c>
      <c r="AT22" s="412"/>
      <c r="AU22" s="412"/>
      <c r="AV22" s="412"/>
      <c r="AW22" s="412"/>
      <c r="AX22" s="429"/>
      <c r="AY22" s="446" t="s">
        <v>169</v>
      </c>
      <c r="AZ22" s="447"/>
      <c r="BA22" s="447"/>
      <c r="BB22" s="447"/>
      <c r="BC22" s="447"/>
      <c r="BD22" s="447"/>
      <c r="BE22" s="447"/>
      <c r="BF22" s="447"/>
      <c r="BG22" s="447"/>
      <c r="BH22" s="447"/>
      <c r="BI22" s="447"/>
      <c r="BJ22" s="447"/>
      <c r="BK22" s="447"/>
      <c r="BL22" s="447"/>
      <c r="BM22" s="448"/>
      <c r="BN22" s="449">
        <v>1116204480</v>
      </c>
      <c r="BO22" s="450"/>
      <c r="BP22" s="450"/>
      <c r="BQ22" s="450"/>
      <c r="BR22" s="450"/>
      <c r="BS22" s="450"/>
      <c r="BT22" s="450"/>
      <c r="BU22" s="451"/>
      <c r="BV22" s="449">
        <v>1105394478</v>
      </c>
      <c r="BW22" s="450"/>
      <c r="BX22" s="450"/>
      <c r="BY22" s="450"/>
      <c r="BZ22" s="450"/>
      <c r="CA22" s="450"/>
      <c r="CB22" s="450"/>
      <c r="CC22" s="451"/>
      <c r="CD22" s="193"/>
      <c r="CE22" s="452"/>
      <c r="CF22" s="452"/>
      <c r="CG22" s="452"/>
      <c r="CH22" s="452"/>
      <c r="CI22" s="452"/>
      <c r="CJ22" s="452"/>
      <c r="CK22" s="452"/>
      <c r="CL22" s="452"/>
      <c r="CM22" s="452"/>
      <c r="CN22" s="452"/>
      <c r="CO22" s="452"/>
      <c r="CP22" s="452"/>
      <c r="CQ22" s="452"/>
      <c r="CR22" s="452"/>
      <c r="CS22" s="453"/>
      <c r="CT22" s="417"/>
      <c r="CU22" s="418"/>
      <c r="CV22" s="418"/>
      <c r="CW22" s="418"/>
      <c r="CX22" s="418"/>
      <c r="CY22" s="418"/>
      <c r="CZ22" s="418"/>
      <c r="DA22" s="419"/>
      <c r="DB22" s="417"/>
      <c r="DC22" s="418"/>
      <c r="DD22" s="418"/>
      <c r="DE22" s="418"/>
      <c r="DF22" s="418"/>
      <c r="DG22" s="418"/>
      <c r="DH22" s="418"/>
      <c r="DI22" s="419"/>
    </row>
    <row r="23" spans="1:113" ht="18.75" customHeight="1">
      <c r="A23" s="180"/>
      <c r="B23" s="399"/>
      <c r="C23" s="400"/>
      <c r="D23" s="401"/>
      <c r="E23" s="408"/>
      <c r="F23" s="409"/>
      <c r="G23" s="409"/>
      <c r="H23" s="409"/>
      <c r="I23" s="409"/>
      <c r="J23" s="409"/>
      <c r="K23" s="410"/>
      <c r="L23" s="408"/>
      <c r="M23" s="409"/>
      <c r="N23" s="409"/>
      <c r="O23" s="409"/>
      <c r="P23" s="410"/>
      <c r="Q23" s="414"/>
      <c r="R23" s="415"/>
      <c r="S23" s="415"/>
      <c r="T23" s="415"/>
      <c r="U23" s="415"/>
      <c r="V23" s="416"/>
      <c r="W23" s="463"/>
      <c r="X23" s="400"/>
      <c r="Y23" s="401"/>
      <c r="Z23" s="408"/>
      <c r="AA23" s="409"/>
      <c r="AB23" s="409"/>
      <c r="AC23" s="409"/>
      <c r="AD23" s="409"/>
      <c r="AE23" s="409"/>
      <c r="AF23" s="409"/>
      <c r="AG23" s="410"/>
      <c r="AH23" s="408"/>
      <c r="AI23" s="409"/>
      <c r="AJ23" s="409"/>
      <c r="AK23" s="409"/>
      <c r="AL23" s="410"/>
      <c r="AM23" s="426"/>
      <c r="AN23" s="427"/>
      <c r="AO23" s="427"/>
      <c r="AP23" s="427"/>
      <c r="AQ23" s="427"/>
      <c r="AR23" s="428"/>
      <c r="AS23" s="414"/>
      <c r="AT23" s="415"/>
      <c r="AU23" s="415"/>
      <c r="AV23" s="415"/>
      <c r="AW23" s="415"/>
      <c r="AX23" s="430"/>
      <c r="AY23" s="434" t="s">
        <v>170</v>
      </c>
      <c r="AZ23" s="435"/>
      <c r="BA23" s="435"/>
      <c r="BB23" s="435"/>
      <c r="BC23" s="435"/>
      <c r="BD23" s="435"/>
      <c r="BE23" s="435"/>
      <c r="BF23" s="435"/>
      <c r="BG23" s="435"/>
      <c r="BH23" s="435"/>
      <c r="BI23" s="435"/>
      <c r="BJ23" s="435"/>
      <c r="BK23" s="435"/>
      <c r="BL23" s="435"/>
      <c r="BM23" s="436"/>
      <c r="BN23" s="420">
        <v>127952630</v>
      </c>
      <c r="BO23" s="421"/>
      <c r="BP23" s="421"/>
      <c r="BQ23" s="421"/>
      <c r="BR23" s="421"/>
      <c r="BS23" s="421"/>
      <c r="BT23" s="421"/>
      <c r="BU23" s="422"/>
      <c r="BV23" s="420">
        <v>132981423</v>
      </c>
      <c r="BW23" s="421"/>
      <c r="BX23" s="421"/>
      <c r="BY23" s="421"/>
      <c r="BZ23" s="421"/>
      <c r="CA23" s="421"/>
      <c r="CB23" s="421"/>
      <c r="CC23" s="422"/>
      <c r="CD23" s="193"/>
      <c r="CE23" s="452"/>
      <c r="CF23" s="452"/>
      <c r="CG23" s="452"/>
      <c r="CH23" s="452"/>
      <c r="CI23" s="452"/>
      <c r="CJ23" s="452"/>
      <c r="CK23" s="452"/>
      <c r="CL23" s="452"/>
      <c r="CM23" s="452"/>
      <c r="CN23" s="452"/>
      <c r="CO23" s="452"/>
      <c r="CP23" s="452"/>
      <c r="CQ23" s="452"/>
      <c r="CR23" s="452"/>
      <c r="CS23" s="453"/>
      <c r="CT23" s="417"/>
      <c r="CU23" s="418"/>
      <c r="CV23" s="418"/>
      <c r="CW23" s="418"/>
      <c r="CX23" s="418"/>
      <c r="CY23" s="418"/>
      <c r="CZ23" s="418"/>
      <c r="DA23" s="419"/>
      <c r="DB23" s="417"/>
      <c r="DC23" s="418"/>
      <c r="DD23" s="418"/>
      <c r="DE23" s="418"/>
      <c r="DF23" s="418"/>
      <c r="DG23" s="418"/>
      <c r="DH23" s="418"/>
      <c r="DI23" s="419"/>
    </row>
    <row r="24" spans="1:113" ht="18.75" customHeight="1" thickBot="1">
      <c r="A24" s="180"/>
      <c r="B24" s="399"/>
      <c r="C24" s="400"/>
      <c r="D24" s="401"/>
      <c r="E24" s="376" t="s">
        <v>171</v>
      </c>
      <c r="F24" s="377"/>
      <c r="G24" s="377"/>
      <c r="H24" s="377"/>
      <c r="I24" s="377"/>
      <c r="J24" s="377"/>
      <c r="K24" s="378"/>
      <c r="L24" s="373">
        <v>1</v>
      </c>
      <c r="M24" s="374"/>
      <c r="N24" s="374"/>
      <c r="O24" s="374"/>
      <c r="P24" s="375"/>
      <c r="Q24" s="373">
        <v>12445</v>
      </c>
      <c r="R24" s="374"/>
      <c r="S24" s="374"/>
      <c r="T24" s="374"/>
      <c r="U24" s="374"/>
      <c r="V24" s="375"/>
      <c r="W24" s="463"/>
      <c r="X24" s="400"/>
      <c r="Y24" s="401"/>
      <c r="Z24" s="376" t="s">
        <v>172</v>
      </c>
      <c r="AA24" s="377"/>
      <c r="AB24" s="377"/>
      <c r="AC24" s="377"/>
      <c r="AD24" s="377"/>
      <c r="AE24" s="377"/>
      <c r="AF24" s="377"/>
      <c r="AG24" s="378"/>
      <c r="AH24" s="373">
        <v>7897</v>
      </c>
      <c r="AI24" s="374"/>
      <c r="AJ24" s="374"/>
      <c r="AK24" s="374"/>
      <c r="AL24" s="375"/>
      <c r="AM24" s="373">
        <v>23983189</v>
      </c>
      <c r="AN24" s="374"/>
      <c r="AO24" s="374"/>
      <c r="AP24" s="374"/>
      <c r="AQ24" s="374"/>
      <c r="AR24" s="375"/>
      <c r="AS24" s="373">
        <v>3037</v>
      </c>
      <c r="AT24" s="374"/>
      <c r="AU24" s="374"/>
      <c r="AV24" s="374"/>
      <c r="AW24" s="374"/>
      <c r="AX24" s="433"/>
      <c r="AY24" s="393" t="s">
        <v>173</v>
      </c>
      <c r="AZ24" s="394"/>
      <c r="BA24" s="394"/>
      <c r="BB24" s="394"/>
      <c r="BC24" s="394"/>
      <c r="BD24" s="394"/>
      <c r="BE24" s="394"/>
      <c r="BF24" s="394"/>
      <c r="BG24" s="394"/>
      <c r="BH24" s="394"/>
      <c r="BI24" s="394"/>
      <c r="BJ24" s="394"/>
      <c r="BK24" s="394"/>
      <c r="BL24" s="394"/>
      <c r="BM24" s="395"/>
      <c r="BN24" s="420">
        <v>703622794</v>
      </c>
      <c r="BO24" s="421"/>
      <c r="BP24" s="421"/>
      <c r="BQ24" s="421"/>
      <c r="BR24" s="421"/>
      <c r="BS24" s="421"/>
      <c r="BT24" s="421"/>
      <c r="BU24" s="422"/>
      <c r="BV24" s="420">
        <v>698388478</v>
      </c>
      <c r="BW24" s="421"/>
      <c r="BX24" s="421"/>
      <c r="BY24" s="421"/>
      <c r="BZ24" s="421"/>
      <c r="CA24" s="421"/>
      <c r="CB24" s="421"/>
      <c r="CC24" s="422"/>
      <c r="CD24" s="193"/>
      <c r="CE24" s="452"/>
      <c r="CF24" s="452"/>
      <c r="CG24" s="452"/>
      <c r="CH24" s="452"/>
      <c r="CI24" s="452"/>
      <c r="CJ24" s="452"/>
      <c r="CK24" s="452"/>
      <c r="CL24" s="452"/>
      <c r="CM24" s="452"/>
      <c r="CN24" s="452"/>
      <c r="CO24" s="452"/>
      <c r="CP24" s="452"/>
      <c r="CQ24" s="452"/>
      <c r="CR24" s="452"/>
      <c r="CS24" s="453"/>
      <c r="CT24" s="417"/>
      <c r="CU24" s="418"/>
      <c r="CV24" s="418"/>
      <c r="CW24" s="418"/>
      <c r="CX24" s="418"/>
      <c r="CY24" s="418"/>
      <c r="CZ24" s="418"/>
      <c r="DA24" s="419"/>
      <c r="DB24" s="417"/>
      <c r="DC24" s="418"/>
      <c r="DD24" s="418"/>
      <c r="DE24" s="418"/>
      <c r="DF24" s="418"/>
      <c r="DG24" s="418"/>
      <c r="DH24" s="418"/>
      <c r="DI24" s="419"/>
    </row>
    <row r="25" spans="1:113" ht="18.75" customHeight="1">
      <c r="A25" s="180"/>
      <c r="B25" s="399"/>
      <c r="C25" s="400"/>
      <c r="D25" s="401"/>
      <c r="E25" s="376" t="s">
        <v>174</v>
      </c>
      <c r="F25" s="377"/>
      <c r="G25" s="377"/>
      <c r="H25" s="377"/>
      <c r="I25" s="377"/>
      <c r="J25" s="377"/>
      <c r="K25" s="378"/>
      <c r="L25" s="373">
        <v>2</v>
      </c>
      <c r="M25" s="374"/>
      <c r="N25" s="374"/>
      <c r="O25" s="374"/>
      <c r="P25" s="375"/>
      <c r="Q25" s="373">
        <v>9975</v>
      </c>
      <c r="R25" s="374"/>
      <c r="S25" s="374"/>
      <c r="T25" s="374"/>
      <c r="U25" s="374"/>
      <c r="V25" s="375"/>
      <c r="W25" s="463"/>
      <c r="X25" s="400"/>
      <c r="Y25" s="401"/>
      <c r="Z25" s="376" t="s">
        <v>175</v>
      </c>
      <c r="AA25" s="377"/>
      <c r="AB25" s="377"/>
      <c r="AC25" s="377"/>
      <c r="AD25" s="377"/>
      <c r="AE25" s="377"/>
      <c r="AF25" s="377"/>
      <c r="AG25" s="378"/>
      <c r="AH25" s="373">
        <v>1349</v>
      </c>
      <c r="AI25" s="374"/>
      <c r="AJ25" s="374"/>
      <c r="AK25" s="374"/>
      <c r="AL25" s="375"/>
      <c r="AM25" s="373">
        <v>3804180</v>
      </c>
      <c r="AN25" s="374"/>
      <c r="AO25" s="374"/>
      <c r="AP25" s="374"/>
      <c r="AQ25" s="374"/>
      <c r="AR25" s="375"/>
      <c r="AS25" s="373">
        <v>2820</v>
      </c>
      <c r="AT25" s="374"/>
      <c r="AU25" s="374"/>
      <c r="AV25" s="374"/>
      <c r="AW25" s="374"/>
      <c r="AX25" s="433"/>
      <c r="AY25" s="446" t="s">
        <v>176</v>
      </c>
      <c r="AZ25" s="447"/>
      <c r="BA25" s="447"/>
      <c r="BB25" s="447"/>
      <c r="BC25" s="447"/>
      <c r="BD25" s="447"/>
      <c r="BE25" s="447"/>
      <c r="BF25" s="447"/>
      <c r="BG25" s="447"/>
      <c r="BH25" s="447"/>
      <c r="BI25" s="447"/>
      <c r="BJ25" s="447"/>
      <c r="BK25" s="447"/>
      <c r="BL25" s="447"/>
      <c r="BM25" s="448"/>
      <c r="BN25" s="449">
        <v>199651248</v>
      </c>
      <c r="BO25" s="450"/>
      <c r="BP25" s="450"/>
      <c r="BQ25" s="450"/>
      <c r="BR25" s="450"/>
      <c r="BS25" s="450"/>
      <c r="BT25" s="450"/>
      <c r="BU25" s="451"/>
      <c r="BV25" s="449">
        <v>190246750</v>
      </c>
      <c r="BW25" s="450"/>
      <c r="BX25" s="450"/>
      <c r="BY25" s="450"/>
      <c r="BZ25" s="450"/>
      <c r="CA25" s="450"/>
      <c r="CB25" s="450"/>
      <c r="CC25" s="451"/>
      <c r="CD25" s="193"/>
      <c r="CE25" s="452"/>
      <c r="CF25" s="452"/>
      <c r="CG25" s="452"/>
      <c r="CH25" s="452"/>
      <c r="CI25" s="452"/>
      <c r="CJ25" s="452"/>
      <c r="CK25" s="452"/>
      <c r="CL25" s="452"/>
      <c r="CM25" s="452"/>
      <c r="CN25" s="452"/>
      <c r="CO25" s="452"/>
      <c r="CP25" s="452"/>
      <c r="CQ25" s="452"/>
      <c r="CR25" s="452"/>
      <c r="CS25" s="453"/>
      <c r="CT25" s="417"/>
      <c r="CU25" s="418"/>
      <c r="CV25" s="418"/>
      <c r="CW25" s="418"/>
      <c r="CX25" s="418"/>
      <c r="CY25" s="418"/>
      <c r="CZ25" s="418"/>
      <c r="DA25" s="419"/>
      <c r="DB25" s="417"/>
      <c r="DC25" s="418"/>
      <c r="DD25" s="418"/>
      <c r="DE25" s="418"/>
      <c r="DF25" s="418"/>
      <c r="DG25" s="418"/>
      <c r="DH25" s="418"/>
      <c r="DI25" s="419"/>
    </row>
    <row r="26" spans="1:113" ht="18.75" customHeight="1">
      <c r="A26" s="180"/>
      <c r="B26" s="399"/>
      <c r="C26" s="400"/>
      <c r="D26" s="401"/>
      <c r="E26" s="376" t="s">
        <v>177</v>
      </c>
      <c r="F26" s="377"/>
      <c r="G26" s="377"/>
      <c r="H26" s="377"/>
      <c r="I26" s="377"/>
      <c r="J26" s="377"/>
      <c r="K26" s="378"/>
      <c r="L26" s="373">
        <v>1</v>
      </c>
      <c r="M26" s="374"/>
      <c r="N26" s="374"/>
      <c r="O26" s="374"/>
      <c r="P26" s="375"/>
      <c r="Q26" s="373">
        <v>7505</v>
      </c>
      <c r="R26" s="374"/>
      <c r="S26" s="374"/>
      <c r="T26" s="374"/>
      <c r="U26" s="374"/>
      <c r="V26" s="375"/>
      <c r="W26" s="463"/>
      <c r="X26" s="400"/>
      <c r="Y26" s="401"/>
      <c r="Z26" s="376" t="s">
        <v>178</v>
      </c>
      <c r="AA26" s="431"/>
      <c r="AB26" s="431"/>
      <c r="AC26" s="431"/>
      <c r="AD26" s="431"/>
      <c r="AE26" s="431"/>
      <c r="AF26" s="431"/>
      <c r="AG26" s="432"/>
      <c r="AH26" s="373">
        <v>518</v>
      </c>
      <c r="AI26" s="374"/>
      <c r="AJ26" s="374"/>
      <c r="AK26" s="374"/>
      <c r="AL26" s="375"/>
      <c r="AM26" s="373">
        <v>1777258</v>
      </c>
      <c r="AN26" s="374"/>
      <c r="AO26" s="374"/>
      <c r="AP26" s="374"/>
      <c r="AQ26" s="374"/>
      <c r="AR26" s="375"/>
      <c r="AS26" s="373">
        <v>3431</v>
      </c>
      <c r="AT26" s="374"/>
      <c r="AU26" s="374"/>
      <c r="AV26" s="374"/>
      <c r="AW26" s="374"/>
      <c r="AX26" s="433"/>
      <c r="AY26" s="460" t="s">
        <v>179</v>
      </c>
      <c r="AZ26" s="380"/>
      <c r="BA26" s="380"/>
      <c r="BB26" s="380"/>
      <c r="BC26" s="380"/>
      <c r="BD26" s="380"/>
      <c r="BE26" s="380"/>
      <c r="BF26" s="380"/>
      <c r="BG26" s="380"/>
      <c r="BH26" s="380"/>
      <c r="BI26" s="380"/>
      <c r="BJ26" s="380"/>
      <c r="BK26" s="380"/>
      <c r="BL26" s="380"/>
      <c r="BM26" s="461"/>
      <c r="BN26" s="420">
        <v>3216520</v>
      </c>
      <c r="BO26" s="421"/>
      <c r="BP26" s="421"/>
      <c r="BQ26" s="421"/>
      <c r="BR26" s="421"/>
      <c r="BS26" s="421"/>
      <c r="BT26" s="421"/>
      <c r="BU26" s="422"/>
      <c r="BV26" s="420">
        <v>3306217</v>
      </c>
      <c r="BW26" s="421"/>
      <c r="BX26" s="421"/>
      <c r="BY26" s="421"/>
      <c r="BZ26" s="421"/>
      <c r="CA26" s="421"/>
      <c r="CB26" s="421"/>
      <c r="CC26" s="422"/>
      <c r="CD26" s="193"/>
      <c r="CE26" s="452"/>
      <c r="CF26" s="452"/>
      <c r="CG26" s="452"/>
      <c r="CH26" s="452"/>
      <c r="CI26" s="452"/>
      <c r="CJ26" s="452"/>
      <c r="CK26" s="452"/>
      <c r="CL26" s="452"/>
      <c r="CM26" s="452"/>
      <c r="CN26" s="452"/>
      <c r="CO26" s="452"/>
      <c r="CP26" s="452"/>
      <c r="CQ26" s="452"/>
      <c r="CR26" s="452"/>
      <c r="CS26" s="453"/>
      <c r="CT26" s="417"/>
      <c r="CU26" s="418"/>
      <c r="CV26" s="418"/>
      <c r="CW26" s="418"/>
      <c r="CX26" s="418"/>
      <c r="CY26" s="418"/>
      <c r="CZ26" s="418"/>
      <c r="DA26" s="419"/>
      <c r="DB26" s="417"/>
      <c r="DC26" s="418"/>
      <c r="DD26" s="418"/>
      <c r="DE26" s="418"/>
      <c r="DF26" s="418"/>
      <c r="DG26" s="418"/>
      <c r="DH26" s="418"/>
      <c r="DI26" s="419"/>
    </row>
    <row r="27" spans="1:113" ht="18.75" customHeight="1" thickBot="1">
      <c r="A27" s="180"/>
      <c r="B27" s="399"/>
      <c r="C27" s="400"/>
      <c r="D27" s="401"/>
      <c r="E27" s="376" t="s">
        <v>180</v>
      </c>
      <c r="F27" s="377"/>
      <c r="G27" s="377"/>
      <c r="H27" s="377"/>
      <c r="I27" s="377"/>
      <c r="J27" s="377"/>
      <c r="K27" s="378"/>
      <c r="L27" s="373">
        <v>1</v>
      </c>
      <c r="M27" s="374"/>
      <c r="N27" s="374"/>
      <c r="O27" s="374"/>
      <c r="P27" s="375"/>
      <c r="Q27" s="373">
        <v>10600</v>
      </c>
      <c r="R27" s="374"/>
      <c r="S27" s="374"/>
      <c r="T27" s="374"/>
      <c r="U27" s="374"/>
      <c r="V27" s="375"/>
      <c r="W27" s="463"/>
      <c r="X27" s="400"/>
      <c r="Y27" s="401"/>
      <c r="Z27" s="376" t="s">
        <v>181</v>
      </c>
      <c r="AA27" s="377"/>
      <c r="AB27" s="377"/>
      <c r="AC27" s="377"/>
      <c r="AD27" s="377"/>
      <c r="AE27" s="377"/>
      <c r="AF27" s="377"/>
      <c r="AG27" s="378"/>
      <c r="AH27" s="373">
        <v>5904</v>
      </c>
      <c r="AI27" s="374"/>
      <c r="AJ27" s="374"/>
      <c r="AK27" s="374"/>
      <c r="AL27" s="375"/>
      <c r="AM27" s="373">
        <v>20241283</v>
      </c>
      <c r="AN27" s="374"/>
      <c r="AO27" s="374"/>
      <c r="AP27" s="374"/>
      <c r="AQ27" s="374"/>
      <c r="AR27" s="375"/>
      <c r="AS27" s="373">
        <v>3428</v>
      </c>
      <c r="AT27" s="374"/>
      <c r="AU27" s="374"/>
      <c r="AV27" s="374"/>
      <c r="AW27" s="374"/>
      <c r="AX27" s="433"/>
      <c r="AY27" s="457" t="s">
        <v>182</v>
      </c>
      <c r="AZ27" s="458"/>
      <c r="BA27" s="458"/>
      <c r="BB27" s="458"/>
      <c r="BC27" s="458"/>
      <c r="BD27" s="458"/>
      <c r="BE27" s="458"/>
      <c r="BF27" s="458"/>
      <c r="BG27" s="458"/>
      <c r="BH27" s="458"/>
      <c r="BI27" s="458"/>
      <c r="BJ27" s="458"/>
      <c r="BK27" s="458"/>
      <c r="BL27" s="458"/>
      <c r="BM27" s="459"/>
      <c r="BN27" s="454" t="s">
        <v>138</v>
      </c>
      <c r="BO27" s="455"/>
      <c r="BP27" s="455"/>
      <c r="BQ27" s="455"/>
      <c r="BR27" s="455"/>
      <c r="BS27" s="455"/>
      <c r="BT27" s="455"/>
      <c r="BU27" s="456"/>
      <c r="BV27" s="454" t="s">
        <v>138</v>
      </c>
      <c r="BW27" s="455"/>
      <c r="BX27" s="455"/>
      <c r="BY27" s="455"/>
      <c r="BZ27" s="455"/>
      <c r="CA27" s="455"/>
      <c r="CB27" s="455"/>
      <c r="CC27" s="456"/>
      <c r="CD27" s="195"/>
      <c r="CE27" s="452"/>
      <c r="CF27" s="452"/>
      <c r="CG27" s="452"/>
      <c r="CH27" s="452"/>
      <c r="CI27" s="452"/>
      <c r="CJ27" s="452"/>
      <c r="CK27" s="452"/>
      <c r="CL27" s="452"/>
      <c r="CM27" s="452"/>
      <c r="CN27" s="452"/>
      <c r="CO27" s="452"/>
      <c r="CP27" s="452"/>
      <c r="CQ27" s="452"/>
      <c r="CR27" s="452"/>
      <c r="CS27" s="453"/>
      <c r="CT27" s="417"/>
      <c r="CU27" s="418"/>
      <c r="CV27" s="418"/>
      <c r="CW27" s="418"/>
      <c r="CX27" s="418"/>
      <c r="CY27" s="418"/>
      <c r="CZ27" s="418"/>
      <c r="DA27" s="419"/>
      <c r="DB27" s="417"/>
      <c r="DC27" s="418"/>
      <c r="DD27" s="418"/>
      <c r="DE27" s="418"/>
      <c r="DF27" s="418"/>
      <c r="DG27" s="418"/>
      <c r="DH27" s="418"/>
      <c r="DI27" s="419"/>
    </row>
    <row r="28" spans="1:113" ht="18.75" customHeight="1">
      <c r="A28" s="180"/>
      <c r="B28" s="399"/>
      <c r="C28" s="400"/>
      <c r="D28" s="401"/>
      <c r="E28" s="376" t="s">
        <v>183</v>
      </c>
      <c r="F28" s="377"/>
      <c r="G28" s="377"/>
      <c r="H28" s="377"/>
      <c r="I28" s="377"/>
      <c r="J28" s="377"/>
      <c r="K28" s="378"/>
      <c r="L28" s="373">
        <v>1</v>
      </c>
      <c r="M28" s="374"/>
      <c r="N28" s="374"/>
      <c r="O28" s="374"/>
      <c r="P28" s="375"/>
      <c r="Q28" s="373">
        <v>9300</v>
      </c>
      <c r="R28" s="374"/>
      <c r="S28" s="374"/>
      <c r="T28" s="374"/>
      <c r="U28" s="374"/>
      <c r="V28" s="375"/>
      <c r="W28" s="463"/>
      <c r="X28" s="400"/>
      <c r="Y28" s="401"/>
      <c r="Z28" s="376" t="s">
        <v>184</v>
      </c>
      <c r="AA28" s="377"/>
      <c r="AB28" s="377"/>
      <c r="AC28" s="377"/>
      <c r="AD28" s="377"/>
      <c r="AE28" s="377"/>
      <c r="AF28" s="377"/>
      <c r="AG28" s="378"/>
      <c r="AH28" s="373">
        <v>539</v>
      </c>
      <c r="AI28" s="374"/>
      <c r="AJ28" s="374"/>
      <c r="AK28" s="374"/>
      <c r="AL28" s="375"/>
      <c r="AM28" s="373">
        <v>1636943</v>
      </c>
      <c r="AN28" s="374"/>
      <c r="AO28" s="374"/>
      <c r="AP28" s="374"/>
      <c r="AQ28" s="374"/>
      <c r="AR28" s="375"/>
      <c r="AS28" s="373">
        <v>3037</v>
      </c>
      <c r="AT28" s="374"/>
      <c r="AU28" s="374"/>
      <c r="AV28" s="374"/>
      <c r="AW28" s="374"/>
      <c r="AX28" s="433"/>
      <c r="AY28" s="437" t="s">
        <v>185</v>
      </c>
      <c r="AZ28" s="438"/>
      <c r="BA28" s="438"/>
      <c r="BB28" s="439"/>
      <c r="BC28" s="446" t="s">
        <v>50</v>
      </c>
      <c r="BD28" s="447"/>
      <c r="BE28" s="447"/>
      <c r="BF28" s="447"/>
      <c r="BG28" s="447"/>
      <c r="BH28" s="447"/>
      <c r="BI28" s="447"/>
      <c r="BJ28" s="447"/>
      <c r="BK28" s="447"/>
      <c r="BL28" s="447"/>
      <c r="BM28" s="448"/>
      <c r="BN28" s="449">
        <v>10197142</v>
      </c>
      <c r="BO28" s="450"/>
      <c r="BP28" s="450"/>
      <c r="BQ28" s="450"/>
      <c r="BR28" s="450"/>
      <c r="BS28" s="450"/>
      <c r="BT28" s="450"/>
      <c r="BU28" s="451"/>
      <c r="BV28" s="449">
        <v>11818416</v>
      </c>
      <c r="BW28" s="450"/>
      <c r="BX28" s="450"/>
      <c r="BY28" s="450"/>
      <c r="BZ28" s="450"/>
      <c r="CA28" s="450"/>
      <c r="CB28" s="450"/>
      <c r="CC28" s="451"/>
      <c r="CD28" s="193"/>
      <c r="CE28" s="452"/>
      <c r="CF28" s="452"/>
      <c r="CG28" s="452"/>
      <c r="CH28" s="452"/>
      <c r="CI28" s="452"/>
      <c r="CJ28" s="452"/>
      <c r="CK28" s="452"/>
      <c r="CL28" s="452"/>
      <c r="CM28" s="452"/>
      <c r="CN28" s="452"/>
      <c r="CO28" s="452"/>
      <c r="CP28" s="452"/>
      <c r="CQ28" s="452"/>
      <c r="CR28" s="452"/>
      <c r="CS28" s="453"/>
      <c r="CT28" s="417"/>
      <c r="CU28" s="418"/>
      <c r="CV28" s="418"/>
      <c r="CW28" s="418"/>
      <c r="CX28" s="418"/>
      <c r="CY28" s="418"/>
      <c r="CZ28" s="418"/>
      <c r="DA28" s="419"/>
      <c r="DB28" s="417"/>
      <c r="DC28" s="418"/>
      <c r="DD28" s="418"/>
      <c r="DE28" s="418"/>
      <c r="DF28" s="418"/>
      <c r="DG28" s="418"/>
      <c r="DH28" s="418"/>
      <c r="DI28" s="419"/>
    </row>
    <row r="29" spans="1:113" ht="18.75" customHeight="1">
      <c r="A29" s="180"/>
      <c r="B29" s="399"/>
      <c r="C29" s="400"/>
      <c r="D29" s="401"/>
      <c r="E29" s="376" t="s">
        <v>186</v>
      </c>
      <c r="F29" s="377"/>
      <c r="G29" s="377"/>
      <c r="H29" s="377"/>
      <c r="I29" s="377"/>
      <c r="J29" s="377"/>
      <c r="K29" s="378"/>
      <c r="L29" s="373">
        <v>52</v>
      </c>
      <c r="M29" s="374"/>
      <c r="N29" s="374"/>
      <c r="O29" s="374"/>
      <c r="P29" s="375"/>
      <c r="Q29" s="373">
        <v>8600</v>
      </c>
      <c r="R29" s="374"/>
      <c r="S29" s="374"/>
      <c r="T29" s="374"/>
      <c r="U29" s="374"/>
      <c r="V29" s="375"/>
      <c r="W29" s="464"/>
      <c r="X29" s="465"/>
      <c r="Y29" s="466"/>
      <c r="Z29" s="376" t="s">
        <v>187</v>
      </c>
      <c r="AA29" s="377"/>
      <c r="AB29" s="377"/>
      <c r="AC29" s="377"/>
      <c r="AD29" s="377"/>
      <c r="AE29" s="377"/>
      <c r="AF29" s="377"/>
      <c r="AG29" s="378"/>
      <c r="AH29" s="373">
        <v>14340</v>
      </c>
      <c r="AI29" s="374"/>
      <c r="AJ29" s="374"/>
      <c r="AK29" s="374"/>
      <c r="AL29" s="375"/>
      <c r="AM29" s="373">
        <v>45861415</v>
      </c>
      <c r="AN29" s="374"/>
      <c r="AO29" s="374"/>
      <c r="AP29" s="374"/>
      <c r="AQ29" s="374"/>
      <c r="AR29" s="375"/>
      <c r="AS29" s="373">
        <v>3198</v>
      </c>
      <c r="AT29" s="374"/>
      <c r="AU29" s="374"/>
      <c r="AV29" s="374"/>
      <c r="AW29" s="374"/>
      <c r="AX29" s="433"/>
      <c r="AY29" s="440"/>
      <c r="AZ29" s="441"/>
      <c r="BA29" s="441"/>
      <c r="BB29" s="442"/>
      <c r="BC29" s="434" t="s">
        <v>188</v>
      </c>
      <c r="BD29" s="435"/>
      <c r="BE29" s="435"/>
      <c r="BF29" s="435"/>
      <c r="BG29" s="435"/>
      <c r="BH29" s="435"/>
      <c r="BI29" s="435"/>
      <c r="BJ29" s="435"/>
      <c r="BK29" s="435"/>
      <c r="BL29" s="435"/>
      <c r="BM29" s="436"/>
      <c r="BN29" s="420" t="s">
        <v>138</v>
      </c>
      <c r="BO29" s="421"/>
      <c r="BP29" s="421"/>
      <c r="BQ29" s="421"/>
      <c r="BR29" s="421"/>
      <c r="BS29" s="421"/>
      <c r="BT29" s="421"/>
      <c r="BU29" s="422"/>
      <c r="BV29" s="420" t="s">
        <v>138</v>
      </c>
      <c r="BW29" s="421"/>
      <c r="BX29" s="421"/>
      <c r="BY29" s="421"/>
      <c r="BZ29" s="421"/>
      <c r="CA29" s="421"/>
      <c r="CB29" s="421"/>
      <c r="CC29" s="422"/>
      <c r="CD29" s="195"/>
      <c r="CE29" s="452"/>
      <c r="CF29" s="452"/>
      <c r="CG29" s="452"/>
      <c r="CH29" s="452"/>
      <c r="CI29" s="452"/>
      <c r="CJ29" s="452"/>
      <c r="CK29" s="452"/>
      <c r="CL29" s="452"/>
      <c r="CM29" s="452"/>
      <c r="CN29" s="452"/>
      <c r="CO29" s="452"/>
      <c r="CP29" s="452"/>
      <c r="CQ29" s="452"/>
      <c r="CR29" s="452"/>
      <c r="CS29" s="453"/>
      <c r="CT29" s="417"/>
      <c r="CU29" s="418"/>
      <c r="CV29" s="418"/>
      <c r="CW29" s="418"/>
      <c r="CX29" s="418"/>
      <c r="CY29" s="418"/>
      <c r="CZ29" s="418"/>
      <c r="DA29" s="419"/>
      <c r="DB29" s="417"/>
      <c r="DC29" s="418"/>
      <c r="DD29" s="418"/>
      <c r="DE29" s="418"/>
      <c r="DF29" s="418"/>
      <c r="DG29" s="418"/>
      <c r="DH29" s="418"/>
      <c r="DI29" s="419"/>
    </row>
    <row r="30" spans="1:113" ht="18.75" customHeight="1" thickBot="1">
      <c r="A30" s="180"/>
      <c r="B30" s="402"/>
      <c r="C30" s="403"/>
      <c r="D30" s="404"/>
      <c r="E30" s="381"/>
      <c r="F30" s="382"/>
      <c r="G30" s="382"/>
      <c r="H30" s="382"/>
      <c r="I30" s="382"/>
      <c r="J30" s="382"/>
      <c r="K30" s="383"/>
      <c r="L30" s="384"/>
      <c r="M30" s="385"/>
      <c r="N30" s="385"/>
      <c r="O30" s="385"/>
      <c r="P30" s="386"/>
      <c r="Q30" s="384"/>
      <c r="R30" s="385"/>
      <c r="S30" s="385"/>
      <c r="T30" s="385"/>
      <c r="U30" s="385"/>
      <c r="V30" s="386"/>
      <c r="W30" s="387" t="s">
        <v>189</v>
      </c>
      <c r="X30" s="388"/>
      <c r="Y30" s="388"/>
      <c r="Z30" s="388"/>
      <c r="AA30" s="388"/>
      <c r="AB30" s="388"/>
      <c r="AC30" s="388"/>
      <c r="AD30" s="388"/>
      <c r="AE30" s="388"/>
      <c r="AF30" s="388"/>
      <c r="AG30" s="389"/>
      <c r="AH30" s="390">
        <v>99.9</v>
      </c>
      <c r="AI30" s="391"/>
      <c r="AJ30" s="391"/>
      <c r="AK30" s="391"/>
      <c r="AL30" s="391"/>
      <c r="AM30" s="391"/>
      <c r="AN30" s="391"/>
      <c r="AO30" s="391"/>
      <c r="AP30" s="391"/>
      <c r="AQ30" s="391"/>
      <c r="AR30" s="391"/>
      <c r="AS30" s="391"/>
      <c r="AT30" s="391"/>
      <c r="AU30" s="391"/>
      <c r="AV30" s="391"/>
      <c r="AW30" s="391"/>
      <c r="AX30" s="392"/>
      <c r="AY30" s="443"/>
      <c r="AZ30" s="444"/>
      <c r="BA30" s="444"/>
      <c r="BB30" s="445"/>
      <c r="BC30" s="393" t="s">
        <v>52</v>
      </c>
      <c r="BD30" s="394"/>
      <c r="BE30" s="394"/>
      <c r="BF30" s="394"/>
      <c r="BG30" s="394"/>
      <c r="BH30" s="394"/>
      <c r="BI30" s="394"/>
      <c r="BJ30" s="394"/>
      <c r="BK30" s="394"/>
      <c r="BL30" s="394"/>
      <c r="BM30" s="395"/>
      <c r="BN30" s="454">
        <v>9543931</v>
      </c>
      <c r="BO30" s="455"/>
      <c r="BP30" s="455"/>
      <c r="BQ30" s="455"/>
      <c r="BR30" s="455"/>
      <c r="BS30" s="455"/>
      <c r="BT30" s="455"/>
      <c r="BU30" s="456"/>
      <c r="BV30" s="454">
        <v>9946559</v>
      </c>
      <c r="BW30" s="455"/>
      <c r="BX30" s="455"/>
      <c r="BY30" s="455"/>
      <c r="BZ30" s="455"/>
      <c r="CA30" s="455"/>
      <c r="CB30" s="455"/>
      <c r="CC30" s="456"/>
      <c r="CD30" s="196"/>
      <c r="CE30" s="197"/>
      <c r="CF30" s="197"/>
      <c r="CG30" s="197"/>
      <c r="CH30" s="197"/>
      <c r="CI30" s="197"/>
      <c r="CJ30" s="197"/>
      <c r="CK30" s="197"/>
      <c r="CL30" s="197"/>
      <c r="CM30" s="197"/>
      <c r="CN30" s="197"/>
      <c r="CO30" s="197"/>
      <c r="CP30" s="197"/>
      <c r="CQ30" s="197"/>
      <c r="CR30" s="197"/>
      <c r="CS30" s="198"/>
      <c r="CT30" s="199"/>
      <c r="CU30" s="200"/>
      <c r="CV30" s="200"/>
      <c r="CW30" s="200"/>
      <c r="CX30" s="200"/>
      <c r="CY30" s="200"/>
      <c r="CZ30" s="200"/>
      <c r="DA30" s="201"/>
      <c r="DB30" s="199"/>
      <c r="DC30" s="200"/>
      <c r="DD30" s="200"/>
      <c r="DE30" s="200"/>
      <c r="DF30" s="200"/>
      <c r="DG30" s="200"/>
      <c r="DH30" s="200"/>
      <c r="DI30" s="201"/>
    </row>
    <row r="31" spans="1:113" ht="13.5" customHeight="1">
      <c r="A31" s="180"/>
      <c r="B31" s="202"/>
      <c r="DI31" s="203"/>
    </row>
    <row r="32" spans="1:113" ht="13.5" customHeight="1">
      <c r="A32" s="180"/>
      <c r="B32" s="204"/>
      <c r="C32" s="379" t="s">
        <v>190</v>
      </c>
      <c r="D32" s="379"/>
      <c r="E32" s="379"/>
      <c r="F32" s="379"/>
      <c r="G32" s="379"/>
      <c r="H32" s="379"/>
      <c r="I32" s="379"/>
      <c r="J32" s="379"/>
      <c r="K32" s="379"/>
      <c r="L32" s="379"/>
      <c r="M32" s="379"/>
      <c r="N32" s="379"/>
      <c r="O32" s="379"/>
      <c r="P32" s="379"/>
      <c r="Q32" s="379"/>
      <c r="R32" s="379"/>
      <c r="S32" s="379"/>
      <c r="U32" s="380" t="s">
        <v>191</v>
      </c>
      <c r="V32" s="380"/>
      <c r="W32" s="380"/>
      <c r="X32" s="380"/>
      <c r="Y32" s="380"/>
      <c r="Z32" s="380"/>
      <c r="AA32" s="380"/>
      <c r="AB32" s="380"/>
      <c r="AC32" s="380"/>
      <c r="AD32" s="380"/>
      <c r="AE32" s="380"/>
      <c r="AF32" s="380"/>
      <c r="AG32" s="380"/>
      <c r="AH32" s="380"/>
      <c r="AI32" s="380"/>
      <c r="AJ32" s="380"/>
      <c r="AK32" s="380"/>
      <c r="AM32" s="380" t="s">
        <v>192</v>
      </c>
      <c r="AN32" s="380"/>
      <c r="AO32" s="380"/>
      <c r="AP32" s="380"/>
      <c r="AQ32" s="380"/>
      <c r="AR32" s="380"/>
      <c r="AS32" s="380"/>
      <c r="AT32" s="380"/>
      <c r="AU32" s="380"/>
      <c r="AV32" s="380"/>
      <c r="AW32" s="380"/>
      <c r="AX32" s="380"/>
      <c r="AY32" s="380"/>
      <c r="AZ32" s="380"/>
      <c r="BA32" s="380"/>
      <c r="BB32" s="380"/>
      <c r="BC32" s="380"/>
      <c r="BE32" s="380" t="s">
        <v>193</v>
      </c>
      <c r="BF32" s="380"/>
      <c r="BG32" s="380"/>
      <c r="BH32" s="380"/>
      <c r="BI32" s="380"/>
      <c r="BJ32" s="380"/>
      <c r="BK32" s="380"/>
      <c r="BL32" s="380"/>
      <c r="BM32" s="380"/>
      <c r="BN32" s="380"/>
      <c r="BO32" s="380"/>
      <c r="BP32" s="380"/>
      <c r="BQ32" s="380"/>
      <c r="BR32" s="380"/>
      <c r="BS32" s="380"/>
      <c r="BT32" s="380"/>
      <c r="BU32" s="380"/>
      <c r="BW32" s="380" t="s">
        <v>194</v>
      </c>
      <c r="BX32" s="380"/>
      <c r="BY32" s="380"/>
      <c r="BZ32" s="380"/>
      <c r="CA32" s="380"/>
      <c r="CB32" s="380"/>
      <c r="CC32" s="380"/>
      <c r="CD32" s="380"/>
      <c r="CE32" s="380"/>
      <c r="CF32" s="380"/>
      <c r="CG32" s="380"/>
      <c r="CH32" s="380"/>
      <c r="CI32" s="380"/>
      <c r="CJ32" s="380"/>
      <c r="CK32" s="380"/>
      <c r="CL32" s="380"/>
      <c r="CM32" s="380"/>
      <c r="CO32" s="380" t="s">
        <v>195</v>
      </c>
      <c r="CP32" s="380"/>
      <c r="CQ32" s="380"/>
      <c r="CR32" s="380"/>
      <c r="CS32" s="380"/>
      <c r="CT32" s="380"/>
      <c r="CU32" s="380"/>
      <c r="CV32" s="380"/>
      <c r="CW32" s="380"/>
      <c r="CX32" s="380"/>
      <c r="CY32" s="380"/>
      <c r="CZ32" s="380"/>
      <c r="DA32" s="380"/>
      <c r="DB32" s="380"/>
      <c r="DC32" s="380"/>
      <c r="DD32" s="380"/>
      <c r="DE32" s="380"/>
      <c r="DI32" s="203"/>
    </row>
    <row r="33" spans="1:113" ht="13.5" customHeight="1">
      <c r="A33" s="180"/>
      <c r="B33" s="204"/>
      <c r="C33" s="372" t="s">
        <v>196</v>
      </c>
      <c r="D33" s="372"/>
      <c r="E33" s="371" t="s">
        <v>197</v>
      </c>
      <c r="F33" s="371"/>
      <c r="G33" s="371"/>
      <c r="H33" s="371"/>
      <c r="I33" s="371"/>
      <c r="J33" s="371"/>
      <c r="K33" s="371"/>
      <c r="L33" s="371"/>
      <c r="M33" s="371"/>
      <c r="N33" s="371"/>
      <c r="O33" s="371"/>
      <c r="P33" s="371"/>
      <c r="Q33" s="371"/>
      <c r="R33" s="371"/>
      <c r="S33" s="371"/>
      <c r="T33" s="205"/>
      <c r="U33" s="372" t="s">
        <v>196</v>
      </c>
      <c r="V33" s="372"/>
      <c r="W33" s="371" t="s">
        <v>197</v>
      </c>
      <c r="X33" s="371"/>
      <c r="Y33" s="371"/>
      <c r="Z33" s="371"/>
      <c r="AA33" s="371"/>
      <c r="AB33" s="371"/>
      <c r="AC33" s="371"/>
      <c r="AD33" s="371"/>
      <c r="AE33" s="371"/>
      <c r="AF33" s="371"/>
      <c r="AG33" s="371"/>
      <c r="AH33" s="371"/>
      <c r="AI33" s="371"/>
      <c r="AJ33" s="371"/>
      <c r="AK33" s="371"/>
      <c r="AL33" s="205"/>
      <c r="AM33" s="372" t="s">
        <v>196</v>
      </c>
      <c r="AN33" s="372"/>
      <c r="AO33" s="371" t="s">
        <v>197</v>
      </c>
      <c r="AP33" s="371"/>
      <c r="AQ33" s="371"/>
      <c r="AR33" s="371"/>
      <c r="AS33" s="371"/>
      <c r="AT33" s="371"/>
      <c r="AU33" s="371"/>
      <c r="AV33" s="371"/>
      <c r="AW33" s="371"/>
      <c r="AX33" s="371"/>
      <c r="AY33" s="371"/>
      <c r="AZ33" s="371"/>
      <c r="BA33" s="371"/>
      <c r="BB33" s="371"/>
      <c r="BC33" s="371"/>
      <c r="BD33" s="206"/>
      <c r="BE33" s="371" t="s">
        <v>198</v>
      </c>
      <c r="BF33" s="371"/>
      <c r="BG33" s="371" t="s">
        <v>199</v>
      </c>
      <c r="BH33" s="371"/>
      <c r="BI33" s="371"/>
      <c r="BJ33" s="371"/>
      <c r="BK33" s="371"/>
      <c r="BL33" s="371"/>
      <c r="BM33" s="371"/>
      <c r="BN33" s="371"/>
      <c r="BO33" s="371"/>
      <c r="BP33" s="371"/>
      <c r="BQ33" s="371"/>
      <c r="BR33" s="371"/>
      <c r="BS33" s="371"/>
      <c r="BT33" s="371"/>
      <c r="BU33" s="371"/>
      <c r="BV33" s="206"/>
      <c r="BW33" s="372" t="s">
        <v>198</v>
      </c>
      <c r="BX33" s="372"/>
      <c r="BY33" s="371" t="s">
        <v>200</v>
      </c>
      <c r="BZ33" s="371"/>
      <c r="CA33" s="371"/>
      <c r="CB33" s="371"/>
      <c r="CC33" s="371"/>
      <c r="CD33" s="371"/>
      <c r="CE33" s="371"/>
      <c r="CF33" s="371"/>
      <c r="CG33" s="371"/>
      <c r="CH33" s="371"/>
      <c r="CI33" s="371"/>
      <c r="CJ33" s="371"/>
      <c r="CK33" s="371"/>
      <c r="CL33" s="371"/>
      <c r="CM33" s="371"/>
      <c r="CN33" s="205"/>
      <c r="CO33" s="372" t="s">
        <v>196</v>
      </c>
      <c r="CP33" s="372"/>
      <c r="CQ33" s="371" t="s">
        <v>201</v>
      </c>
      <c r="CR33" s="371"/>
      <c r="CS33" s="371"/>
      <c r="CT33" s="371"/>
      <c r="CU33" s="371"/>
      <c r="CV33" s="371"/>
      <c r="CW33" s="371"/>
      <c r="CX33" s="371"/>
      <c r="CY33" s="371"/>
      <c r="CZ33" s="371"/>
      <c r="DA33" s="371"/>
      <c r="DB33" s="371"/>
      <c r="DC33" s="371"/>
      <c r="DD33" s="371"/>
      <c r="DE33" s="371"/>
      <c r="DF33" s="205"/>
      <c r="DG33" s="370" t="s">
        <v>202</v>
      </c>
      <c r="DH33" s="370"/>
      <c r="DI33" s="207"/>
    </row>
    <row r="34" spans="1:113" ht="32.25" customHeight="1">
      <c r="A34" s="180"/>
      <c r="B34" s="204"/>
      <c r="C34" s="368">
        <f>IF(E34="","",1)</f>
        <v>1</v>
      </c>
      <c r="D34" s="368"/>
      <c r="E34" s="369" t="str">
        <f>IF('各会計、関係団体の財政状況及び健全化判断比率'!B7="","",'各会計、関係団体の財政状況及び健全化判断比率'!B7)</f>
        <v>一般会計</v>
      </c>
      <c r="F34" s="369"/>
      <c r="G34" s="369"/>
      <c r="H34" s="369"/>
      <c r="I34" s="369"/>
      <c r="J34" s="369"/>
      <c r="K34" s="369"/>
      <c r="L34" s="369"/>
      <c r="M34" s="369"/>
      <c r="N34" s="369"/>
      <c r="O34" s="369"/>
      <c r="P34" s="369"/>
      <c r="Q34" s="369"/>
      <c r="R34" s="369"/>
      <c r="S34" s="369"/>
      <c r="T34" s="180"/>
      <c r="U34" s="368">
        <f>IF(W34="","",MAX(C34:D43)+1)</f>
        <v>9</v>
      </c>
      <c r="V34" s="368"/>
      <c r="W34" s="369" t="str">
        <f>IF('各会計、関係団体の財政状況及び健全化判断比率'!B28="","",'各会計、関係団体の財政状況及び健全化判断比率'!B28)</f>
        <v>後期高齢者医療事業特別会計</v>
      </c>
      <c r="X34" s="369"/>
      <c r="Y34" s="369"/>
      <c r="Z34" s="369"/>
      <c r="AA34" s="369"/>
      <c r="AB34" s="369"/>
      <c r="AC34" s="369"/>
      <c r="AD34" s="369"/>
      <c r="AE34" s="369"/>
      <c r="AF34" s="369"/>
      <c r="AG34" s="369"/>
      <c r="AH34" s="369"/>
      <c r="AI34" s="369"/>
      <c r="AJ34" s="369"/>
      <c r="AK34" s="369"/>
      <c r="AL34" s="180"/>
      <c r="AM34" s="368">
        <f>IF(AO34="","",MAX(C34:D43,U34:V43)+1)</f>
        <v>14</v>
      </c>
      <c r="AN34" s="368"/>
      <c r="AO34" s="369" t="str">
        <f>IF('各会計、関係団体の財政状況及び健全化判断比率'!B33="","",'各会計、関係団体の財政状況及び健全化判断比率'!B33)</f>
        <v>水道事業会計</v>
      </c>
      <c r="AP34" s="369"/>
      <c r="AQ34" s="369"/>
      <c r="AR34" s="369"/>
      <c r="AS34" s="369"/>
      <c r="AT34" s="369"/>
      <c r="AU34" s="369"/>
      <c r="AV34" s="369"/>
      <c r="AW34" s="369"/>
      <c r="AX34" s="369"/>
      <c r="AY34" s="369"/>
      <c r="AZ34" s="369"/>
      <c r="BA34" s="369"/>
      <c r="BB34" s="369"/>
      <c r="BC34" s="369"/>
      <c r="BD34" s="180"/>
      <c r="BE34" s="368">
        <f>IF(BG34="","",MAX(C34:D43,U34:V43,AM34:AN43)+1)</f>
        <v>17</v>
      </c>
      <c r="BF34" s="368"/>
      <c r="BG34" s="369" t="str">
        <f>IF('各会計、関係団体の財政状況及び健全化判断比率'!B36="","",'各会計、関係団体の財政状況及び健全化判断比率'!B36)</f>
        <v>中央卸売市場事業特別会計</v>
      </c>
      <c r="BH34" s="369"/>
      <c r="BI34" s="369"/>
      <c r="BJ34" s="369"/>
      <c r="BK34" s="369"/>
      <c r="BL34" s="369"/>
      <c r="BM34" s="369"/>
      <c r="BN34" s="369"/>
      <c r="BO34" s="369"/>
      <c r="BP34" s="369"/>
      <c r="BQ34" s="369"/>
      <c r="BR34" s="369"/>
      <c r="BS34" s="369"/>
      <c r="BT34" s="369"/>
      <c r="BU34" s="369"/>
      <c r="BV34" s="180"/>
      <c r="BW34" s="368">
        <f>IF(BY34="","",MAX(C34:D43,U34:V43,AM34:AN43,BE34:BF43)+1)</f>
        <v>20</v>
      </c>
      <c r="BX34" s="368"/>
      <c r="BY34" s="369" t="str">
        <f>IF('各会計、関係団体の財政状況及び健全化判断比率'!B68="","",'各会計、関係団体の財政状況及び健全化判断比率'!B68)</f>
        <v>安芸地区衛生施設管理組合（一般会計）</v>
      </c>
      <c r="BZ34" s="369"/>
      <c r="CA34" s="369"/>
      <c r="CB34" s="369"/>
      <c r="CC34" s="369"/>
      <c r="CD34" s="369"/>
      <c r="CE34" s="369"/>
      <c r="CF34" s="369"/>
      <c r="CG34" s="369"/>
      <c r="CH34" s="369"/>
      <c r="CI34" s="369"/>
      <c r="CJ34" s="369"/>
      <c r="CK34" s="369"/>
      <c r="CL34" s="369"/>
      <c r="CM34" s="369"/>
      <c r="CN34" s="180"/>
      <c r="CO34" s="368">
        <f>IF(CQ34="","",MAX(C34:D43,U34:V43,AM34:AN43,BE34:BF43,BW34:BX43)+1)</f>
        <v>25</v>
      </c>
      <c r="CP34" s="368"/>
      <c r="CQ34" s="369" t="str">
        <f>IF('各会計、関係団体の財政状況及び健全化判断比率'!BS7="","",'各会計、関係団体の財政状況及び健全化判断比率'!BS7)</f>
        <v>（株）広島バスセンター</v>
      </c>
      <c r="CR34" s="369"/>
      <c r="CS34" s="369"/>
      <c r="CT34" s="369"/>
      <c r="CU34" s="369"/>
      <c r="CV34" s="369"/>
      <c r="CW34" s="369"/>
      <c r="CX34" s="369"/>
      <c r="CY34" s="369"/>
      <c r="CZ34" s="369"/>
      <c r="DA34" s="369"/>
      <c r="DB34" s="369"/>
      <c r="DC34" s="369"/>
      <c r="DD34" s="369"/>
      <c r="DE34" s="369"/>
      <c r="DG34" s="366" t="str">
        <f>IF('各会計、関係団体の財政状況及び健全化判断比率'!BR7="","",'各会計、関係団体の財政状況及び健全化判断比率'!BR7)</f>
        <v/>
      </c>
      <c r="DH34" s="366"/>
      <c r="DI34" s="207"/>
    </row>
    <row r="35" spans="1:113" ht="32.25" customHeight="1">
      <c r="A35" s="180"/>
      <c r="B35" s="204"/>
      <c r="C35" s="368">
        <f>IF(E35="","",C34+1)</f>
        <v>2</v>
      </c>
      <c r="D35" s="368"/>
      <c r="E35" s="369" t="str">
        <f>IF('各会計、関係団体の財政状況及び健全化判断比率'!B8="","",'各会計、関係団体の財政状況及び健全化判断比率'!B8)</f>
        <v>母子父子寡婦福祉資金貸付特別会計</v>
      </c>
      <c r="F35" s="369"/>
      <c r="G35" s="369"/>
      <c r="H35" s="369"/>
      <c r="I35" s="369"/>
      <c r="J35" s="369"/>
      <c r="K35" s="369"/>
      <c r="L35" s="369"/>
      <c r="M35" s="369"/>
      <c r="N35" s="369"/>
      <c r="O35" s="369"/>
      <c r="P35" s="369"/>
      <c r="Q35" s="369"/>
      <c r="R35" s="369"/>
      <c r="S35" s="369"/>
      <c r="T35" s="180"/>
      <c r="U35" s="368">
        <f>IF(W35="","",U34+1)</f>
        <v>10</v>
      </c>
      <c r="V35" s="368"/>
      <c r="W35" s="369" t="str">
        <f>IF('各会計、関係団体の財政状況及び健全化判断比率'!B29="","",'各会計、関係団体の財政状況及び健全化判断比率'!B29)</f>
        <v>介護保険事業特別会計</v>
      </c>
      <c r="X35" s="369"/>
      <c r="Y35" s="369"/>
      <c r="Z35" s="369"/>
      <c r="AA35" s="369"/>
      <c r="AB35" s="369"/>
      <c r="AC35" s="369"/>
      <c r="AD35" s="369"/>
      <c r="AE35" s="369"/>
      <c r="AF35" s="369"/>
      <c r="AG35" s="369"/>
      <c r="AH35" s="369"/>
      <c r="AI35" s="369"/>
      <c r="AJ35" s="369"/>
      <c r="AK35" s="369"/>
      <c r="AL35" s="180"/>
      <c r="AM35" s="368">
        <f t="shared" ref="AM35:AM43" si="0">IF(AO35="","",AM34+1)</f>
        <v>15</v>
      </c>
      <c r="AN35" s="368"/>
      <c r="AO35" s="369" t="str">
        <f>IF('各会計、関係団体の財政状況及び健全化判断比率'!B34="","",'各会計、関係団体の財政状況及び健全化判断比率'!B34)</f>
        <v>下水道事業会計</v>
      </c>
      <c r="AP35" s="369"/>
      <c r="AQ35" s="369"/>
      <c r="AR35" s="369"/>
      <c r="AS35" s="369"/>
      <c r="AT35" s="369"/>
      <c r="AU35" s="369"/>
      <c r="AV35" s="369"/>
      <c r="AW35" s="369"/>
      <c r="AX35" s="369"/>
      <c r="AY35" s="369"/>
      <c r="AZ35" s="369"/>
      <c r="BA35" s="369"/>
      <c r="BB35" s="369"/>
      <c r="BC35" s="369"/>
      <c r="BD35" s="180"/>
      <c r="BE35" s="368">
        <f t="shared" ref="BE35:BE43" si="1">IF(BG35="","",BE34+1)</f>
        <v>18</v>
      </c>
      <c r="BF35" s="368"/>
      <c r="BG35" s="369" t="str">
        <f>IF('各会計、関係団体の財政状況及び健全化判断比率'!B37="","",'各会計、関係団体の財政状況及び健全化判断比率'!B37)</f>
        <v>国民宿舎湯来ロッジ等特別会計</v>
      </c>
      <c r="BH35" s="369"/>
      <c r="BI35" s="369"/>
      <c r="BJ35" s="369"/>
      <c r="BK35" s="369"/>
      <c r="BL35" s="369"/>
      <c r="BM35" s="369"/>
      <c r="BN35" s="369"/>
      <c r="BO35" s="369"/>
      <c r="BP35" s="369"/>
      <c r="BQ35" s="369"/>
      <c r="BR35" s="369"/>
      <c r="BS35" s="369"/>
      <c r="BT35" s="369"/>
      <c r="BU35" s="369"/>
      <c r="BV35" s="180"/>
      <c r="BW35" s="368">
        <f t="shared" ref="BW35:BW43" si="2">IF(BY35="","",BW34+1)</f>
        <v>21</v>
      </c>
      <c r="BX35" s="368"/>
      <c r="BY35" s="369" t="str">
        <f>IF('各会計、関係団体の財政状況及び健全化判断比率'!B69="","",'各会計、関係団体の財政状況及び健全化判断比率'!B69)</f>
        <v>安芸地区衛生施設管理組合（安芸地区広域ごみ焼却場事業特別会計）</v>
      </c>
      <c r="BZ35" s="369"/>
      <c r="CA35" s="369"/>
      <c r="CB35" s="369"/>
      <c r="CC35" s="369"/>
      <c r="CD35" s="369"/>
      <c r="CE35" s="369"/>
      <c r="CF35" s="369"/>
      <c r="CG35" s="369"/>
      <c r="CH35" s="369"/>
      <c r="CI35" s="369"/>
      <c r="CJ35" s="369"/>
      <c r="CK35" s="369"/>
      <c r="CL35" s="369"/>
      <c r="CM35" s="369"/>
      <c r="CN35" s="180"/>
      <c r="CO35" s="368">
        <f t="shared" ref="CO35:CO43" si="3">IF(CQ35="","",CO34+1)</f>
        <v>26</v>
      </c>
      <c r="CP35" s="368"/>
      <c r="CQ35" s="369" t="str">
        <f>IF('各会計、関係団体の財政状況及び健全化判断比率'!BS8="","",'各会計、関係団体の財政状況及び健全化判断比率'!BS8)</f>
        <v>広島交通（株）</v>
      </c>
      <c r="CR35" s="369"/>
      <c r="CS35" s="369"/>
      <c r="CT35" s="369"/>
      <c r="CU35" s="369"/>
      <c r="CV35" s="369"/>
      <c r="CW35" s="369"/>
      <c r="CX35" s="369"/>
      <c r="CY35" s="369"/>
      <c r="CZ35" s="369"/>
      <c r="DA35" s="369"/>
      <c r="DB35" s="369"/>
      <c r="DC35" s="369"/>
      <c r="DD35" s="369"/>
      <c r="DE35" s="369"/>
      <c r="DG35" s="366" t="str">
        <f>IF('各会計、関係団体の財政状況及び健全化判断比率'!BR8="","",'各会計、関係団体の財政状況及び健全化判断比率'!BR8)</f>
        <v/>
      </c>
      <c r="DH35" s="366"/>
      <c r="DI35" s="207"/>
    </row>
    <row r="36" spans="1:113" ht="32.25" customHeight="1">
      <c r="A36" s="180"/>
      <c r="B36" s="204"/>
      <c r="C36" s="368">
        <f>IF(E36="","",C35+1)</f>
        <v>3</v>
      </c>
      <c r="D36" s="368"/>
      <c r="E36" s="369" t="str">
        <f>IF('各会計、関係団体の財政状況及び健全化判断比率'!B9="","",'各会計、関係団体の財政状況及び健全化判断比率'!B9)</f>
        <v>物品調達特別会計</v>
      </c>
      <c r="F36" s="369"/>
      <c r="G36" s="369"/>
      <c r="H36" s="369"/>
      <c r="I36" s="369"/>
      <c r="J36" s="369"/>
      <c r="K36" s="369"/>
      <c r="L36" s="369"/>
      <c r="M36" s="369"/>
      <c r="N36" s="369"/>
      <c r="O36" s="369"/>
      <c r="P36" s="369"/>
      <c r="Q36" s="369"/>
      <c r="R36" s="369"/>
      <c r="S36" s="369"/>
      <c r="T36" s="180"/>
      <c r="U36" s="368">
        <f t="shared" ref="U36:U43" si="4">IF(W36="","",U35+1)</f>
        <v>11</v>
      </c>
      <c r="V36" s="368"/>
      <c r="W36" s="369" t="str">
        <f>IF('各会計、関係団体の財政状況及び健全化判断比率'!B30="","",'各会計、関係団体の財政状況及び健全化判断比率'!B30)</f>
        <v>国民健康保険事業特別会計</v>
      </c>
      <c r="X36" s="369"/>
      <c r="Y36" s="369"/>
      <c r="Z36" s="369"/>
      <c r="AA36" s="369"/>
      <c r="AB36" s="369"/>
      <c r="AC36" s="369"/>
      <c r="AD36" s="369"/>
      <c r="AE36" s="369"/>
      <c r="AF36" s="369"/>
      <c r="AG36" s="369"/>
      <c r="AH36" s="369"/>
      <c r="AI36" s="369"/>
      <c r="AJ36" s="369"/>
      <c r="AK36" s="369"/>
      <c r="AL36" s="180"/>
      <c r="AM36" s="368">
        <f t="shared" si="0"/>
        <v>16</v>
      </c>
      <c r="AN36" s="368"/>
      <c r="AO36" s="369" t="str">
        <f>IF('各会計、関係団体の財政状況及び健全化判断比率'!B35="","",'各会計、関係団体の財政状況及び健全化判断比率'!B35)</f>
        <v>安芸市民病院事業会計</v>
      </c>
      <c r="AP36" s="369"/>
      <c r="AQ36" s="369"/>
      <c r="AR36" s="369"/>
      <c r="AS36" s="369"/>
      <c r="AT36" s="369"/>
      <c r="AU36" s="369"/>
      <c r="AV36" s="369"/>
      <c r="AW36" s="369"/>
      <c r="AX36" s="369"/>
      <c r="AY36" s="369"/>
      <c r="AZ36" s="369"/>
      <c r="BA36" s="369"/>
      <c r="BB36" s="369"/>
      <c r="BC36" s="369"/>
      <c r="BD36" s="180"/>
      <c r="BE36" s="368">
        <f t="shared" si="1"/>
        <v>19</v>
      </c>
      <c r="BF36" s="368"/>
      <c r="BG36" s="369" t="str">
        <f>IF('各会計、関係団体の財政状況及び健全化判断比率'!B38="","",'各会計、関係団体の財政状況及び健全化判断比率'!B38)</f>
        <v>開発事業特別会計</v>
      </c>
      <c r="BH36" s="369"/>
      <c r="BI36" s="369"/>
      <c r="BJ36" s="369"/>
      <c r="BK36" s="369"/>
      <c r="BL36" s="369"/>
      <c r="BM36" s="369"/>
      <c r="BN36" s="369"/>
      <c r="BO36" s="369"/>
      <c r="BP36" s="369"/>
      <c r="BQ36" s="369"/>
      <c r="BR36" s="369"/>
      <c r="BS36" s="369"/>
      <c r="BT36" s="369"/>
      <c r="BU36" s="369"/>
      <c r="BV36" s="180"/>
      <c r="BW36" s="368">
        <f t="shared" si="2"/>
        <v>22</v>
      </c>
      <c r="BX36" s="368"/>
      <c r="BY36" s="369" t="str">
        <f>IF('各会計、関係団体の財政状況及び健全化判断比率'!B70="","",'各会計、関係団体の財政状況及び健全化判断比率'!B70)</f>
        <v>広島県後期高齢者医療広域連合（一般会計）</v>
      </c>
      <c r="BZ36" s="369"/>
      <c r="CA36" s="369"/>
      <c r="CB36" s="369"/>
      <c r="CC36" s="369"/>
      <c r="CD36" s="369"/>
      <c r="CE36" s="369"/>
      <c r="CF36" s="369"/>
      <c r="CG36" s="369"/>
      <c r="CH36" s="369"/>
      <c r="CI36" s="369"/>
      <c r="CJ36" s="369"/>
      <c r="CK36" s="369"/>
      <c r="CL36" s="369"/>
      <c r="CM36" s="369"/>
      <c r="CN36" s="180"/>
      <c r="CO36" s="368">
        <f t="shared" si="3"/>
        <v>27</v>
      </c>
      <c r="CP36" s="368"/>
      <c r="CQ36" s="369" t="str">
        <f>IF('各会計、関係団体の財政状況及び健全化判断比率'!BS9="","",'各会計、関係団体の財政状況及び健全化判断比率'!BS9)</f>
        <v>（公財）広島市文化財団</v>
      </c>
      <c r="CR36" s="369"/>
      <c r="CS36" s="369"/>
      <c r="CT36" s="369"/>
      <c r="CU36" s="369"/>
      <c r="CV36" s="369"/>
      <c r="CW36" s="369"/>
      <c r="CX36" s="369"/>
      <c r="CY36" s="369"/>
      <c r="CZ36" s="369"/>
      <c r="DA36" s="369"/>
      <c r="DB36" s="369"/>
      <c r="DC36" s="369"/>
      <c r="DD36" s="369"/>
      <c r="DE36" s="369"/>
      <c r="DG36" s="366" t="str">
        <f>IF('各会計、関係団体の財政状況及び健全化判断比率'!BR9="","",'各会計、関係団体の財政状況及び健全化判断比率'!BR9)</f>
        <v/>
      </c>
      <c r="DH36" s="366"/>
      <c r="DI36" s="207"/>
    </row>
    <row r="37" spans="1:113" ht="32.25" customHeight="1">
      <c r="A37" s="180"/>
      <c r="B37" s="204"/>
      <c r="C37" s="368">
        <f>IF(E37="","",C36+1)</f>
        <v>4</v>
      </c>
      <c r="D37" s="368"/>
      <c r="E37" s="369" t="str">
        <f>IF('各会計、関係団体の財政状況及び健全化判断比率'!B10="","",'各会計、関係団体の財政状況及び健全化判断比率'!B10)</f>
        <v>公債管理特別会計</v>
      </c>
      <c r="F37" s="369"/>
      <c r="G37" s="369"/>
      <c r="H37" s="369"/>
      <c r="I37" s="369"/>
      <c r="J37" s="369"/>
      <c r="K37" s="369"/>
      <c r="L37" s="369"/>
      <c r="M37" s="369"/>
      <c r="N37" s="369"/>
      <c r="O37" s="369"/>
      <c r="P37" s="369"/>
      <c r="Q37" s="369"/>
      <c r="R37" s="369"/>
      <c r="S37" s="369"/>
      <c r="T37" s="180"/>
      <c r="U37" s="368">
        <f t="shared" si="4"/>
        <v>12</v>
      </c>
      <c r="V37" s="368"/>
      <c r="W37" s="369" t="str">
        <f>IF('各会計、関係団体の財政状況及び健全化判断比率'!B31="","",'各会計、関係団体の財政状況及び健全化判断比率'!B31)</f>
        <v>競輪事業特別会計</v>
      </c>
      <c r="X37" s="369"/>
      <c r="Y37" s="369"/>
      <c r="Z37" s="369"/>
      <c r="AA37" s="369"/>
      <c r="AB37" s="369"/>
      <c r="AC37" s="369"/>
      <c r="AD37" s="369"/>
      <c r="AE37" s="369"/>
      <c r="AF37" s="369"/>
      <c r="AG37" s="369"/>
      <c r="AH37" s="369"/>
      <c r="AI37" s="369"/>
      <c r="AJ37" s="369"/>
      <c r="AK37" s="369"/>
      <c r="AL37" s="180"/>
      <c r="AM37" s="368" t="str">
        <f t="shared" si="0"/>
        <v/>
      </c>
      <c r="AN37" s="368"/>
      <c r="AO37" s="369"/>
      <c r="AP37" s="369"/>
      <c r="AQ37" s="369"/>
      <c r="AR37" s="369"/>
      <c r="AS37" s="369"/>
      <c r="AT37" s="369"/>
      <c r="AU37" s="369"/>
      <c r="AV37" s="369"/>
      <c r="AW37" s="369"/>
      <c r="AX37" s="369"/>
      <c r="AY37" s="369"/>
      <c r="AZ37" s="369"/>
      <c r="BA37" s="369"/>
      <c r="BB37" s="369"/>
      <c r="BC37" s="369"/>
      <c r="BD37" s="180"/>
      <c r="BE37" s="368" t="str">
        <f t="shared" si="1"/>
        <v/>
      </c>
      <c r="BF37" s="368"/>
      <c r="BG37" s="369"/>
      <c r="BH37" s="369"/>
      <c r="BI37" s="369"/>
      <c r="BJ37" s="369"/>
      <c r="BK37" s="369"/>
      <c r="BL37" s="369"/>
      <c r="BM37" s="369"/>
      <c r="BN37" s="369"/>
      <c r="BO37" s="369"/>
      <c r="BP37" s="369"/>
      <c r="BQ37" s="369"/>
      <c r="BR37" s="369"/>
      <c r="BS37" s="369"/>
      <c r="BT37" s="369"/>
      <c r="BU37" s="369"/>
      <c r="BV37" s="180"/>
      <c r="BW37" s="368">
        <f t="shared" si="2"/>
        <v>23</v>
      </c>
      <c r="BX37" s="368"/>
      <c r="BY37" s="369" t="str">
        <f>IF('各会計、関係団体の財政状況及び健全化判断比率'!B71="","",'各会計、関係団体の財政状況及び健全化判断比率'!B71)</f>
        <v>広島県後期高齢者医療広域連合（後期高齢者医療特別会計）</v>
      </c>
      <c r="BZ37" s="369"/>
      <c r="CA37" s="369"/>
      <c r="CB37" s="369"/>
      <c r="CC37" s="369"/>
      <c r="CD37" s="369"/>
      <c r="CE37" s="369"/>
      <c r="CF37" s="369"/>
      <c r="CG37" s="369"/>
      <c r="CH37" s="369"/>
      <c r="CI37" s="369"/>
      <c r="CJ37" s="369"/>
      <c r="CK37" s="369"/>
      <c r="CL37" s="369"/>
      <c r="CM37" s="369"/>
      <c r="CN37" s="180"/>
      <c r="CO37" s="368">
        <f t="shared" si="3"/>
        <v>28</v>
      </c>
      <c r="CP37" s="368"/>
      <c r="CQ37" s="369" t="str">
        <f>IF('各会計、関係団体の財政状況及び健全化判断比率'!BS10="","",'各会計、関係団体の財政状況及び健全化判断比率'!BS10)</f>
        <v>（公財）広島市スポーツ協会</v>
      </c>
      <c r="CR37" s="369"/>
      <c r="CS37" s="369"/>
      <c r="CT37" s="369"/>
      <c r="CU37" s="369"/>
      <c r="CV37" s="369"/>
      <c r="CW37" s="369"/>
      <c r="CX37" s="369"/>
      <c r="CY37" s="369"/>
      <c r="CZ37" s="369"/>
      <c r="DA37" s="369"/>
      <c r="DB37" s="369"/>
      <c r="DC37" s="369"/>
      <c r="DD37" s="369"/>
      <c r="DE37" s="369"/>
      <c r="DG37" s="366" t="str">
        <f>IF('各会計、関係団体の財政状況及び健全化判断比率'!BR10="","",'各会計、関係団体の財政状況及び健全化判断比率'!BR10)</f>
        <v/>
      </c>
      <c r="DH37" s="366"/>
      <c r="DI37" s="207"/>
    </row>
    <row r="38" spans="1:113" ht="32.25" customHeight="1">
      <c r="A38" s="180"/>
      <c r="B38" s="204"/>
      <c r="C38" s="368">
        <f t="shared" ref="C38:C43" si="5">IF(E38="","",C37+1)</f>
        <v>5</v>
      </c>
      <c r="D38" s="368"/>
      <c r="E38" s="369" t="str">
        <f>IF('各会計、関係団体の財政状況及び健全化判断比率'!B11="","",'各会計、関係団体の財政状況及び健全化判断比率'!B11)</f>
        <v>広島市民球場特別会計</v>
      </c>
      <c r="F38" s="369"/>
      <c r="G38" s="369"/>
      <c r="H38" s="369"/>
      <c r="I38" s="369"/>
      <c r="J38" s="369"/>
      <c r="K38" s="369"/>
      <c r="L38" s="369"/>
      <c r="M38" s="369"/>
      <c r="N38" s="369"/>
      <c r="O38" s="369"/>
      <c r="P38" s="369"/>
      <c r="Q38" s="369"/>
      <c r="R38" s="369"/>
      <c r="S38" s="369"/>
      <c r="T38" s="180"/>
      <c r="U38" s="368">
        <f t="shared" si="4"/>
        <v>13</v>
      </c>
      <c r="V38" s="368"/>
      <c r="W38" s="369" t="str">
        <f>IF('各会計、関係団体の財政状況及び健全化判断比率'!B32="","",'各会計、関係団体の財政状況及び健全化判断比率'!B32)</f>
        <v>駐車場事業特別会計</v>
      </c>
      <c r="X38" s="369"/>
      <c r="Y38" s="369"/>
      <c r="Z38" s="369"/>
      <c r="AA38" s="369"/>
      <c r="AB38" s="369"/>
      <c r="AC38" s="369"/>
      <c r="AD38" s="369"/>
      <c r="AE38" s="369"/>
      <c r="AF38" s="369"/>
      <c r="AG38" s="369"/>
      <c r="AH38" s="369"/>
      <c r="AI38" s="369"/>
      <c r="AJ38" s="369"/>
      <c r="AK38" s="369"/>
      <c r="AL38" s="180"/>
      <c r="AM38" s="368" t="str">
        <f t="shared" si="0"/>
        <v/>
      </c>
      <c r="AN38" s="368"/>
      <c r="AO38" s="369"/>
      <c r="AP38" s="369"/>
      <c r="AQ38" s="369"/>
      <c r="AR38" s="369"/>
      <c r="AS38" s="369"/>
      <c r="AT38" s="369"/>
      <c r="AU38" s="369"/>
      <c r="AV38" s="369"/>
      <c r="AW38" s="369"/>
      <c r="AX38" s="369"/>
      <c r="AY38" s="369"/>
      <c r="AZ38" s="369"/>
      <c r="BA38" s="369"/>
      <c r="BB38" s="369"/>
      <c r="BC38" s="369"/>
      <c r="BD38" s="180"/>
      <c r="BE38" s="368" t="str">
        <f t="shared" si="1"/>
        <v/>
      </c>
      <c r="BF38" s="368"/>
      <c r="BG38" s="369"/>
      <c r="BH38" s="369"/>
      <c r="BI38" s="369"/>
      <c r="BJ38" s="369"/>
      <c r="BK38" s="369"/>
      <c r="BL38" s="369"/>
      <c r="BM38" s="369"/>
      <c r="BN38" s="369"/>
      <c r="BO38" s="369"/>
      <c r="BP38" s="369"/>
      <c r="BQ38" s="369"/>
      <c r="BR38" s="369"/>
      <c r="BS38" s="369"/>
      <c r="BT38" s="369"/>
      <c r="BU38" s="369"/>
      <c r="BV38" s="180"/>
      <c r="BW38" s="368">
        <f t="shared" si="2"/>
        <v>24</v>
      </c>
      <c r="BX38" s="368"/>
      <c r="BY38" s="369" t="str">
        <f>IF('各会計、関係団体の財政状況及び健全化判断比率'!B72="","",'各会計、関係団体の財政状況及び健全化判断比率'!B72)</f>
        <v>広島県海田高等学校財産組合（一般会計）</v>
      </c>
      <c r="BZ38" s="369"/>
      <c r="CA38" s="369"/>
      <c r="CB38" s="369"/>
      <c r="CC38" s="369"/>
      <c r="CD38" s="369"/>
      <c r="CE38" s="369"/>
      <c r="CF38" s="369"/>
      <c r="CG38" s="369"/>
      <c r="CH38" s="369"/>
      <c r="CI38" s="369"/>
      <c r="CJ38" s="369"/>
      <c r="CK38" s="369"/>
      <c r="CL38" s="369"/>
      <c r="CM38" s="369"/>
      <c r="CN38" s="180"/>
      <c r="CO38" s="368">
        <f t="shared" si="3"/>
        <v>29</v>
      </c>
      <c r="CP38" s="368"/>
      <c r="CQ38" s="369" t="str">
        <f>IF('各会計、関係団体の財政状況及び健全化判断比率'!BS11="","",'各会計、関係団体の財政状況及び健全化判断比率'!BS11)</f>
        <v>（公財）広島平和文化センター</v>
      </c>
      <c r="CR38" s="369"/>
      <c r="CS38" s="369"/>
      <c r="CT38" s="369"/>
      <c r="CU38" s="369"/>
      <c r="CV38" s="369"/>
      <c r="CW38" s="369"/>
      <c r="CX38" s="369"/>
      <c r="CY38" s="369"/>
      <c r="CZ38" s="369"/>
      <c r="DA38" s="369"/>
      <c r="DB38" s="369"/>
      <c r="DC38" s="369"/>
      <c r="DD38" s="369"/>
      <c r="DE38" s="369"/>
      <c r="DG38" s="366" t="str">
        <f>IF('各会計、関係団体の財政状況及び健全化判断比率'!BR11="","",'各会計、関係団体の財政状況及び健全化判断比率'!BR11)</f>
        <v/>
      </c>
      <c r="DH38" s="366"/>
      <c r="DI38" s="207"/>
    </row>
    <row r="39" spans="1:113" ht="32.25" customHeight="1">
      <c r="A39" s="180"/>
      <c r="B39" s="204"/>
      <c r="C39" s="368">
        <f t="shared" si="5"/>
        <v>6</v>
      </c>
      <c r="D39" s="368"/>
      <c r="E39" s="369" t="str">
        <f>IF('各会計、関係団体の財政状況及び健全化判断比率'!B12="","",'各会計、関係団体の財政状況及び健全化判断比率'!B12)</f>
        <v>用地先行取得特別会計</v>
      </c>
      <c r="F39" s="369"/>
      <c r="G39" s="369"/>
      <c r="H39" s="369"/>
      <c r="I39" s="369"/>
      <c r="J39" s="369"/>
      <c r="K39" s="369"/>
      <c r="L39" s="369"/>
      <c r="M39" s="369"/>
      <c r="N39" s="369"/>
      <c r="O39" s="369"/>
      <c r="P39" s="369"/>
      <c r="Q39" s="369"/>
      <c r="R39" s="369"/>
      <c r="S39" s="369"/>
      <c r="T39" s="180"/>
      <c r="U39" s="368" t="str">
        <f t="shared" si="4"/>
        <v/>
      </c>
      <c r="V39" s="368"/>
      <c r="W39" s="369"/>
      <c r="X39" s="369"/>
      <c r="Y39" s="369"/>
      <c r="Z39" s="369"/>
      <c r="AA39" s="369"/>
      <c r="AB39" s="369"/>
      <c r="AC39" s="369"/>
      <c r="AD39" s="369"/>
      <c r="AE39" s="369"/>
      <c r="AF39" s="369"/>
      <c r="AG39" s="369"/>
      <c r="AH39" s="369"/>
      <c r="AI39" s="369"/>
      <c r="AJ39" s="369"/>
      <c r="AK39" s="369"/>
      <c r="AL39" s="180"/>
      <c r="AM39" s="368" t="str">
        <f t="shared" si="0"/>
        <v/>
      </c>
      <c r="AN39" s="368"/>
      <c r="AO39" s="369"/>
      <c r="AP39" s="369"/>
      <c r="AQ39" s="369"/>
      <c r="AR39" s="369"/>
      <c r="AS39" s="369"/>
      <c r="AT39" s="369"/>
      <c r="AU39" s="369"/>
      <c r="AV39" s="369"/>
      <c r="AW39" s="369"/>
      <c r="AX39" s="369"/>
      <c r="AY39" s="369"/>
      <c r="AZ39" s="369"/>
      <c r="BA39" s="369"/>
      <c r="BB39" s="369"/>
      <c r="BC39" s="369"/>
      <c r="BD39" s="180"/>
      <c r="BE39" s="368" t="str">
        <f t="shared" si="1"/>
        <v/>
      </c>
      <c r="BF39" s="368"/>
      <c r="BG39" s="369"/>
      <c r="BH39" s="369"/>
      <c r="BI39" s="369"/>
      <c r="BJ39" s="369"/>
      <c r="BK39" s="369"/>
      <c r="BL39" s="369"/>
      <c r="BM39" s="369"/>
      <c r="BN39" s="369"/>
      <c r="BO39" s="369"/>
      <c r="BP39" s="369"/>
      <c r="BQ39" s="369"/>
      <c r="BR39" s="369"/>
      <c r="BS39" s="369"/>
      <c r="BT39" s="369"/>
      <c r="BU39" s="369"/>
      <c r="BV39" s="180"/>
      <c r="BW39" s="368" t="str">
        <f t="shared" si="2"/>
        <v/>
      </c>
      <c r="BX39" s="368"/>
      <c r="BY39" s="369" t="str">
        <f>IF('各会計、関係団体の財政状況及び健全化判断比率'!B73="","",'各会計、関係団体の財政状況及び健全化判断比率'!B73)</f>
        <v/>
      </c>
      <c r="BZ39" s="369"/>
      <c r="CA39" s="369"/>
      <c r="CB39" s="369"/>
      <c r="CC39" s="369"/>
      <c r="CD39" s="369"/>
      <c r="CE39" s="369"/>
      <c r="CF39" s="369"/>
      <c r="CG39" s="369"/>
      <c r="CH39" s="369"/>
      <c r="CI39" s="369"/>
      <c r="CJ39" s="369"/>
      <c r="CK39" s="369"/>
      <c r="CL39" s="369"/>
      <c r="CM39" s="369"/>
      <c r="CN39" s="180"/>
      <c r="CO39" s="368">
        <f t="shared" si="3"/>
        <v>30</v>
      </c>
      <c r="CP39" s="368"/>
      <c r="CQ39" s="369" t="str">
        <f>IF('各会計、関係団体の財政状況及び健全化判断比率'!BS12="","",'各会計、関係団体の財政状況及び健全化判断比率'!BS12)</f>
        <v>（公財）広島市老人クラブ連合会</v>
      </c>
      <c r="CR39" s="369"/>
      <c r="CS39" s="369"/>
      <c r="CT39" s="369"/>
      <c r="CU39" s="369"/>
      <c r="CV39" s="369"/>
      <c r="CW39" s="369"/>
      <c r="CX39" s="369"/>
      <c r="CY39" s="369"/>
      <c r="CZ39" s="369"/>
      <c r="DA39" s="369"/>
      <c r="DB39" s="369"/>
      <c r="DC39" s="369"/>
      <c r="DD39" s="369"/>
      <c r="DE39" s="369"/>
      <c r="DG39" s="366" t="str">
        <f>IF('各会計、関係団体の財政状況及び健全化判断比率'!BR12="","",'各会計、関係団体の財政状況及び健全化判断比率'!BR12)</f>
        <v/>
      </c>
      <c r="DH39" s="366"/>
      <c r="DI39" s="207"/>
    </row>
    <row r="40" spans="1:113" ht="32.25" customHeight="1">
      <c r="A40" s="180"/>
      <c r="B40" s="204"/>
      <c r="C40" s="368">
        <f t="shared" si="5"/>
        <v>7</v>
      </c>
      <c r="D40" s="368"/>
      <c r="E40" s="369" t="str">
        <f>IF('各会計、関係団体の財政状況及び健全化判断比率'!B13="","",'各会計、関係団体の財政状況及び健全化判断比率'!B13)</f>
        <v>西風新都特別会計</v>
      </c>
      <c r="F40" s="369"/>
      <c r="G40" s="369"/>
      <c r="H40" s="369"/>
      <c r="I40" s="369"/>
      <c r="J40" s="369"/>
      <c r="K40" s="369"/>
      <c r="L40" s="369"/>
      <c r="M40" s="369"/>
      <c r="N40" s="369"/>
      <c r="O40" s="369"/>
      <c r="P40" s="369"/>
      <c r="Q40" s="369"/>
      <c r="R40" s="369"/>
      <c r="S40" s="369"/>
      <c r="T40" s="180"/>
      <c r="U40" s="368" t="str">
        <f t="shared" si="4"/>
        <v/>
      </c>
      <c r="V40" s="368"/>
      <c r="W40" s="369"/>
      <c r="X40" s="369"/>
      <c r="Y40" s="369"/>
      <c r="Z40" s="369"/>
      <c r="AA40" s="369"/>
      <c r="AB40" s="369"/>
      <c r="AC40" s="369"/>
      <c r="AD40" s="369"/>
      <c r="AE40" s="369"/>
      <c r="AF40" s="369"/>
      <c r="AG40" s="369"/>
      <c r="AH40" s="369"/>
      <c r="AI40" s="369"/>
      <c r="AJ40" s="369"/>
      <c r="AK40" s="369"/>
      <c r="AL40" s="180"/>
      <c r="AM40" s="368" t="str">
        <f t="shared" si="0"/>
        <v/>
      </c>
      <c r="AN40" s="368"/>
      <c r="AO40" s="369"/>
      <c r="AP40" s="369"/>
      <c r="AQ40" s="369"/>
      <c r="AR40" s="369"/>
      <c r="AS40" s="369"/>
      <c r="AT40" s="369"/>
      <c r="AU40" s="369"/>
      <c r="AV40" s="369"/>
      <c r="AW40" s="369"/>
      <c r="AX40" s="369"/>
      <c r="AY40" s="369"/>
      <c r="AZ40" s="369"/>
      <c r="BA40" s="369"/>
      <c r="BB40" s="369"/>
      <c r="BC40" s="369"/>
      <c r="BD40" s="180"/>
      <c r="BE40" s="368" t="str">
        <f t="shared" si="1"/>
        <v/>
      </c>
      <c r="BF40" s="368"/>
      <c r="BG40" s="369"/>
      <c r="BH40" s="369"/>
      <c r="BI40" s="369"/>
      <c r="BJ40" s="369"/>
      <c r="BK40" s="369"/>
      <c r="BL40" s="369"/>
      <c r="BM40" s="369"/>
      <c r="BN40" s="369"/>
      <c r="BO40" s="369"/>
      <c r="BP40" s="369"/>
      <c r="BQ40" s="369"/>
      <c r="BR40" s="369"/>
      <c r="BS40" s="369"/>
      <c r="BT40" s="369"/>
      <c r="BU40" s="369"/>
      <c r="BV40" s="180"/>
      <c r="BW40" s="368" t="str">
        <f t="shared" si="2"/>
        <v/>
      </c>
      <c r="BX40" s="368"/>
      <c r="BY40" s="369" t="str">
        <f>IF('各会計、関係団体の財政状況及び健全化判断比率'!B74="","",'各会計、関係団体の財政状況及び健全化判断比率'!B74)</f>
        <v/>
      </c>
      <c r="BZ40" s="369"/>
      <c r="CA40" s="369"/>
      <c r="CB40" s="369"/>
      <c r="CC40" s="369"/>
      <c r="CD40" s="369"/>
      <c r="CE40" s="369"/>
      <c r="CF40" s="369"/>
      <c r="CG40" s="369"/>
      <c r="CH40" s="369"/>
      <c r="CI40" s="369"/>
      <c r="CJ40" s="369"/>
      <c r="CK40" s="369"/>
      <c r="CL40" s="369"/>
      <c r="CM40" s="369"/>
      <c r="CN40" s="180"/>
      <c r="CO40" s="368">
        <f t="shared" si="3"/>
        <v>31</v>
      </c>
      <c r="CP40" s="368"/>
      <c r="CQ40" s="369" t="str">
        <f>IF('各会計、関係団体の財政状況及び健全化判断比率'!BS13="","",'各会計、関係団体の財政状況及び健全化判断比率'!BS13)</f>
        <v>（公財）広島原爆被爆者援護事業団</v>
      </c>
      <c r="CR40" s="369"/>
      <c r="CS40" s="369"/>
      <c r="CT40" s="369"/>
      <c r="CU40" s="369"/>
      <c r="CV40" s="369"/>
      <c r="CW40" s="369"/>
      <c r="CX40" s="369"/>
      <c r="CY40" s="369"/>
      <c r="CZ40" s="369"/>
      <c r="DA40" s="369"/>
      <c r="DB40" s="369"/>
      <c r="DC40" s="369"/>
      <c r="DD40" s="369"/>
      <c r="DE40" s="369"/>
      <c r="DG40" s="366" t="str">
        <f>IF('各会計、関係団体の財政状況及び健全化判断比率'!BR13="","",'各会計、関係団体の財政状況及び健全化判断比率'!BR13)</f>
        <v/>
      </c>
      <c r="DH40" s="366"/>
      <c r="DI40" s="207"/>
    </row>
    <row r="41" spans="1:113" ht="32.25" customHeight="1">
      <c r="A41" s="180"/>
      <c r="B41" s="204"/>
      <c r="C41" s="368">
        <f t="shared" si="5"/>
        <v>8</v>
      </c>
      <c r="D41" s="368"/>
      <c r="E41" s="369" t="str">
        <f>IF('各会計、関係団体の財政状況及び健全化判断比率'!B14="","",'各会計、関係団体の財政状況及び健全化判断比率'!B14)</f>
        <v>市立病院機構資金貸付特別会計</v>
      </c>
      <c r="F41" s="369"/>
      <c r="G41" s="369"/>
      <c r="H41" s="369"/>
      <c r="I41" s="369"/>
      <c r="J41" s="369"/>
      <c r="K41" s="369"/>
      <c r="L41" s="369"/>
      <c r="M41" s="369"/>
      <c r="N41" s="369"/>
      <c r="O41" s="369"/>
      <c r="P41" s="369"/>
      <c r="Q41" s="369"/>
      <c r="R41" s="369"/>
      <c r="S41" s="369"/>
      <c r="T41" s="180"/>
      <c r="U41" s="368" t="str">
        <f t="shared" si="4"/>
        <v/>
      </c>
      <c r="V41" s="368"/>
      <c r="W41" s="369"/>
      <c r="X41" s="369"/>
      <c r="Y41" s="369"/>
      <c r="Z41" s="369"/>
      <c r="AA41" s="369"/>
      <c r="AB41" s="369"/>
      <c r="AC41" s="369"/>
      <c r="AD41" s="369"/>
      <c r="AE41" s="369"/>
      <c r="AF41" s="369"/>
      <c r="AG41" s="369"/>
      <c r="AH41" s="369"/>
      <c r="AI41" s="369"/>
      <c r="AJ41" s="369"/>
      <c r="AK41" s="369"/>
      <c r="AL41" s="180"/>
      <c r="AM41" s="368" t="str">
        <f t="shared" si="0"/>
        <v/>
      </c>
      <c r="AN41" s="368"/>
      <c r="AO41" s="369"/>
      <c r="AP41" s="369"/>
      <c r="AQ41" s="369"/>
      <c r="AR41" s="369"/>
      <c r="AS41" s="369"/>
      <c r="AT41" s="369"/>
      <c r="AU41" s="369"/>
      <c r="AV41" s="369"/>
      <c r="AW41" s="369"/>
      <c r="AX41" s="369"/>
      <c r="AY41" s="369"/>
      <c r="AZ41" s="369"/>
      <c r="BA41" s="369"/>
      <c r="BB41" s="369"/>
      <c r="BC41" s="369"/>
      <c r="BD41" s="180"/>
      <c r="BE41" s="368" t="str">
        <f t="shared" si="1"/>
        <v/>
      </c>
      <c r="BF41" s="368"/>
      <c r="BG41" s="369"/>
      <c r="BH41" s="369"/>
      <c r="BI41" s="369"/>
      <c r="BJ41" s="369"/>
      <c r="BK41" s="369"/>
      <c r="BL41" s="369"/>
      <c r="BM41" s="369"/>
      <c r="BN41" s="369"/>
      <c r="BO41" s="369"/>
      <c r="BP41" s="369"/>
      <c r="BQ41" s="369"/>
      <c r="BR41" s="369"/>
      <c r="BS41" s="369"/>
      <c r="BT41" s="369"/>
      <c r="BU41" s="369"/>
      <c r="BV41" s="180"/>
      <c r="BW41" s="368" t="str">
        <f t="shared" si="2"/>
        <v/>
      </c>
      <c r="BX41" s="368"/>
      <c r="BY41" s="369" t="str">
        <f>IF('各会計、関係団体の財政状況及び健全化判断比率'!B75="","",'各会計、関係団体の財政状況及び健全化判断比率'!B75)</f>
        <v/>
      </c>
      <c r="BZ41" s="369"/>
      <c r="CA41" s="369"/>
      <c r="CB41" s="369"/>
      <c r="CC41" s="369"/>
      <c r="CD41" s="369"/>
      <c r="CE41" s="369"/>
      <c r="CF41" s="369"/>
      <c r="CG41" s="369"/>
      <c r="CH41" s="369"/>
      <c r="CI41" s="369"/>
      <c r="CJ41" s="369"/>
      <c r="CK41" s="369"/>
      <c r="CL41" s="369"/>
      <c r="CM41" s="369"/>
      <c r="CN41" s="180"/>
      <c r="CO41" s="368">
        <f t="shared" si="3"/>
        <v>32</v>
      </c>
      <c r="CP41" s="368"/>
      <c r="CQ41" s="369" t="str">
        <f>IF('各会計、関係団体の財政状況及び健全化判断比率'!BS14="","",'各会計、関係団体の財政状況及び健全化判断比率'!BS14)</f>
        <v>地方独立行政法人広島市立病院機構</v>
      </c>
      <c r="CR41" s="369"/>
      <c r="CS41" s="369"/>
      <c r="CT41" s="369"/>
      <c r="CU41" s="369"/>
      <c r="CV41" s="369"/>
      <c r="CW41" s="369"/>
      <c r="CX41" s="369"/>
      <c r="CY41" s="369"/>
      <c r="CZ41" s="369"/>
      <c r="DA41" s="369"/>
      <c r="DB41" s="369"/>
      <c r="DC41" s="369"/>
      <c r="DD41" s="369"/>
      <c r="DE41" s="369"/>
      <c r="DG41" s="366" t="str">
        <f>IF('各会計、関係団体の財政状況及び健全化判断比率'!BR14="","",'各会計、関係団体の財政状況及び健全化判断比率'!BR14)</f>
        <v/>
      </c>
      <c r="DH41" s="366"/>
      <c r="DI41" s="207"/>
    </row>
    <row r="42" spans="1:113" ht="32.25" customHeight="1">
      <c r="B42" s="204"/>
      <c r="C42" s="368" t="str">
        <f t="shared" si="5"/>
        <v/>
      </c>
      <c r="D42" s="368"/>
      <c r="E42" s="369" t="str">
        <f>IF('各会計、関係団体の財政状況及び健全化判断比率'!B15="","",'各会計、関係団体の財政状況及び健全化判断比率'!B15)</f>
        <v/>
      </c>
      <c r="F42" s="369"/>
      <c r="G42" s="369"/>
      <c r="H42" s="369"/>
      <c r="I42" s="369"/>
      <c r="J42" s="369"/>
      <c r="K42" s="369"/>
      <c r="L42" s="369"/>
      <c r="M42" s="369"/>
      <c r="N42" s="369"/>
      <c r="O42" s="369"/>
      <c r="P42" s="369"/>
      <c r="Q42" s="369"/>
      <c r="R42" s="369"/>
      <c r="S42" s="369"/>
      <c r="T42" s="180"/>
      <c r="U42" s="368" t="str">
        <f t="shared" si="4"/>
        <v/>
      </c>
      <c r="V42" s="368"/>
      <c r="W42" s="369"/>
      <c r="X42" s="369"/>
      <c r="Y42" s="369"/>
      <c r="Z42" s="369"/>
      <c r="AA42" s="369"/>
      <c r="AB42" s="369"/>
      <c r="AC42" s="369"/>
      <c r="AD42" s="369"/>
      <c r="AE42" s="369"/>
      <c r="AF42" s="369"/>
      <c r="AG42" s="369"/>
      <c r="AH42" s="369"/>
      <c r="AI42" s="369"/>
      <c r="AJ42" s="369"/>
      <c r="AK42" s="369"/>
      <c r="AL42" s="180"/>
      <c r="AM42" s="368" t="str">
        <f t="shared" si="0"/>
        <v/>
      </c>
      <c r="AN42" s="368"/>
      <c r="AO42" s="369"/>
      <c r="AP42" s="369"/>
      <c r="AQ42" s="369"/>
      <c r="AR42" s="369"/>
      <c r="AS42" s="369"/>
      <c r="AT42" s="369"/>
      <c r="AU42" s="369"/>
      <c r="AV42" s="369"/>
      <c r="AW42" s="369"/>
      <c r="AX42" s="369"/>
      <c r="AY42" s="369"/>
      <c r="AZ42" s="369"/>
      <c r="BA42" s="369"/>
      <c r="BB42" s="369"/>
      <c r="BC42" s="369"/>
      <c r="BD42" s="180"/>
      <c r="BE42" s="368" t="str">
        <f t="shared" si="1"/>
        <v/>
      </c>
      <c r="BF42" s="368"/>
      <c r="BG42" s="369"/>
      <c r="BH42" s="369"/>
      <c r="BI42" s="369"/>
      <c r="BJ42" s="369"/>
      <c r="BK42" s="369"/>
      <c r="BL42" s="369"/>
      <c r="BM42" s="369"/>
      <c r="BN42" s="369"/>
      <c r="BO42" s="369"/>
      <c r="BP42" s="369"/>
      <c r="BQ42" s="369"/>
      <c r="BR42" s="369"/>
      <c r="BS42" s="369"/>
      <c r="BT42" s="369"/>
      <c r="BU42" s="369"/>
      <c r="BV42" s="180"/>
      <c r="BW42" s="368" t="str">
        <f t="shared" si="2"/>
        <v/>
      </c>
      <c r="BX42" s="368"/>
      <c r="BY42" s="369" t="str">
        <f>IF('各会計、関係団体の財政状況及び健全化判断比率'!B76="","",'各会計、関係団体の財政状況及び健全化判断比率'!B76)</f>
        <v/>
      </c>
      <c r="BZ42" s="369"/>
      <c r="CA42" s="369"/>
      <c r="CB42" s="369"/>
      <c r="CC42" s="369"/>
      <c r="CD42" s="369"/>
      <c r="CE42" s="369"/>
      <c r="CF42" s="369"/>
      <c r="CG42" s="369"/>
      <c r="CH42" s="369"/>
      <c r="CI42" s="369"/>
      <c r="CJ42" s="369"/>
      <c r="CK42" s="369"/>
      <c r="CL42" s="369"/>
      <c r="CM42" s="369"/>
      <c r="CN42" s="180"/>
      <c r="CO42" s="368">
        <f t="shared" si="3"/>
        <v>33</v>
      </c>
      <c r="CP42" s="368"/>
      <c r="CQ42" s="369" t="str">
        <f>IF('各会計、関係団体の財政状況及び健全化判断比率'!BS15="","",'各会計、関係団体の財政状況及び健全化判断比率'!BS15)</f>
        <v>（公財）広島市産業振興センター</v>
      </c>
      <c r="CR42" s="369"/>
      <c r="CS42" s="369"/>
      <c r="CT42" s="369"/>
      <c r="CU42" s="369"/>
      <c r="CV42" s="369"/>
      <c r="CW42" s="369"/>
      <c r="CX42" s="369"/>
      <c r="CY42" s="369"/>
      <c r="CZ42" s="369"/>
      <c r="DA42" s="369"/>
      <c r="DB42" s="369"/>
      <c r="DC42" s="369"/>
      <c r="DD42" s="369"/>
      <c r="DE42" s="369"/>
      <c r="DG42" s="366" t="str">
        <f>IF('各会計、関係団体の財政状況及び健全化判断比率'!BR15="","",'各会計、関係団体の財政状況及び健全化判断比率'!BR15)</f>
        <v/>
      </c>
      <c r="DH42" s="366"/>
      <c r="DI42" s="207"/>
    </row>
    <row r="43" spans="1:113" ht="32.25" customHeight="1">
      <c r="B43" s="204"/>
      <c r="C43" s="368" t="str">
        <f t="shared" si="5"/>
        <v/>
      </c>
      <c r="D43" s="368"/>
      <c r="E43" s="369" t="str">
        <f>IF('各会計、関係団体の財政状況及び健全化判断比率'!B16="","",'各会計、関係団体の財政状況及び健全化判断比率'!B16)</f>
        <v/>
      </c>
      <c r="F43" s="369"/>
      <c r="G43" s="369"/>
      <c r="H43" s="369"/>
      <c r="I43" s="369"/>
      <c r="J43" s="369"/>
      <c r="K43" s="369"/>
      <c r="L43" s="369"/>
      <c r="M43" s="369"/>
      <c r="N43" s="369"/>
      <c r="O43" s="369"/>
      <c r="P43" s="369"/>
      <c r="Q43" s="369"/>
      <c r="R43" s="369"/>
      <c r="S43" s="369"/>
      <c r="T43" s="180"/>
      <c r="U43" s="368" t="str">
        <f t="shared" si="4"/>
        <v/>
      </c>
      <c r="V43" s="368"/>
      <c r="W43" s="369"/>
      <c r="X43" s="369"/>
      <c r="Y43" s="369"/>
      <c r="Z43" s="369"/>
      <c r="AA43" s="369"/>
      <c r="AB43" s="369"/>
      <c r="AC43" s="369"/>
      <c r="AD43" s="369"/>
      <c r="AE43" s="369"/>
      <c r="AF43" s="369"/>
      <c r="AG43" s="369"/>
      <c r="AH43" s="369"/>
      <c r="AI43" s="369"/>
      <c r="AJ43" s="369"/>
      <c r="AK43" s="369"/>
      <c r="AL43" s="180"/>
      <c r="AM43" s="368" t="str">
        <f t="shared" si="0"/>
        <v/>
      </c>
      <c r="AN43" s="368"/>
      <c r="AO43" s="369"/>
      <c r="AP43" s="369"/>
      <c r="AQ43" s="369"/>
      <c r="AR43" s="369"/>
      <c r="AS43" s="369"/>
      <c r="AT43" s="369"/>
      <c r="AU43" s="369"/>
      <c r="AV43" s="369"/>
      <c r="AW43" s="369"/>
      <c r="AX43" s="369"/>
      <c r="AY43" s="369"/>
      <c r="AZ43" s="369"/>
      <c r="BA43" s="369"/>
      <c r="BB43" s="369"/>
      <c r="BC43" s="369"/>
      <c r="BD43" s="180"/>
      <c r="BE43" s="368" t="str">
        <f t="shared" si="1"/>
        <v/>
      </c>
      <c r="BF43" s="368"/>
      <c r="BG43" s="369"/>
      <c r="BH43" s="369"/>
      <c r="BI43" s="369"/>
      <c r="BJ43" s="369"/>
      <c r="BK43" s="369"/>
      <c r="BL43" s="369"/>
      <c r="BM43" s="369"/>
      <c r="BN43" s="369"/>
      <c r="BO43" s="369"/>
      <c r="BP43" s="369"/>
      <c r="BQ43" s="369"/>
      <c r="BR43" s="369"/>
      <c r="BS43" s="369"/>
      <c r="BT43" s="369"/>
      <c r="BU43" s="369"/>
      <c r="BV43" s="180"/>
      <c r="BW43" s="368" t="str">
        <f t="shared" si="2"/>
        <v/>
      </c>
      <c r="BX43" s="368"/>
      <c r="BY43" s="369" t="str">
        <f>IF('各会計、関係団体の財政状況及び健全化判断比率'!B77="","",'各会計、関係団体の財政状況及び健全化判断比率'!B77)</f>
        <v/>
      </c>
      <c r="BZ43" s="369"/>
      <c r="CA43" s="369"/>
      <c r="CB43" s="369"/>
      <c r="CC43" s="369"/>
      <c r="CD43" s="369"/>
      <c r="CE43" s="369"/>
      <c r="CF43" s="369"/>
      <c r="CG43" s="369"/>
      <c r="CH43" s="369"/>
      <c r="CI43" s="369"/>
      <c r="CJ43" s="369"/>
      <c r="CK43" s="369"/>
      <c r="CL43" s="369"/>
      <c r="CM43" s="369"/>
      <c r="CN43" s="180"/>
      <c r="CO43" s="368">
        <f t="shared" si="3"/>
        <v>34</v>
      </c>
      <c r="CP43" s="368"/>
      <c r="CQ43" s="369" t="str">
        <f>IF('各会計、関係団体の財政状況及び健全化判断比率'!BS16="","",'各会計、関係団体の財政状況及び健全化判断比率'!BS16)</f>
        <v>広島市流通センター（株）</v>
      </c>
      <c r="CR43" s="369"/>
      <c r="CS43" s="369"/>
      <c r="CT43" s="369"/>
      <c r="CU43" s="369"/>
      <c r="CV43" s="369"/>
      <c r="CW43" s="369"/>
      <c r="CX43" s="369"/>
      <c r="CY43" s="369"/>
      <c r="CZ43" s="369"/>
      <c r="DA43" s="369"/>
      <c r="DB43" s="369"/>
      <c r="DC43" s="369"/>
      <c r="DD43" s="369"/>
      <c r="DE43" s="369"/>
      <c r="DG43" s="366" t="str">
        <f>IF('各会計、関係団体の財政状況及び健全化判断比率'!BR16="","",'各会計、関係団体の財政状況及び健全化判断比率'!BR16)</f>
        <v/>
      </c>
      <c r="DH43" s="366"/>
      <c r="DI43" s="207"/>
    </row>
    <row r="44" spans="1:113" ht="13.5" customHeight="1" thickBot="1">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10"/>
    </row>
    <row r="45" spans="1:113"/>
    <row r="46" spans="1:113">
      <c r="B46" s="179" t="s">
        <v>203</v>
      </c>
      <c r="E46" s="365" t="s">
        <v>204</v>
      </c>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c r="AQ46" s="365"/>
      <c r="AR46" s="365"/>
      <c r="AS46" s="365"/>
      <c r="AT46" s="365"/>
      <c r="AU46" s="365"/>
      <c r="AV46" s="365"/>
      <c r="AW46" s="365"/>
      <c r="AX46" s="365"/>
      <c r="AY46" s="365"/>
      <c r="AZ46" s="365"/>
      <c r="BA46" s="365"/>
      <c r="BB46" s="365"/>
      <c r="BC46" s="365"/>
      <c r="BD46" s="365"/>
      <c r="BE46" s="365"/>
      <c r="BF46" s="365"/>
      <c r="BG46" s="365"/>
      <c r="BH46" s="365"/>
      <c r="BI46" s="365"/>
      <c r="BJ46" s="365"/>
      <c r="BK46" s="365"/>
      <c r="BL46" s="365"/>
      <c r="BM46" s="365"/>
      <c r="BN46" s="365"/>
      <c r="BO46" s="365"/>
      <c r="BP46" s="365"/>
      <c r="BQ46" s="365"/>
      <c r="BR46" s="365"/>
      <c r="BS46" s="365"/>
      <c r="BT46" s="365"/>
      <c r="BU46" s="365"/>
      <c r="BV46" s="365"/>
      <c r="BW46" s="365"/>
      <c r="BX46" s="365"/>
      <c r="BY46" s="365"/>
      <c r="BZ46" s="365"/>
      <c r="CA46" s="365"/>
      <c r="CB46" s="365"/>
      <c r="CC46" s="365"/>
      <c r="CD46" s="365"/>
      <c r="CE46" s="365"/>
      <c r="CF46" s="365"/>
      <c r="CG46" s="365"/>
      <c r="CH46" s="365"/>
      <c r="CI46" s="365"/>
      <c r="CJ46" s="365"/>
      <c r="CK46" s="365"/>
      <c r="CL46" s="365"/>
      <c r="CM46" s="365"/>
      <c r="CN46" s="365"/>
      <c r="CO46" s="365"/>
      <c r="CP46" s="365"/>
      <c r="CQ46" s="365"/>
      <c r="CR46" s="365"/>
      <c r="CS46" s="365"/>
      <c r="CT46" s="365"/>
      <c r="CU46" s="365"/>
      <c r="CV46" s="365"/>
      <c r="CW46" s="365"/>
      <c r="CX46" s="365"/>
      <c r="CY46" s="365"/>
      <c r="CZ46" s="365"/>
      <c r="DA46" s="365"/>
      <c r="DB46" s="365"/>
      <c r="DC46" s="365"/>
      <c r="DD46" s="365"/>
      <c r="DE46" s="365"/>
      <c r="DF46" s="365"/>
      <c r="DG46" s="365"/>
      <c r="DH46" s="365"/>
      <c r="DI46" s="365"/>
    </row>
    <row r="47" spans="1:113">
      <c r="E47" s="365" t="s">
        <v>205</v>
      </c>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c r="AQ47" s="365"/>
      <c r="AR47" s="365"/>
      <c r="AS47" s="365"/>
      <c r="AT47" s="365"/>
      <c r="AU47" s="365"/>
      <c r="AV47" s="365"/>
      <c r="AW47" s="365"/>
      <c r="AX47" s="365"/>
      <c r="AY47" s="365"/>
      <c r="AZ47" s="365"/>
      <c r="BA47" s="365"/>
      <c r="BB47" s="365"/>
      <c r="BC47" s="365"/>
      <c r="BD47" s="365"/>
      <c r="BE47" s="365"/>
      <c r="BF47" s="365"/>
      <c r="BG47" s="365"/>
      <c r="BH47" s="365"/>
      <c r="BI47" s="365"/>
      <c r="BJ47" s="365"/>
      <c r="BK47" s="365"/>
      <c r="BL47" s="365"/>
      <c r="BM47" s="365"/>
      <c r="BN47" s="365"/>
      <c r="BO47" s="365"/>
      <c r="BP47" s="365"/>
      <c r="BQ47" s="365"/>
      <c r="BR47" s="365"/>
      <c r="BS47" s="365"/>
      <c r="BT47" s="365"/>
      <c r="BU47" s="365"/>
      <c r="BV47" s="365"/>
      <c r="BW47" s="365"/>
      <c r="BX47" s="365"/>
      <c r="BY47" s="365"/>
      <c r="BZ47" s="365"/>
      <c r="CA47" s="365"/>
      <c r="CB47" s="365"/>
      <c r="CC47" s="365"/>
      <c r="CD47" s="365"/>
      <c r="CE47" s="365"/>
      <c r="CF47" s="365"/>
      <c r="CG47" s="365"/>
      <c r="CH47" s="365"/>
      <c r="CI47" s="365"/>
      <c r="CJ47" s="365"/>
      <c r="CK47" s="365"/>
      <c r="CL47" s="365"/>
      <c r="CM47" s="365"/>
      <c r="CN47" s="365"/>
      <c r="CO47" s="365"/>
      <c r="CP47" s="365"/>
      <c r="CQ47" s="365"/>
      <c r="CR47" s="365"/>
      <c r="CS47" s="365"/>
      <c r="CT47" s="365"/>
      <c r="CU47" s="365"/>
      <c r="CV47" s="365"/>
      <c r="CW47" s="365"/>
      <c r="CX47" s="365"/>
      <c r="CY47" s="365"/>
      <c r="CZ47" s="365"/>
      <c r="DA47" s="365"/>
      <c r="DB47" s="365"/>
      <c r="DC47" s="365"/>
      <c r="DD47" s="365"/>
      <c r="DE47" s="365"/>
      <c r="DF47" s="365"/>
      <c r="DG47" s="365"/>
      <c r="DH47" s="365"/>
      <c r="DI47" s="365"/>
    </row>
    <row r="48" spans="1:113">
      <c r="E48" s="365" t="s">
        <v>206</v>
      </c>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5"/>
      <c r="BH48" s="365"/>
      <c r="BI48" s="365"/>
      <c r="BJ48" s="365"/>
      <c r="BK48" s="365"/>
      <c r="BL48" s="365"/>
      <c r="BM48" s="365"/>
      <c r="BN48" s="365"/>
      <c r="BO48" s="365"/>
      <c r="BP48" s="365"/>
      <c r="BQ48" s="365"/>
      <c r="BR48" s="365"/>
      <c r="BS48" s="365"/>
      <c r="BT48" s="365"/>
      <c r="BU48" s="365"/>
      <c r="BV48" s="365"/>
      <c r="BW48" s="365"/>
      <c r="BX48" s="365"/>
      <c r="BY48" s="365"/>
      <c r="BZ48" s="365"/>
      <c r="CA48" s="365"/>
      <c r="CB48" s="365"/>
      <c r="CC48" s="365"/>
      <c r="CD48" s="365"/>
      <c r="CE48" s="365"/>
      <c r="CF48" s="365"/>
      <c r="CG48" s="365"/>
      <c r="CH48" s="365"/>
      <c r="CI48" s="365"/>
      <c r="CJ48" s="365"/>
      <c r="CK48" s="365"/>
      <c r="CL48" s="365"/>
      <c r="CM48" s="365"/>
      <c r="CN48" s="365"/>
      <c r="CO48" s="365"/>
      <c r="CP48" s="365"/>
      <c r="CQ48" s="365"/>
      <c r="CR48" s="365"/>
      <c r="CS48" s="365"/>
      <c r="CT48" s="365"/>
      <c r="CU48" s="365"/>
      <c r="CV48" s="365"/>
      <c r="CW48" s="365"/>
      <c r="CX48" s="365"/>
      <c r="CY48" s="365"/>
      <c r="CZ48" s="365"/>
      <c r="DA48" s="365"/>
      <c r="DB48" s="365"/>
      <c r="DC48" s="365"/>
      <c r="DD48" s="365"/>
      <c r="DE48" s="365"/>
      <c r="DF48" s="365"/>
      <c r="DG48" s="365"/>
      <c r="DH48" s="365"/>
      <c r="DI48" s="365"/>
    </row>
    <row r="49" spans="5:113">
      <c r="E49" s="367" t="s">
        <v>207</v>
      </c>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row>
    <row r="50" spans="5:113">
      <c r="E50" s="365" t="s">
        <v>208</v>
      </c>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5"/>
      <c r="AS50" s="365"/>
      <c r="AT50" s="365"/>
      <c r="AU50" s="365"/>
      <c r="AV50" s="365"/>
      <c r="AW50" s="365"/>
      <c r="AX50" s="365"/>
      <c r="AY50" s="365"/>
      <c r="AZ50" s="365"/>
      <c r="BA50" s="365"/>
      <c r="BB50" s="365"/>
      <c r="BC50" s="365"/>
      <c r="BD50" s="365"/>
      <c r="BE50" s="365"/>
      <c r="BF50" s="365"/>
      <c r="BG50" s="365"/>
      <c r="BH50" s="365"/>
      <c r="BI50" s="365"/>
      <c r="BJ50" s="365"/>
      <c r="BK50" s="365"/>
      <c r="BL50" s="365"/>
      <c r="BM50" s="365"/>
      <c r="BN50" s="365"/>
      <c r="BO50" s="365"/>
      <c r="BP50" s="365"/>
      <c r="BQ50" s="365"/>
      <c r="BR50" s="365"/>
      <c r="BS50" s="365"/>
      <c r="BT50" s="365"/>
      <c r="BU50" s="365"/>
      <c r="BV50" s="365"/>
      <c r="BW50" s="365"/>
      <c r="BX50" s="365"/>
      <c r="BY50" s="365"/>
      <c r="BZ50" s="365"/>
      <c r="CA50" s="365"/>
      <c r="CB50" s="365"/>
      <c r="CC50" s="365"/>
      <c r="CD50" s="365"/>
      <c r="CE50" s="365"/>
      <c r="CF50" s="365"/>
      <c r="CG50" s="365"/>
      <c r="CH50" s="365"/>
      <c r="CI50" s="365"/>
      <c r="CJ50" s="365"/>
      <c r="CK50" s="365"/>
      <c r="CL50" s="365"/>
      <c r="CM50" s="365"/>
      <c r="CN50" s="365"/>
      <c r="CO50" s="365"/>
      <c r="CP50" s="365"/>
      <c r="CQ50" s="365"/>
      <c r="CR50" s="365"/>
      <c r="CS50" s="365"/>
      <c r="CT50" s="365"/>
      <c r="CU50" s="365"/>
      <c r="CV50" s="365"/>
      <c r="CW50" s="365"/>
      <c r="CX50" s="365"/>
      <c r="CY50" s="365"/>
      <c r="CZ50" s="365"/>
      <c r="DA50" s="365"/>
      <c r="DB50" s="365"/>
      <c r="DC50" s="365"/>
      <c r="DD50" s="365"/>
      <c r="DE50" s="365"/>
      <c r="DF50" s="365"/>
      <c r="DG50" s="365"/>
      <c r="DH50" s="365"/>
      <c r="DI50" s="365"/>
    </row>
    <row r="51" spans="5:113">
      <c r="E51" s="365" t="s">
        <v>209</v>
      </c>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c r="AJ51" s="365"/>
      <c r="AK51" s="365"/>
      <c r="AL51" s="365"/>
      <c r="AM51" s="365"/>
      <c r="AN51" s="365"/>
      <c r="AO51" s="365"/>
      <c r="AP51" s="365"/>
      <c r="AQ51" s="365"/>
      <c r="AR51" s="365"/>
      <c r="AS51" s="365"/>
      <c r="AT51" s="365"/>
      <c r="AU51" s="365"/>
      <c r="AV51" s="365"/>
      <c r="AW51" s="365"/>
      <c r="AX51" s="365"/>
      <c r="AY51" s="365"/>
      <c r="AZ51" s="365"/>
      <c r="BA51" s="365"/>
      <c r="BB51" s="365"/>
      <c r="BC51" s="365"/>
      <c r="BD51" s="365"/>
      <c r="BE51" s="365"/>
      <c r="BF51" s="365"/>
      <c r="BG51" s="365"/>
      <c r="BH51" s="365"/>
      <c r="BI51" s="365"/>
      <c r="BJ51" s="365"/>
      <c r="BK51" s="365"/>
      <c r="BL51" s="365"/>
      <c r="BM51" s="365"/>
      <c r="BN51" s="365"/>
      <c r="BO51" s="365"/>
      <c r="BP51" s="365"/>
      <c r="BQ51" s="365"/>
      <c r="BR51" s="365"/>
      <c r="BS51" s="365"/>
      <c r="BT51" s="365"/>
      <c r="BU51" s="365"/>
      <c r="BV51" s="365"/>
      <c r="BW51" s="365"/>
      <c r="BX51" s="365"/>
      <c r="BY51" s="365"/>
      <c r="BZ51" s="365"/>
      <c r="CA51" s="365"/>
      <c r="CB51" s="365"/>
      <c r="CC51" s="365"/>
      <c r="CD51" s="365"/>
      <c r="CE51" s="365"/>
      <c r="CF51" s="365"/>
      <c r="CG51" s="365"/>
      <c r="CH51" s="365"/>
      <c r="CI51" s="365"/>
      <c r="CJ51" s="365"/>
      <c r="CK51" s="365"/>
      <c r="CL51" s="365"/>
      <c r="CM51" s="365"/>
      <c r="CN51" s="365"/>
      <c r="CO51" s="365"/>
      <c r="CP51" s="365"/>
      <c r="CQ51" s="365"/>
      <c r="CR51" s="365"/>
      <c r="CS51" s="365"/>
      <c r="CT51" s="365"/>
      <c r="CU51" s="365"/>
      <c r="CV51" s="365"/>
      <c r="CW51" s="365"/>
      <c r="CX51" s="365"/>
      <c r="CY51" s="365"/>
      <c r="CZ51" s="365"/>
      <c r="DA51" s="365"/>
      <c r="DB51" s="365"/>
      <c r="DC51" s="365"/>
      <c r="DD51" s="365"/>
      <c r="DE51" s="365"/>
      <c r="DF51" s="365"/>
      <c r="DG51" s="365"/>
      <c r="DH51" s="365"/>
      <c r="DI51" s="365"/>
    </row>
    <row r="52" spans="5:113">
      <c r="E52" s="365" t="s">
        <v>210</v>
      </c>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5"/>
      <c r="AT52" s="365"/>
      <c r="AU52" s="365"/>
      <c r="AV52" s="365"/>
      <c r="AW52" s="365"/>
      <c r="AX52" s="365"/>
      <c r="AY52" s="365"/>
      <c r="AZ52" s="365"/>
      <c r="BA52" s="365"/>
      <c r="BB52" s="365"/>
      <c r="BC52" s="365"/>
      <c r="BD52" s="365"/>
      <c r="BE52" s="365"/>
      <c r="BF52" s="365"/>
      <c r="BG52" s="365"/>
      <c r="BH52" s="365"/>
      <c r="BI52" s="365"/>
      <c r="BJ52" s="365"/>
      <c r="BK52" s="365"/>
      <c r="BL52" s="365"/>
      <c r="BM52" s="365"/>
      <c r="BN52" s="365"/>
      <c r="BO52" s="365"/>
      <c r="BP52" s="365"/>
      <c r="BQ52" s="365"/>
      <c r="BR52" s="365"/>
      <c r="BS52" s="365"/>
      <c r="BT52" s="365"/>
      <c r="BU52" s="365"/>
      <c r="BV52" s="365"/>
      <c r="BW52" s="365"/>
      <c r="BX52" s="365"/>
      <c r="BY52" s="365"/>
      <c r="BZ52" s="365"/>
      <c r="CA52" s="365"/>
      <c r="CB52" s="365"/>
      <c r="CC52" s="365"/>
      <c r="CD52" s="365"/>
      <c r="CE52" s="365"/>
      <c r="CF52" s="365"/>
      <c r="CG52" s="365"/>
      <c r="CH52" s="365"/>
      <c r="CI52" s="365"/>
      <c r="CJ52" s="365"/>
      <c r="CK52" s="365"/>
      <c r="CL52" s="365"/>
      <c r="CM52" s="365"/>
      <c r="CN52" s="365"/>
      <c r="CO52" s="365"/>
      <c r="CP52" s="365"/>
      <c r="CQ52" s="365"/>
      <c r="CR52" s="365"/>
      <c r="CS52" s="365"/>
      <c r="CT52" s="365"/>
      <c r="CU52" s="365"/>
      <c r="CV52" s="365"/>
      <c r="CW52" s="365"/>
      <c r="CX52" s="365"/>
      <c r="CY52" s="365"/>
      <c r="CZ52" s="365"/>
      <c r="DA52" s="365"/>
      <c r="DB52" s="365"/>
      <c r="DC52" s="365"/>
      <c r="DD52" s="365"/>
      <c r="DE52" s="365"/>
      <c r="DF52" s="365"/>
      <c r="DG52" s="365"/>
      <c r="DH52" s="365"/>
      <c r="DI52" s="365"/>
    </row>
    <row r="53" spans="5:113">
      <c r="E53" s="365" t="s">
        <v>211</v>
      </c>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c r="AN53" s="365"/>
      <c r="AO53" s="365"/>
      <c r="AP53" s="365"/>
      <c r="AQ53" s="365"/>
      <c r="AR53" s="365"/>
      <c r="AS53" s="365"/>
      <c r="AT53" s="365"/>
      <c r="AU53" s="365"/>
      <c r="AV53" s="365"/>
      <c r="AW53" s="365"/>
      <c r="AX53" s="365"/>
      <c r="AY53" s="365"/>
      <c r="AZ53" s="365"/>
      <c r="BA53" s="365"/>
      <c r="BB53" s="365"/>
      <c r="BC53" s="365"/>
      <c r="BD53" s="365"/>
      <c r="BE53" s="365"/>
      <c r="BF53" s="365"/>
      <c r="BG53" s="365"/>
      <c r="BH53" s="365"/>
      <c r="BI53" s="365"/>
      <c r="BJ53" s="365"/>
      <c r="BK53" s="365"/>
      <c r="BL53" s="365"/>
      <c r="BM53" s="365"/>
      <c r="BN53" s="365"/>
      <c r="BO53" s="365"/>
      <c r="BP53" s="365"/>
      <c r="BQ53" s="365"/>
      <c r="BR53" s="365"/>
      <c r="BS53" s="365"/>
      <c r="BT53" s="365"/>
      <c r="BU53" s="365"/>
      <c r="BV53" s="365"/>
      <c r="BW53" s="365"/>
      <c r="BX53" s="365"/>
      <c r="BY53" s="365"/>
      <c r="BZ53" s="365"/>
      <c r="CA53" s="365"/>
      <c r="CB53" s="365"/>
      <c r="CC53" s="365"/>
      <c r="CD53" s="365"/>
      <c r="CE53" s="365"/>
      <c r="CF53" s="365"/>
      <c r="CG53" s="365"/>
      <c r="CH53" s="365"/>
      <c r="CI53" s="365"/>
      <c r="CJ53" s="365"/>
      <c r="CK53" s="365"/>
      <c r="CL53" s="365"/>
      <c r="CM53" s="365"/>
      <c r="CN53" s="365"/>
      <c r="CO53" s="365"/>
      <c r="CP53" s="365"/>
      <c r="CQ53" s="365"/>
      <c r="CR53" s="365"/>
      <c r="CS53" s="365"/>
      <c r="CT53" s="365"/>
      <c r="CU53" s="365"/>
      <c r="CV53" s="365"/>
      <c r="CW53" s="365"/>
      <c r="CX53" s="365"/>
      <c r="CY53" s="365"/>
      <c r="CZ53" s="365"/>
      <c r="DA53" s="365"/>
      <c r="DB53" s="365"/>
      <c r="DC53" s="365"/>
      <c r="DD53" s="365"/>
      <c r="DE53" s="365"/>
      <c r="DF53" s="365"/>
      <c r="DG53" s="365"/>
      <c r="DH53" s="365"/>
      <c r="DI53" s="365"/>
    </row>
    <row r="54" spans="5:113"/>
    <row r="55" spans="5:113"/>
    <row r="56" spans="5:113"/>
  </sheetData>
  <sheetProtection algorithmName="SHA-512" hashValue="q4EanUGTRMN2Y8c8/qbqTMH2wzcujlPCTOtZq6vLKd48y32IEVpKTDStC1SgObRdPtEyHSvHf7zzYLOdoZ8e3g==" saltValue="J/mG0qNrCDGdL6P/ZirKH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196" t="s">
        <v>581</v>
      </c>
      <c r="D34" s="1196"/>
      <c r="E34" s="1197"/>
      <c r="F34" s="32">
        <v>3.09</v>
      </c>
      <c r="G34" s="33">
        <v>3.06</v>
      </c>
      <c r="H34" s="33">
        <v>2.6</v>
      </c>
      <c r="I34" s="33">
        <v>2</v>
      </c>
      <c r="J34" s="34">
        <v>1.86</v>
      </c>
      <c r="K34" s="22"/>
      <c r="L34" s="22"/>
      <c r="M34" s="22"/>
      <c r="N34" s="22"/>
      <c r="O34" s="22"/>
      <c r="P34" s="22"/>
    </row>
    <row r="35" spans="1:16" ht="39" customHeight="1">
      <c r="A35" s="22"/>
      <c r="B35" s="35"/>
      <c r="C35" s="1190" t="s">
        <v>582</v>
      </c>
      <c r="D35" s="1191"/>
      <c r="E35" s="1192"/>
      <c r="F35" s="36">
        <v>0.23</v>
      </c>
      <c r="G35" s="37">
        <v>0.26</v>
      </c>
      <c r="H35" s="37">
        <v>0.44</v>
      </c>
      <c r="I35" s="37">
        <v>0.61</v>
      </c>
      <c r="J35" s="38">
        <v>0.75</v>
      </c>
      <c r="K35" s="22"/>
      <c r="L35" s="22"/>
      <c r="M35" s="22"/>
      <c r="N35" s="22"/>
      <c r="O35" s="22"/>
      <c r="P35" s="22"/>
    </row>
    <row r="36" spans="1:16" ht="39" customHeight="1">
      <c r="A36" s="22"/>
      <c r="B36" s="35"/>
      <c r="C36" s="1190" t="s">
        <v>583</v>
      </c>
      <c r="D36" s="1191"/>
      <c r="E36" s="1192"/>
      <c r="F36" s="36">
        <v>0.69</v>
      </c>
      <c r="G36" s="37">
        <v>0.49</v>
      </c>
      <c r="H36" s="37">
        <v>0.22</v>
      </c>
      <c r="I36" s="37">
        <v>0.54</v>
      </c>
      <c r="J36" s="38">
        <v>0.59</v>
      </c>
      <c r="K36" s="22"/>
      <c r="L36" s="22"/>
      <c r="M36" s="22"/>
      <c r="N36" s="22"/>
      <c r="O36" s="22"/>
      <c r="P36" s="22"/>
    </row>
    <row r="37" spans="1:16" ht="39" customHeight="1">
      <c r="A37" s="22"/>
      <c r="B37" s="35"/>
      <c r="C37" s="1190" t="s">
        <v>584</v>
      </c>
      <c r="D37" s="1191"/>
      <c r="E37" s="1192"/>
      <c r="F37" s="36">
        <v>0.55000000000000004</v>
      </c>
      <c r="G37" s="37">
        <v>0.55000000000000004</v>
      </c>
      <c r="H37" s="37">
        <v>0.55000000000000004</v>
      </c>
      <c r="I37" s="37">
        <v>0.53</v>
      </c>
      <c r="J37" s="38">
        <v>0.55000000000000004</v>
      </c>
      <c r="K37" s="22"/>
      <c r="L37" s="22"/>
      <c r="M37" s="22"/>
      <c r="N37" s="22"/>
      <c r="O37" s="22"/>
      <c r="P37" s="22"/>
    </row>
    <row r="38" spans="1:16" ht="39" customHeight="1">
      <c r="A38" s="22"/>
      <c r="B38" s="35"/>
      <c r="C38" s="1190" t="s">
        <v>585</v>
      </c>
      <c r="D38" s="1191"/>
      <c r="E38" s="1192"/>
      <c r="F38" s="36">
        <v>1.35</v>
      </c>
      <c r="G38" s="37">
        <v>1.3</v>
      </c>
      <c r="H38" s="37">
        <v>0.8</v>
      </c>
      <c r="I38" s="37">
        <v>0.68</v>
      </c>
      <c r="J38" s="38">
        <v>0.44</v>
      </c>
      <c r="K38" s="22"/>
      <c r="L38" s="22"/>
      <c r="M38" s="22"/>
      <c r="N38" s="22"/>
      <c r="O38" s="22"/>
      <c r="P38" s="22"/>
    </row>
    <row r="39" spans="1:16" ht="39" customHeight="1">
      <c r="A39" s="22"/>
      <c r="B39" s="35"/>
      <c r="C39" s="1190" t="s">
        <v>586</v>
      </c>
      <c r="D39" s="1191"/>
      <c r="E39" s="1192"/>
      <c r="F39" s="36">
        <v>0.31</v>
      </c>
      <c r="G39" s="37">
        <v>0.31</v>
      </c>
      <c r="H39" s="37">
        <v>0.3</v>
      </c>
      <c r="I39" s="37">
        <v>0.28999999999999998</v>
      </c>
      <c r="J39" s="38">
        <v>0.3</v>
      </c>
      <c r="K39" s="22"/>
      <c r="L39" s="22"/>
      <c r="M39" s="22"/>
      <c r="N39" s="22"/>
      <c r="O39" s="22"/>
      <c r="P39" s="22"/>
    </row>
    <row r="40" spans="1:16" ht="39" customHeight="1">
      <c r="A40" s="22"/>
      <c r="B40" s="35"/>
      <c r="C40" s="1190" t="s">
        <v>587</v>
      </c>
      <c r="D40" s="1191"/>
      <c r="E40" s="1192"/>
      <c r="F40" s="36">
        <v>0</v>
      </c>
      <c r="G40" s="37">
        <v>0</v>
      </c>
      <c r="H40" s="37">
        <v>0.32</v>
      </c>
      <c r="I40" s="37">
        <v>0.48</v>
      </c>
      <c r="J40" s="38">
        <v>0.24</v>
      </c>
      <c r="K40" s="22"/>
      <c r="L40" s="22"/>
      <c r="M40" s="22"/>
      <c r="N40" s="22"/>
      <c r="O40" s="22"/>
      <c r="P40" s="22"/>
    </row>
    <row r="41" spans="1:16" ht="39" customHeight="1">
      <c r="A41" s="22"/>
      <c r="B41" s="35"/>
      <c r="C41" s="1190" t="s">
        <v>588</v>
      </c>
      <c r="D41" s="1191"/>
      <c r="E41" s="1192"/>
      <c r="F41" s="36">
        <v>0.04</v>
      </c>
      <c r="G41" s="37">
        <v>0.02</v>
      </c>
      <c r="H41" s="37">
        <v>0.02</v>
      </c>
      <c r="I41" s="37">
        <v>0.02</v>
      </c>
      <c r="J41" s="38">
        <v>0.02</v>
      </c>
      <c r="K41" s="22"/>
      <c r="L41" s="22"/>
      <c r="M41" s="22"/>
      <c r="N41" s="22"/>
      <c r="O41" s="22"/>
      <c r="P41" s="22"/>
    </row>
    <row r="42" spans="1:16" ht="39" customHeight="1">
      <c r="A42" s="22"/>
      <c r="B42" s="39"/>
      <c r="C42" s="1190" t="s">
        <v>589</v>
      </c>
      <c r="D42" s="1191"/>
      <c r="E42" s="1192"/>
      <c r="F42" s="36" t="s">
        <v>533</v>
      </c>
      <c r="G42" s="37" t="s">
        <v>533</v>
      </c>
      <c r="H42" s="37" t="s">
        <v>533</v>
      </c>
      <c r="I42" s="37" t="s">
        <v>533</v>
      </c>
      <c r="J42" s="38" t="s">
        <v>533</v>
      </c>
      <c r="K42" s="22"/>
      <c r="L42" s="22"/>
      <c r="M42" s="22"/>
      <c r="N42" s="22"/>
      <c r="O42" s="22"/>
      <c r="P42" s="22"/>
    </row>
    <row r="43" spans="1:16" ht="39" customHeight="1" thickBot="1">
      <c r="A43" s="22"/>
      <c r="B43" s="40"/>
      <c r="C43" s="1193" t="s">
        <v>590</v>
      </c>
      <c r="D43" s="1194"/>
      <c r="E43" s="1195"/>
      <c r="F43" s="41">
        <v>0.01</v>
      </c>
      <c r="G43" s="42">
        <v>0.01</v>
      </c>
      <c r="H43" s="42">
        <v>0.01</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wFR+oGfRFxPg0PqFG+6W9WYp3uXiNgU2Az2umjYVo4L78QeOW4U2Ebz6vN+4xVf/pIuBkLtclnJDEkbFQpZ8aQ==" saltValue="c18cDZ34EzzmpNNn0dzU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21" t="s">
        <v>11</v>
      </c>
      <c r="C45" s="1222"/>
      <c r="D45" s="58"/>
      <c r="E45" s="1227" t="s">
        <v>12</v>
      </c>
      <c r="F45" s="1227"/>
      <c r="G45" s="1227"/>
      <c r="H45" s="1227"/>
      <c r="I45" s="1227"/>
      <c r="J45" s="1228"/>
      <c r="K45" s="59">
        <v>55445</v>
      </c>
      <c r="L45" s="60">
        <v>51526</v>
      </c>
      <c r="M45" s="60">
        <v>46326</v>
      </c>
      <c r="N45" s="60">
        <v>43137</v>
      </c>
      <c r="O45" s="61">
        <v>40659</v>
      </c>
      <c r="P45" s="48"/>
      <c r="Q45" s="48"/>
      <c r="R45" s="48"/>
      <c r="S45" s="48"/>
      <c r="T45" s="48"/>
      <c r="U45" s="48"/>
    </row>
    <row r="46" spans="1:21" ht="30.75" customHeight="1">
      <c r="A46" s="48"/>
      <c r="B46" s="1223"/>
      <c r="C46" s="1224"/>
      <c r="D46" s="62"/>
      <c r="E46" s="1200" t="s">
        <v>13</v>
      </c>
      <c r="F46" s="1200"/>
      <c r="G46" s="1200"/>
      <c r="H46" s="1200"/>
      <c r="I46" s="1200"/>
      <c r="J46" s="1201"/>
      <c r="K46" s="63">
        <v>4592</v>
      </c>
      <c r="L46" s="64">
        <v>6055</v>
      </c>
      <c r="M46" s="64">
        <v>4299</v>
      </c>
      <c r="N46" s="64">
        <v>5772</v>
      </c>
      <c r="O46" s="65">
        <v>170</v>
      </c>
      <c r="P46" s="48"/>
      <c r="Q46" s="48"/>
      <c r="R46" s="48"/>
      <c r="S46" s="48"/>
      <c r="T46" s="48"/>
      <c r="U46" s="48"/>
    </row>
    <row r="47" spans="1:21" ht="30.75" customHeight="1">
      <c r="A47" s="48"/>
      <c r="B47" s="1223"/>
      <c r="C47" s="1224"/>
      <c r="D47" s="62"/>
      <c r="E47" s="1200" t="s">
        <v>14</v>
      </c>
      <c r="F47" s="1200"/>
      <c r="G47" s="1200"/>
      <c r="H47" s="1200"/>
      <c r="I47" s="1200"/>
      <c r="J47" s="1201"/>
      <c r="K47" s="63">
        <v>24974</v>
      </c>
      <c r="L47" s="64">
        <v>27246</v>
      </c>
      <c r="M47" s="64">
        <v>29495</v>
      </c>
      <c r="N47" s="64">
        <v>32979</v>
      </c>
      <c r="O47" s="65">
        <v>35535</v>
      </c>
      <c r="P47" s="48"/>
      <c r="Q47" s="48"/>
      <c r="R47" s="48"/>
      <c r="S47" s="48"/>
      <c r="T47" s="48"/>
      <c r="U47" s="48"/>
    </row>
    <row r="48" spans="1:21" ht="30.75" customHeight="1">
      <c r="A48" s="48"/>
      <c r="B48" s="1223"/>
      <c r="C48" s="1224"/>
      <c r="D48" s="62"/>
      <c r="E48" s="1200" t="s">
        <v>15</v>
      </c>
      <c r="F48" s="1200"/>
      <c r="G48" s="1200"/>
      <c r="H48" s="1200"/>
      <c r="I48" s="1200"/>
      <c r="J48" s="1201"/>
      <c r="K48" s="63">
        <v>17985</v>
      </c>
      <c r="L48" s="64">
        <v>16339</v>
      </c>
      <c r="M48" s="64">
        <v>15672</v>
      </c>
      <c r="N48" s="64">
        <v>14438</v>
      </c>
      <c r="O48" s="65">
        <v>15055</v>
      </c>
      <c r="P48" s="48"/>
      <c r="Q48" s="48"/>
      <c r="R48" s="48"/>
      <c r="S48" s="48"/>
      <c r="T48" s="48"/>
      <c r="U48" s="48"/>
    </row>
    <row r="49" spans="1:21" ht="30.75" customHeight="1">
      <c r="A49" s="48"/>
      <c r="B49" s="1223"/>
      <c r="C49" s="1224"/>
      <c r="D49" s="62"/>
      <c r="E49" s="1200" t="s">
        <v>16</v>
      </c>
      <c r="F49" s="1200"/>
      <c r="G49" s="1200"/>
      <c r="H49" s="1200"/>
      <c r="I49" s="1200"/>
      <c r="J49" s="1201"/>
      <c r="K49" s="63" t="s">
        <v>533</v>
      </c>
      <c r="L49" s="64" t="s">
        <v>533</v>
      </c>
      <c r="M49" s="64" t="s">
        <v>533</v>
      </c>
      <c r="N49" s="64" t="s">
        <v>533</v>
      </c>
      <c r="O49" s="65" t="s">
        <v>533</v>
      </c>
      <c r="P49" s="48"/>
      <c r="Q49" s="48"/>
      <c r="R49" s="48"/>
      <c r="S49" s="48"/>
      <c r="T49" s="48"/>
      <c r="U49" s="48"/>
    </row>
    <row r="50" spans="1:21" ht="30.75" customHeight="1">
      <c r="A50" s="48"/>
      <c r="B50" s="1223"/>
      <c r="C50" s="1224"/>
      <c r="D50" s="62"/>
      <c r="E50" s="1200" t="s">
        <v>17</v>
      </c>
      <c r="F50" s="1200"/>
      <c r="G50" s="1200"/>
      <c r="H50" s="1200"/>
      <c r="I50" s="1200"/>
      <c r="J50" s="1201"/>
      <c r="K50" s="63">
        <v>200</v>
      </c>
      <c r="L50" s="64">
        <v>140</v>
      </c>
      <c r="M50" s="64">
        <v>124</v>
      </c>
      <c r="N50" s="64">
        <v>128</v>
      </c>
      <c r="O50" s="65">
        <v>128</v>
      </c>
      <c r="P50" s="48"/>
      <c r="Q50" s="48"/>
      <c r="R50" s="48"/>
      <c r="S50" s="48"/>
      <c r="T50" s="48"/>
      <c r="U50" s="48"/>
    </row>
    <row r="51" spans="1:21" ht="30.75" customHeight="1">
      <c r="A51" s="48"/>
      <c r="B51" s="1225"/>
      <c r="C51" s="1226"/>
      <c r="D51" s="66"/>
      <c r="E51" s="1200" t="s">
        <v>18</v>
      </c>
      <c r="F51" s="1200"/>
      <c r="G51" s="1200"/>
      <c r="H51" s="1200"/>
      <c r="I51" s="1200"/>
      <c r="J51" s="1201"/>
      <c r="K51" s="63" t="s">
        <v>533</v>
      </c>
      <c r="L51" s="64" t="s">
        <v>533</v>
      </c>
      <c r="M51" s="64" t="s">
        <v>533</v>
      </c>
      <c r="N51" s="64" t="s">
        <v>533</v>
      </c>
      <c r="O51" s="65" t="s">
        <v>533</v>
      </c>
      <c r="P51" s="48"/>
      <c r="Q51" s="48"/>
      <c r="R51" s="48"/>
      <c r="S51" s="48"/>
      <c r="T51" s="48"/>
      <c r="U51" s="48"/>
    </row>
    <row r="52" spans="1:21" ht="30.75" customHeight="1">
      <c r="A52" s="48"/>
      <c r="B52" s="1198" t="s">
        <v>19</v>
      </c>
      <c r="C52" s="1199"/>
      <c r="D52" s="66"/>
      <c r="E52" s="1200" t="s">
        <v>20</v>
      </c>
      <c r="F52" s="1200"/>
      <c r="G52" s="1200"/>
      <c r="H52" s="1200"/>
      <c r="I52" s="1200"/>
      <c r="J52" s="1201"/>
      <c r="K52" s="63">
        <v>67901</v>
      </c>
      <c r="L52" s="64">
        <v>67172</v>
      </c>
      <c r="M52" s="64">
        <v>65349</v>
      </c>
      <c r="N52" s="64">
        <v>65763</v>
      </c>
      <c r="O52" s="65">
        <v>65321</v>
      </c>
      <c r="P52" s="48"/>
      <c r="Q52" s="48"/>
      <c r="R52" s="48"/>
      <c r="S52" s="48"/>
      <c r="T52" s="48"/>
      <c r="U52" s="48"/>
    </row>
    <row r="53" spans="1:21" ht="30.75" customHeight="1" thickBot="1">
      <c r="A53" s="48"/>
      <c r="B53" s="1202" t="s">
        <v>21</v>
      </c>
      <c r="C53" s="1203"/>
      <c r="D53" s="67"/>
      <c r="E53" s="1204" t="s">
        <v>22</v>
      </c>
      <c r="F53" s="1204"/>
      <c r="G53" s="1204"/>
      <c r="H53" s="1204"/>
      <c r="I53" s="1204"/>
      <c r="J53" s="1205"/>
      <c r="K53" s="68">
        <v>35295</v>
      </c>
      <c r="L53" s="69">
        <v>34134</v>
      </c>
      <c r="M53" s="69">
        <v>30567</v>
      </c>
      <c r="N53" s="69">
        <v>30691</v>
      </c>
      <c r="O53" s="70">
        <v>26226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591</v>
      </c>
      <c r="P56" s="48"/>
      <c r="Q56" s="48"/>
      <c r="R56" s="48"/>
      <c r="S56" s="48"/>
      <c r="T56" s="48"/>
      <c r="U56" s="48"/>
    </row>
    <row r="57" spans="1:21" ht="31.5" customHeight="1" thickBot="1">
      <c r="A57" s="48"/>
      <c r="B57" s="76"/>
      <c r="C57" s="77"/>
      <c r="D57" s="77"/>
      <c r="E57" s="78"/>
      <c r="F57" s="78"/>
      <c r="G57" s="78"/>
      <c r="H57" s="78"/>
      <c r="I57" s="78"/>
      <c r="J57" s="79" t="s">
        <v>2</v>
      </c>
      <c r="K57" s="80" t="s">
        <v>592</v>
      </c>
      <c r="L57" s="81" t="s">
        <v>593</v>
      </c>
      <c r="M57" s="81" t="s">
        <v>594</v>
      </c>
      <c r="N57" s="81" t="s">
        <v>595</v>
      </c>
      <c r="O57" s="82" t="s">
        <v>596</v>
      </c>
      <c r="P57" s="48"/>
      <c r="Q57" s="48"/>
      <c r="R57" s="48"/>
      <c r="S57" s="48"/>
      <c r="T57" s="48"/>
      <c r="U57" s="48"/>
    </row>
    <row r="58" spans="1:21" ht="31.5" customHeight="1">
      <c r="B58" s="1206" t="s">
        <v>26</v>
      </c>
      <c r="C58" s="1207"/>
      <c r="D58" s="1212" t="s">
        <v>27</v>
      </c>
      <c r="E58" s="1213"/>
      <c r="F58" s="1213"/>
      <c r="G58" s="1213"/>
      <c r="H58" s="1213"/>
      <c r="I58" s="1213"/>
      <c r="J58" s="1214"/>
      <c r="K58" s="83"/>
      <c r="L58" s="84"/>
      <c r="M58" s="84"/>
      <c r="N58" s="84"/>
      <c r="O58" s="85"/>
    </row>
    <row r="59" spans="1:21" ht="31.5" customHeight="1">
      <c r="B59" s="1208"/>
      <c r="C59" s="1209"/>
      <c r="D59" s="1215" t="s">
        <v>28</v>
      </c>
      <c r="E59" s="1216"/>
      <c r="F59" s="1216"/>
      <c r="G59" s="1216"/>
      <c r="H59" s="1216"/>
      <c r="I59" s="1216"/>
      <c r="J59" s="1217"/>
      <c r="K59" s="86"/>
      <c r="L59" s="87"/>
      <c r="M59" s="87"/>
      <c r="N59" s="87"/>
      <c r="O59" s="88"/>
    </row>
    <row r="60" spans="1:21" ht="31.5" customHeight="1" thickBot="1">
      <c r="B60" s="1210"/>
      <c r="C60" s="1211"/>
      <c r="D60" s="1218" t="s">
        <v>29</v>
      </c>
      <c r="E60" s="1219"/>
      <c r="F60" s="1219"/>
      <c r="G60" s="1219"/>
      <c r="H60" s="1219"/>
      <c r="I60" s="1219"/>
      <c r="J60" s="1220"/>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GLA8r+EoBAUfuxUnIjKxch07igiGnTnHr/RMkQJMEZDBjkUjvgLay21SAw8doGBsEe3nN4yeGs+jUioSdhZ4Q==" saltValue="pZZkWxXnAjyrNg9R4yS2w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574</v>
      </c>
      <c r="J40" s="103" t="s">
        <v>575</v>
      </c>
      <c r="K40" s="103" t="s">
        <v>576</v>
      </c>
      <c r="L40" s="103" t="s">
        <v>577</v>
      </c>
      <c r="M40" s="104" t="s">
        <v>578</v>
      </c>
    </row>
    <row r="41" spans="2:13" ht="27.75" customHeight="1">
      <c r="B41" s="1241" t="s">
        <v>32</v>
      </c>
      <c r="C41" s="1242"/>
      <c r="D41" s="105"/>
      <c r="E41" s="1243" t="s">
        <v>33</v>
      </c>
      <c r="F41" s="1243"/>
      <c r="G41" s="1243"/>
      <c r="H41" s="1244"/>
      <c r="I41" s="354">
        <v>1142269</v>
      </c>
      <c r="J41" s="355">
        <v>1145785</v>
      </c>
      <c r="K41" s="355">
        <v>1178248</v>
      </c>
      <c r="L41" s="355">
        <v>1195916</v>
      </c>
      <c r="M41" s="356">
        <v>1234267</v>
      </c>
    </row>
    <row r="42" spans="2:13" ht="27.75" customHeight="1">
      <c r="B42" s="1231"/>
      <c r="C42" s="1232"/>
      <c r="D42" s="106"/>
      <c r="E42" s="1235" t="s">
        <v>34</v>
      </c>
      <c r="F42" s="1235"/>
      <c r="G42" s="1235"/>
      <c r="H42" s="1236"/>
      <c r="I42" s="357">
        <v>1190</v>
      </c>
      <c r="J42" s="358">
        <v>1066</v>
      </c>
      <c r="K42" s="358">
        <v>1027</v>
      </c>
      <c r="L42" s="358">
        <v>968</v>
      </c>
      <c r="M42" s="359">
        <v>850</v>
      </c>
    </row>
    <row r="43" spans="2:13" ht="27.75" customHeight="1">
      <c r="B43" s="1231"/>
      <c r="C43" s="1232"/>
      <c r="D43" s="106"/>
      <c r="E43" s="1235" t="s">
        <v>35</v>
      </c>
      <c r="F43" s="1235"/>
      <c r="G43" s="1235"/>
      <c r="H43" s="1236"/>
      <c r="I43" s="357">
        <v>252380</v>
      </c>
      <c r="J43" s="358">
        <v>234620</v>
      </c>
      <c r="K43" s="358">
        <v>216249</v>
      </c>
      <c r="L43" s="358">
        <v>205060</v>
      </c>
      <c r="M43" s="359">
        <v>199462</v>
      </c>
    </row>
    <row r="44" spans="2:13" ht="27.75" customHeight="1">
      <c r="B44" s="1231"/>
      <c r="C44" s="1232"/>
      <c r="D44" s="106"/>
      <c r="E44" s="1235" t="s">
        <v>36</v>
      </c>
      <c r="F44" s="1235"/>
      <c r="G44" s="1235"/>
      <c r="H44" s="1236"/>
      <c r="I44" s="357" t="s">
        <v>533</v>
      </c>
      <c r="J44" s="358" t="s">
        <v>533</v>
      </c>
      <c r="K44" s="358" t="s">
        <v>533</v>
      </c>
      <c r="L44" s="358" t="s">
        <v>533</v>
      </c>
      <c r="M44" s="359" t="s">
        <v>533</v>
      </c>
    </row>
    <row r="45" spans="2:13" ht="27.75" customHeight="1">
      <c r="B45" s="1231"/>
      <c r="C45" s="1232"/>
      <c r="D45" s="106"/>
      <c r="E45" s="1235" t="s">
        <v>37</v>
      </c>
      <c r="F45" s="1235"/>
      <c r="G45" s="1235"/>
      <c r="H45" s="1236"/>
      <c r="I45" s="357">
        <v>94559</v>
      </c>
      <c r="J45" s="358">
        <v>90008</v>
      </c>
      <c r="K45" s="358">
        <v>86475</v>
      </c>
      <c r="L45" s="358">
        <v>82899</v>
      </c>
      <c r="M45" s="359">
        <v>80289</v>
      </c>
    </row>
    <row r="46" spans="2:13" ht="27.75" customHeight="1">
      <c r="B46" s="1231"/>
      <c r="C46" s="1232"/>
      <c r="D46" s="107"/>
      <c r="E46" s="1235" t="s">
        <v>38</v>
      </c>
      <c r="F46" s="1235"/>
      <c r="G46" s="1235"/>
      <c r="H46" s="1236"/>
      <c r="I46" s="357">
        <v>17841</v>
      </c>
      <c r="J46" s="358">
        <v>17720</v>
      </c>
      <c r="K46" s="358">
        <v>22623</v>
      </c>
      <c r="L46" s="358">
        <v>25855</v>
      </c>
      <c r="M46" s="359">
        <v>28731</v>
      </c>
    </row>
    <row r="47" spans="2:13" ht="27.75" customHeight="1">
      <c r="B47" s="1231"/>
      <c r="C47" s="1232"/>
      <c r="D47" s="108"/>
      <c r="E47" s="1245" t="s">
        <v>39</v>
      </c>
      <c r="F47" s="1246"/>
      <c r="G47" s="1246"/>
      <c r="H47" s="1247"/>
      <c r="I47" s="357" t="s">
        <v>533</v>
      </c>
      <c r="J47" s="358" t="s">
        <v>533</v>
      </c>
      <c r="K47" s="358" t="s">
        <v>533</v>
      </c>
      <c r="L47" s="358" t="s">
        <v>533</v>
      </c>
      <c r="M47" s="359" t="s">
        <v>533</v>
      </c>
    </row>
    <row r="48" spans="2:13" ht="27.75" customHeight="1">
      <c r="B48" s="1231"/>
      <c r="C48" s="1232"/>
      <c r="D48" s="106"/>
      <c r="E48" s="1235" t="s">
        <v>40</v>
      </c>
      <c r="F48" s="1235"/>
      <c r="G48" s="1235"/>
      <c r="H48" s="1236"/>
      <c r="I48" s="357" t="s">
        <v>533</v>
      </c>
      <c r="J48" s="358" t="s">
        <v>533</v>
      </c>
      <c r="K48" s="358" t="s">
        <v>533</v>
      </c>
      <c r="L48" s="358" t="s">
        <v>533</v>
      </c>
      <c r="M48" s="359" t="s">
        <v>533</v>
      </c>
    </row>
    <row r="49" spans="2:13" ht="27.75" customHeight="1">
      <c r="B49" s="1233"/>
      <c r="C49" s="1234"/>
      <c r="D49" s="106"/>
      <c r="E49" s="1235" t="s">
        <v>41</v>
      </c>
      <c r="F49" s="1235"/>
      <c r="G49" s="1235"/>
      <c r="H49" s="1236"/>
      <c r="I49" s="357" t="s">
        <v>533</v>
      </c>
      <c r="J49" s="358" t="s">
        <v>533</v>
      </c>
      <c r="K49" s="358" t="s">
        <v>533</v>
      </c>
      <c r="L49" s="358" t="s">
        <v>533</v>
      </c>
      <c r="M49" s="359" t="s">
        <v>533</v>
      </c>
    </row>
    <row r="50" spans="2:13" ht="27.75" customHeight="1">
      <c r="B50" s="1229" t="s">
        <v>42</v>
      </c>
      <c r="C50" s="1230"/>
      <c r="D50" s="109"/>
      <c r="E50" s="1235" t="s">
        <v>43</v>
      </c>
      <c r="F50" s="1235"/>
      <c r="G50" s="1235"/>
      <c r="H50" s="1236"/>
      <c r="I50" s="357">
        <v>96487</v>
      </c>
      <c r="J50" s="358">
        <v>88806</v>
      </c>
      <c r="K50" s="358">
        <v>97606</v>
      </c>
      <c r="L50" s="358">
        <v>105496</v>
      </c>
      <c r="M50" s="359">
        <v>134738</v>
      </c>
    </row>
    <row r="51" spans="2:13" ht="27.75" customHeight="1">
      <c r="B51" s="1231"/>
      <c r="C51" s="1232"/>
      <c r="D51" s="106"/>
      <c r="E51" s="1235" t="s">
        <v>44</v>
      </c>
      <c r="F51" s="1235"/>
      <c r="G51" s="1235"/>
      <c r="H51" s="1236"/>
      <c r="I51" s="357">
        <v>187329</v>
      </c>
      <c r="J51" s="358">
        <v>182780</v>
      </c>
      <c r="K51" s="358">
        <v>187933</v>
      </c>
      <c r="L51" s="358">
        <v>191874</v>
      </c>
      <c r="M51" s="359">
        <v>193574</v>
      </c>
    </row>
    <row r="52" spans="2:13" ht="27.75" customHeight="1">
      <c r="B52" s="1233"/>
      <c r="C52" s="1234"/>
      <c r="D52" s="106"/>
      <c r="E52" s="1235" t="s">
        <v>45</v>
      </c>
      <c r="F52" s="1235"/>
      <c r="G52" s="1235"/>
      <c r="H52" s="1236"/>
      <c r="I52" s="357">
        <v>691549</v>
      </c>
      <c r="J52" s="358">
        <v>702185</v>
      </c>
      <c r="K52" s="358">
        <v>714030</v>
      </c>
      <c r="L52" s="358">
        <v>727648</v>
      </c>
      <c r="M52" s="359">
        <v>727875</v>
      </c>
    </row>
    <row r="53" spans="2:13" ht="27.75" customHeight="1" thickBot="1">
      <c r="B53" s="1237" t="s">
        <v>46</v>
      </c>
      <c r="C53" s="1238"/>
      <c r="D53" s="110"/>
      <c r="E53" s="1239" t="s">
        <v>47</v>
      </c>
      <c r="F53" s="1239"/>
      <c r="G53" s="1239"/>
      <c r="H53" s="1240"/>
      <c r="I53" s="360">
        <v>532875</v>
      </c>
      <c r="J53" s="361">
        <v>515429</v>
      </c>
      <c r="K53" s="361">
        <v>505055</v>
      </c>
      <c r="L53" s="361">
        <v>485680</v>
      </c>
      <c r="M53" s="362">
        <v>487411</v>
      </c>
    </row>
    <row r="54" spans="2:13" ht="27.75" customHeight="1">
      <c r="B54" s="111" t="s">
        <v>48</v>
      </c>
      <c r="C54" s="112"/>
      <c r="D54" s="112"/>
      <c r="E54" s="113"/>
      <c r="F54" s="113"/>
      <c r="G54" s="113"/>
      <c r="H54" s="113"/>
      <c r="I54" s="114"/>
      <c r="J54" s="114"/>
      <c r="K54" s="114"/>
      <c r="L54" s="114"/>
      <c r="M54" s="114"/>
    </row>
    <row r="55" spans="2:13"/>
  </sheetData>
  <sheetProtection algorithmName="SHA-512" hashValue="vKg0ebJVxDpjn+fa/EGl7ZwQg03w7r1KLg98OxP/04MmzkgPf27rU/blburKZbNAsXOlx1IdH73TwXppwv8LoA==" saltValue="oRcM9PEflu5TUpE68oIC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AC16" sqref="AC16:AG16"/>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576</v>
      </c>
      <c r="G54" s="119" t="s">
        <v>577</v>
      </c>
      <c r="H54" s="120" t="s">
        <v>578</v>
      </c>
    </row>
    <row r="55" spans="2:8" ht="52.5" customHeight="1">
      <c r="B55" s="121"/>
      <c r="C55" s="1256" t="s">
        <v>50</v>
      </c>
      <c r="D55" s="1256"/>
      <c r="E55" s="1257"/>
      <c r="F55" s="122">
        <v>4902</v>
      </c>
      <c r="G55" s="122">
        <v>11818</v>
      </c>
      <c r="H55" s="123">
        <v>10197</v>
      </c>
    </row>
    <row r="56" spans="2:8" ht="52.5" customHeight="1">
      <c r="B56" s="124"/>
      <c r="C56" s="1258" t="s">
        <v>51</v>
      </c>
      <c r="D56" s="1258"/>
      <c r="E56" s="1259"/>
      <c r="F56" s="125" t="s">
        <v>533</v>
      </c>
      <c r="G56" s="125" t="s">
        <v>533</v>
      </c>
      <c r="H56" s="126" t="s">
        <v>533</v>
      </c>
    </row>
    <row r="57" spans="2:8" ht="53.25" customHeight="1">
      <c r="B57" s="124"/>
      <c r="C57" s="1260" t="s">
        <v>52</v>
      </c>
      <c r="D57" s="1260"/>
      <c r="E57" s="1261"/>
      <c r="F57" s="127">
        <v>8110</v>
      </c>
      <c r="G57" s="127">
        <v>9947</v>
      </c>
      <c r="H57" s="128">
        <v>9544</v>
      </c>
    </row>
    <row r="58" spans="2:8" ht="45.75" customHeight="1">
      <c r="B58" s="129"/>
      <c r="C58" s="1248" t="s">
        <v>626</v>
      </c>
      <c r="D58" s="1249"/>
      <c r="E58" s="1250"/>
      <c r="F58" s="363">
        <v>2892</v>
      </c>
      <c r="G58" s="130">
        <v>5022</v>
      </c>
      <c r="H58" s="131">
        <v>5321</v>
      </c>
    </row>
    <row r="59" spans="2:8" ht="45.75" customHeight="1">
      <c r="B59" s="129"/>
      <c r="C59" s="1248" t="s">
        <v>627</v>
      </c>
      <c r="D59" s="1249"/>
      <c r="E59" s="1250"/>
      <c r="F59" s="363">
        <v>3007</v>
      </c>
      <c r="G59" s="130">
        <v>3060</v>
      </c>
      <c r="H59" s="131">
        <v>2691</v>
      </c>
    </row>
    <row r="60" spans="2:8" ht="45.75" customHeight="1">
      <c r="B60" s="129"/>
      <c r="C60" s="1248" t="s">
        <v>630</v>
      </c>
      <c r="D60" s="1249"/>
      <c r="E60" s="1250"/>
      <c r="F60" s="363">
        <v>337</v>
      </c>
      <c r="G60" s="130">
        <v>357</v>
      </c>
      <c r="H60" s="131">
        <v>434</v>
      </c>
    </row>
    <row r="61" spans="2:8" ht="45.75" customHeight="1">
      <c r="B61" s="129"/>
      <c r="C61" s="1248" t="s">
        <v>628</v>
      </c>
      <c r="D61" s="1249"/>
      <c r="E61" s="1250"/>
      <c r="F61" s="363">
        <v>412</v>
      </c>
      <c r="G61" s="130">
        <v>412</v>
      </c>
      <c r="H61" s="131">
        <v>412</v>
      </c>
    </row>
    <row r="62" spans="2:8" ht="45.75" customHeight="1" thickBot="1">
      <c r="B62" s="132"/>
      <c r="C62" s="1251" t="s">
        <v>629</v>
      </c>
      <c r="D62" s="1252"/>
      <c r="E62" s="1253"/>
      <c r="F62" s="364">
        <v>370</v>
      </c>
      <c r="G62" s="130">
        <v>357</v>
      </c>
      <c r="H62" s="133">
        <v>339</v>
      </c>
    </row>
    <row r="63" spans="2:8" ht="52.5" customHeight="1" thickBot="1">
      <c r="B63" s="134"/>
      <c r="C63" s="1254" t="s">
        <v>53</v>
      </c>
      <c r="D63" s="1254"/>
      <c r="E63" s="1255"/>
      <c r="F63" s="135">
        <v>13012</v>
      </c>
      <c r="G63" s="135">
        <v>21765</v>
      </c>
      <c r="H63" s="136">
        <v>19741</v>
      </c>
    </row>
    <row r="64" spans="2:8"/>
  </sheetData>
  <sheetProtection algorithmName="SHA-512" hashValue="aQGjcR5T6WAqYm86MO+k+nrriTL55+yYQ9m75IvUFJ2AfxM0ycRNtvD6G27cccU/Q2WZ61czF5pYvUIZLK8/lg==" saltValue="JPb+R1HbZBB0yJ7pN1Pf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3" customWidth="1"/>
    <col min="2" max="8" width="13.375" style="143" customWidth="1"/>
    <col min="9" max="16384" width="11.125" style="143"/>
  </cols>
  <sheetData>
    <row r="1" spans="1:8">
      <c r="A1" s="137"/>
      <c r="B1" s="138"/>
      <c r="C1" s="139"/>
      <c r="D1" s="140"/>
      <c r="E1" s="141"/>
      <c r="F1" s="141"/>
      <c r="G1" s="141"/>
      <c r="H1" s="142"/>
    </row>
    <row r="2" spans="1:8">
      <c r="A2" s="144"/>
      <c r="B2" s="145"/>
      <c r="C2" s="146"/>
      <c r="D2" s="147" t="s">
        <v>54</v>
      </c>
      <c r="E2" s="148"/>
      <c r="F2" s="149" t="s">
        <v>571</v>
      </c>
      <c r="G2" s="150"/>
      <c r="H2" s="151"/>
    </row>
    <row r="3" spans="1:8">
      <c r="A3" s="147" t="s">
        <v>564</v>
      </c>
      <c r="B3" s="152"/>
      <c r="C3" s="153"/>
      <c r="D3" s="154">
        <v>43805</v>
      </c>
      <c r="E3" s="155"/>
      <c r="F3" s="156">
        <v>54945</v>
      </c>
      <c r="G3" s="157"/>
      <c r="H3" s="158"/>
    </row>
    <row r="4" spans="1:8">
      <c r="A4" s="159"/>
      <c r="B4" s="160"/>
      <c r="C4" s="161"/>
      <c r="D4" s="162">
        <v>25261</v>
      </c>
      <c r="E4" s="163"/>
      <c r="F4" s="164">
        <v>29293</v>
      </c>
      <c r="G4" s="165"/>
      <c r="H4" s="166"/>
    </row>
    <row r="5" spans="1:8">
      <c r="A5" s="147" t="s">
        <v>566</v>
      </c>
      <c r="B5" s="152"/>
      <c r="C5" s="153"/>
      <c r="D5" s="154">
        <v>49197</v>
      </c>
      <c r="E5" s="155"/>
      <c r="F5" s="156">
        <v>57132</v>
      </c>
      <c r="G5" s="157"/>
      <c r="H5" s="158"/>
    </row>
    <row r="6" spans="1:8">
      <c r="A6" s="159"/>
      <c r="B6" s="160"/>
      <c r="C6" s="161"/>
      <c r="D6" s="162">
        <v>28614</v>
      </c>
      <c r="E6" s="163"/>
      <c r="F6" s="164">
        <v>30126</v>
      </c>
      <c r="G6" s="165"/>
      <c r="H6" s="166"/>
    </row>
    <row r="7" spans="1:8">
      <c r="A7" s="147" t="s">
        <v>567</v>
      </c>
      <c r="B7" s="152"/>
      <c r="C7" s="153"/>
      <c r="D7" s="154">
        <v>56753</v>
      </c>
      <c r="E7" s="155"/>
      <c r="F7" s="156">
        <v>58766</v>
      </c>
      <c r="G7" s="157"/>
      <c r="H7" s="158"/>
    </row>
    <row r="8" spans="1:8">
      <c r="A8" s="159"/>
      <c r="B8" s="160"/>
      <c r="C8" s="161"/>
      <c r="D8" s="162">
        <v>31579</v>
      </c>
      <c r="E8" s="163"/>
      <c r="F8" s="164">
        <v>29363</v>
      </c>
      <c r="G8" s="165"/>
      <c r="H8" s="166"/>
    </row>
    <row r="9" spans="1:8">
      <c r="A9" s="147" t="s">
        <v>568</v>
      </c>
      <c r="B9" s="152"/>
      <c r="C9" s="153"/>
      <c r="D9" s="154">
        <v>65599</v>
      </c>
      <c r="E9" s="155"/>
      <c r="F9" s="156">
        <v>62482</v>
      </c>
      <c r="G9" s="157"/>
      <c r="H9" s="158"/>
    </row>
    <row r="10" spans="1:8">
      <c r="A10" s="159"/>
      <c r="B10" s="160"/>
      <c r="C10" s="161"/>
      <c r="D10" s="162">
        <v>33318</v>
      </c>
      <c r="E10" s="163"/>
      <c r="F10" s="164">
        <v>34626</v>
      </c>
      <c r="G10" s="165"/>
      <c r="H10" s="166"/>
    </row>
    <row r="11" spans="1:8">
      <c r="A11" s="147" t="s">
        <v>569</v>
      </c>
      <c r="B11" s="152"/>
      <c r="C11" s="153"/>
      <c r="D11" s="154">
        <v>65363</v>
      </c>
      <c r="E11" s="155"/>
      <c r="F11" s="156">
        <v>59288</v>
      </c>
      <c r="G11" s="157"/>
      <c r="H11" s="158"/>
    </row>
    <row r="12" spans="1:8">
      <c r="A12" s="159"/>
      <c r="B12" s="160"/>
      <c r="C12" s="167"/>
      <c r="D12" s="162">
        <v>29246</v>
      </c>
      <c r="E12" s="163"/>
      <c r="F12" s="164">
        <v>32670</v>
      </c>
      <c r="G12" s="165"/>
      <c r="H12" s="166"/>
    </row>
    <row r="13" spans="1:8">
      <c r="A13" s="147"/>
      <c r="B13" s="152"/>
      <c r="C13" s="168"/>
      <c r="D13" s="169">
        <v>56143</v>
      </c>
      <c r="E13" s="170"/>
      <c r="F13" s="171">
        <v>58523</v>
      </c>
      <c r="G13" s="172"/>
      <c r="H13" s="158"/>
    </row>
    <row r="14" spans="1:8">
      <c r="A14" s="159"/>
      <c r="B14" s="160"/>
      <c r="C14" s="161"/>
      <c r="D14" s="162">
        <v>29604</v>
      </c>
      <c r="E14" s="163"/>
      <c r="F14" s="164">
        <v>31216</v>
      </c>
      <c r="G14" s="165"/>
      <c r="H14" s="166"/>
    </row>
    <row r="17" spans="1:11">
      <c r="A17" s="143" t="s">
        <v>55</v>
      </c>
    </row>
    <row r="18" spans="1:11">
      <c r="A18" s="173"/>
      <c r="B18" s="173" t="str">
        <f>実質収支比率等に係る経年分析!F$46</f>
        <v>H30</v>
      </c>
      <c r="C18" s="173" t="str">
        <f>実質収支比率等に係る経年分析!G$46</f>
        <v>R01</v>
      </c>
      <c r="D18" s="173" t="str">
        <f>実質収支比率等に係る経年分析!H$46</f>
        <v>R02</v>
      </c>
      <c r="E18" s="173" t="str">
        <f>実質収支比率等に係る経年分析!I$46</f>
        <v>R03</v>
      </c>
      <c r="F18" s="173" t="str">
        <f>実質収支比率等に係る経年分析!J$46</f>
        <v>R04</v>
      </c>
    </row>
    <row r="19" spans="1:11">
      <c r="A19" s="173" t="s">
        <v>56</v>
      </c>
      <c r="B19" s="173">
        <f>ROUND(VALUE(SUBSTITUTE(実質収支比率等に係る経年分析!F$48,"▲","-")),2)</f>
        <v>0.61</v>
      </c>
      <c r="C19" s="173">
        <f>ROUND(VALUE(SUBSTITUTE(実質収支比率等に係る経年分析!G$48,"▲","-")),2)</f>
        <v>0.66</v>
      </c>
      <c r="D19" s="173">
        <f>ROUND(VALUE(SUBSTITUTE(実質収支比率等に係る経年分析!H$48,"▲","-")),2)</f>
        <v>0.79</v>
      </c>
      <c r="E19" s="173">
        <f>ROUND(VALUE(SUBSTITUTE(実質収支比率等に係る経年分析!I$48,"▲","-")),2)</f>
        <v>0.84</v>
      </c>
      <c r="F19" s="173">
        <f>ROUND(VALUE(SUBSTITUTE(実質収支比率等に係る経年分析!J$48,"▲","-")),2)</f>
        <v>0.86</v>
      </c>
    </row>
    <row r="20" spans="1:11">
      <c r="A20" s="173" t="s">
        <v>57</v>
      </c>
      <c r="B20" s="173">
        <f>ROUND(VALUE(SUBSTITUTE(実質収支比率等に係る経年分析!F$47,"▲","-")),2)</f>
        <v>1.05</v>
      </c>
      <c r="C20" s="173">
        <f>ROUND(VALUE(SUBSTITUTE(実質収支比率等に係る経年分析!G$47,"▲","-")),2)</f>
        <v>1.21</v>
      </c>
      <c r="D20" s="173">
        <f>ROUND(VALUE(SUBSTITUTE(実質収支比率等に係る経年分析!H$47,"▲","-")),2)</f>
        <v>1.46</v>
      </c>
      <c r="E20" s="173">
        <f>ROUND(VALUE(SUBSTITUTE(実質収支比率等に係る経年分析!I$47,"▲","-")),2)</f>
        <v>3.35</v>
      </c>
      <c r="F20" s="173">
        <f>ROUND(VALUE(SUBSTITUTE(実質収支比率等に係る経年分析!J$47,"▲","-")),2)</f>
        <v>2.97</v>
      </c>
    </row>
    <row r="21" spans="1:11">
      <c r="A21" s="173" t="s">
        <v>58</v>
      </c>
      <c r="B21" s="173">
        <f>IF(ISNUMBER(VALUE(SUBSTITUTE(実質収支比率等に係る経年分析!F$49,"▲","-"))),ROUND(VALUE(SUBSTITUTE(実質収支比率等に係る経年分析!F$49,"▲","-")),2),NA())</f>
        <v>-0.37</v>
      </c>
      <c r="C21" s="173">
        <f>IF(ISNUMBER(VALUE(SUBSTITUTE(実質収支比率等に係る経年分析!G$49,"▲","-"))),ROUND(VALUE(SUBSTITUTE(実質収支比率等に係る経年分析!G$49,"▲","-")),2),NA())</f>
        <v>0.22</v>
      </c>
      <c r="D21" s="173">
        <f>IF(ISNUMBER(VALUE(SUBSTITUTE(実質収支比率等に係る経年分析!H$49,"▲","-"))),ROUND(VALUE(SUBSTITUTE(実質収支比率等に係る経年分析!H$49,"▲","-")),2),NA())</f>
        <v>0.42</v>
      </c>
      <c r="E21" s="173">
        <f>IF(ISNUMBER(VALUE(SUBSTITUTE(実質収支比率等に係る経年分析!I$49,"▲","-"))),ROUND(VALUE(SUBSTITUTE(実質収支比率等に係る経年分析!I$49,"▲","-")),2),NA())</f>
        <v>2.04</v>
      </c>
      <c r="F21" s="173">
        <f>IF(ISNUMBER(VALUE(SUBSTITUTE(実質収支比率等に係る経年分析!J$49,"▲","-"))),ROUND(VALUE(SUBSTITUTE(実質収支比率等に係る経年分析!J$49,"▲","-")),2),NA())</f>
        <v>-0.47</v>
      </c>
    </row>
    <row r="24" spans="1:11">
      <c r="A24" s="143" t="s">
        <v>59</v>
      </c>
    </row>
    <row r="25" spans="1:11">
      <c r="A25" s="174"/>
      <c r="B25" s="174" t="str">
        <f>連結実質赤字比率に係る赤字・黒字の構成分析!F$33</f>
        <v>H30</v>
      </c>
      <c r="C25" s="174"/>
      <c r="D25" s="174" t="str">
        <f>連結実質赤字比率に係る赤字・黒字の構成分析!G$33</f>
        <v>R01</v>
      </c>
      <c r="E25" s="174"/>
      <c r="F25" s="174" t="str">
        <f>連結実質赤字比率に係る赤字・黒字の構成分析!H$33</f>
        <v>R02</v>
      </c>
      <c r="G25" s="174"/>
      <c r="H25" s="174" t="str">
        <f>連結実質赤字比率に係る赤字・黒字の構成分析!I$33</f>
        <v>R03</v>
      </c>
      <c r="I25" s="174"/>
      <c r="J25" s="174" t="str">
        <f>連結実質赤字比率に係る赤字・黒字の構成分析!J$33</f>
        <v>R04</v>
      </c>
      <c r="K25" s="174"/>
    </row>
    <row r="26" spans="1:11">
      <c r="A26" s="174"/>
      <c r="B26" s="174" t="s">
        <v>60</v>
      </c>
      <c r="C26" s="174" t="s">
        <v>61</v>
      </c>
      <c r="D26" s="174" t="s">
        <v>60</v>
      </c>
      <c r="E26" s="174" t="s">
        <v>61</v>
      </c>
      <c r="F26" s="174" t="s">
        <v>60</v>
      </c>
      <c r="G26" s="174" t="s">
        <v>61</v>
      </c>
      <c r="H26" s="174" t="s">
        <v>60</v>
      </c>
      <c r="I26" s="174" t="s">
        <v>61</v>
      </c>
      <c r="J26" s="174" t="s">
        <v>60</v>
      </c>
      <c r="K26" s="174" t="s">
        <v>61</v>
      </c>
    </row>
    <row r="27" spans="1:11">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#N/A</v>
      </c>
      <c r="C27" s="174">
        <f>IF(ROUND(VALUE(SUBSTITUTE(連結実質赤字比率に係る赤字・黒字の構成分析!F$43,"▲", "-")), 2) &gt;= 0, ABS(ROUND(VALUE(SUBSTITUTE(連結実質赤字比率に係る赤字・黒字の構成分析!F$43,"▲", "-")), 2)), NA())</f>
        <v>0.01</v>
      </c>
      <c r="D27" s="174" t="e">
        <f>IF(ROUND(VALUE(SUBSTITUTE(連結実質赤字比率に係る赤字・黒字の構成分析!G$43,"▲", "-")), 2) &lt; 0, ABS(ROUND(VALUE(SUBSTITUTE(連結実質赤字比率に係る赤字・黒字の構成分析!G$43,"▲", "-")), 2)), NA())</f>
        <v>#N/A</v>
      </c>
      <c r="E27" s="174">
        <f>IF(ROUND(VALUE(SUBSTITUTE(連結実質赤字比率に係る赤字・黒字の構成分析!G$43,"▲", "-")), 2) &gt;= 0, ABS(ROUND(VALUE(SUBSTITUTE(連結実質赤字比率に係る赤字・黒字の構成分析!G$43,"▲", "-")), 2)), NA())</f>
        <v>0.01</v>
      </c>
      <c r="F27" s="174" t="e">
        <f>IF(ROUND(VALUE(SUBSTITUTE(連結実質赤字比率に係る赤字・黒字の構成分析!H$43,"▲", "-")), 2) &lt; 0, ABS(ROUND(VALUE(SUBSTITUTE(連結実質赤字比率に係る赤字・黒字の構成分析!H$43,"▲", "-")), 2)), NA())</f>
        <v>#N/A</v>
      </c>
      <c r="G27" s="174">
        <f>IF(ROUND(VALUE(SUBSTITUTE(連結実質赤字比率に係る赤字・黒字の構成分析!H$43,"▲", "-")), 2) &gt;= 0, ABS(ROUND(VALUE(SUBSTITUTE(連結実質赤字比率に係る赤字・黒字の構成分析!H$43,"▲", "-")), 2)), NA())</f>
        <v>0.01</v>
      </c>
      <c r="H27" s="174" t="e">
        <f>IF(ROUND(VALUE(SUBSTITUTE(連結実質赤字比率に係る赤字・黒字の構成分析!I$43,"▲", "-")), 2) &lt; 0, ABS(ROUND(VALUE(SUBSTITUTE(連結実質赤字比率に係る赤字・黒字の構成分析!I$43,"▲", "-")), 2)), NA())</f>
        <v>#N/A</v>
      </c>
      <c r="I27" s="174">
        <f>IF(ROUND(VALUE(SUBSTITUTE(連結実質赤字比率に係る赤字・黒字の構成分析!I$43,"▲", "-")), 2) &gt;= 0, ABS(ROUND(VALUE(SUBSTITUTE(連結実質赤字比率に係る赤字・黒字の構成分析!I$43,"▲", "-")), 2)), NA())</f>
        <v>0.01</v>
      </c>
      <c r="J27" s="174" t="e">
        <f>IF(ROUND(VALUE(SUBSTITUTE(連結実質赤字比率に係る赤字・黒字の構成分析!J$43,"▲", "-")), 2) &lt; 0, ABS(ROUND(VALUE(SUBSTITUTE(連結実質赤字比率に係る赤字・黒字の構成分析!J$43,"▲", "-")), 2)), NA())</f>
        <v>#N/A</v>
      </c>
      <c r="K27" s="174">
        <f>IF(ROUND(VALUE(SUBSTITUTE(連結実質赤字比率に係る赤字・黒字の構成分析!J$43,"▲", "-")), 2) &gt;= 0, ABS(ROUND(VALUE(SUBSTITUTE(連結実質赤字比率に係る赤字・黒字の構成分析!J$43,"▲", "-")), 2)), NA())</f>
        <v>0.02</v>
      </c>
    </row>
    <row r="28" spans="1:11">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c r="A29" s="174" t="str">
        <f>IF(連結実質赤字比率に係る赤字・黒字の構成分析!C$41="",NA(),連結実質赤字比率に係る赤字・黒字の構成分析!C$41)</f>
        <v>後期高齢者医療事業特別会計</v>
      </c>
      <c r="B29" s="174" t="e">
        <f>IF(ROUND(VALUE(SUBSTITUTE(連結実質赤字比率に係る赤字・黒字の構成分析!F$41,"▲", "-")), 2) &lt; 0, ABS(ROUND(VALUE(SUBSTITUTE(連結実質赤字比率に係る赤字・黒字の構成分析!F$41,"▲", "-")), 2)), NA())</f>
        <v>#N/A</v>
      </c>
      <c r="C29" s="174">
        <f>IF(ROUND(VALUE(SUBSTITUTE(連結実質赤字比率に係る赤字・黒字の構成分析!F$41,"▲", "-")), 2) &gt;= 0, ABS(ROUND(VALUE(SUBSTITUTE(連結実質赤字比率に係る赤字・黒字の構成分析!F$41,"▲", "-")), 2)), NA())</f>
        <v>0.04</v>
      </c>
      <c r="D29" s="174" t="e">
        <f>IF(ROUND(VALUE(SUBSTITUTE(連結実質赤字比率に係る赤字・黒字の構成分析!G$41,"▲", "-")), 2) &lt; 0, ABS(ROUND(VALUE(SUBSTITUTE(連結実質赤字比率に係る赤字・黒字の構成分析!G$41,"▲", "-")), 2)), NA())</f>
        <v>#N/A</v>
      </c>
      <c r="E29" s="174">
        <f>IF(ROUND(VALUE(SUBSTITUTE(連結実質赤字比率に係る赤字・黒字の構成分析!G$41,"▲", "-")), 2) &gt;= 0, ABS(ROUND(VALUE(SUBSTITUTE(連結実質赤字比率に係る赤字・黒字の構成分析!G$41,"▲", "-")), 2)), NA())</f>
        <v>0.02</v>
      </c>
      <c r="F29" s="174" t="e">
        <f>IF(ROUND(VALUE(SUBSTITUTE(連結実質赤字比率に係る赤字・黒字の構成分析!H$41,"▲", "-")), 2) &lt; 0, ABS(ROUND(VALUE(SUBSTITUTE(連結実質赤字比率に係る赤字・黒字の構成分析!H$41,"▲", "-")), 2)), NA())</f>
        <v>#N/A</v>
      </c>
      <c r="G29" s="174">
        <f>IF(ROUND(VALUE(SUBSTITUTE(連結実質赤字比率に係る赤字・黒字の構成分析!H$41,"▲", "-")), 2) &gt;= 0, ABS(ROUND(VALUE(SUBSTITUTE(連結実質赤字比率に係る赤字・黒字の構成分析!H$41,"▲", "-")), 2)), NA())</f>
        <v>0.02</v>
      </c>
      <c r="H29" s="174" t="e">
        <f>IF(ROUND(VALUE(SUBSTITUTE(連結実質赤字比率に係る赤字・黒字の構成分析!I$41,"▲", "-")), 2) &lt; 0, ABS(ROUND(VALUE(SUBSTITUTE(連結実質赤字比率に係る赤字・黒字の構成分析!I$41,"▲", "-")), 2)), NA())</f>
        <v>#N/A</v>
      </c>
      <c r="I29" s="174">
        <f>IF(ROUND(VALUE(SUBSTITUTE(連結実質赤字比率に係る赤字・黒字の構成分析!I$41,"▲", "-")), 2) &gt;= 0, ABS(ROUND(VALUE(SUBSTITUTE(連結実質赤字比率に係る赤字・黒字の構成分析!I$41,"▲", "-")), 2)), NA())</f>
        <v>0.02</v>
      </c>
      <c r="J29" s="174" t="e">
        <f>IF(ROUND(VALUE(SUBSTITUTE(連結実質赤字比率に係る赤字・黒字の構成分析!J$41,"▲", "-")), 2) &lt; 0, ABS(ROUND(VALUE(SUBSTITUTE(連結実質赤字比率に係る赤字・黒字の構成分析!J$41,"▲", "-")), 2)), NA())</f>
        <v>#N/A</v>
      </c>
      <c r="K29" s="174">
        <f>IF(ROUND(VALUE(SUBSTITUTE(連結実質赤字比率に係る赤字・黒字の構成分析!J$41,"▲", "-")), 2) &gt;= 0, ABS(ROUND(VALUE(SUBSTITUTE(連結実質赤字比率に係る赤字・黒字の構成分析!J$41,"▲", "-")), 2)), NA())</f>
        <v>0.02</v>
      </c>
    </row>
    <row r="30" spans="1:11">
      <c r="A30" s="174" t="str">
        <f>IF(連結実質赤字比率に係る赤字・黒字の構成分析!C$40="",NA(),連結実質赤字比率に係る赤字・黒字の構成分析!C$40)</f>
        <v>国民健康保険事業特別会計</v>
      </c>
      <c r="B30" s="174" t="e">
        <f>IF(ROUND(VALUE(SUBSTITUTE(連結実質赤字比率に係る赤字・黒字の構成分析!F$40,"▲", "-")), 2) &lt; 0, ABS(ROUND(VALUE(SUBSTITUTE(連結実質赤字比率に係る赤字・黒字の構成分析!F$40,"▲", "-")), 2)), NA())</f>
        <v>#N/A</v>
      </c>
      <c r="C30" s="174">
        <f>IF(ROUND(VALUE(SUBSTITUTE(連結実質赤字比率に係る赤字・黒字の構成分析!F$40,"▲", "-")), 2) &gt;= 0, ABS(ROUND(VALUE(SUBSTITUTE(連結実質赤字比率に係る赤字・黒字の構成分析!F$40,"▲", "-")), 2)), NA())</f>
        <v>0</v>
      </c>
      <c r="D30" s="174" t="e">
        <f>IF(ROUND(VALUE(SUBSTITUTE(連結実質赤字比率に係る赤字・黒字の構成分析!G$40,"▲", "-")), 2) &lt; 0, ABS(ROUND(VALUE(SUBSTITUTE(連結実質赤字比率に係る赤字・黒字の構成分析!G$40,"▲", "-")), 2)), NA())</f>
        <v>#N/A</v>
      </c>
      <c r="E30" s="174">
        <f>IF(ROUND(VALUE(SUBSTITUTE(連結実質赤字比率に係る赤字・黒字の構成分析!G$40,"▲", "-")), 2) &gt;= 0, ABS(ROUND(VALUE(SUBSTITUTE(連結実質赤字比率に係る赤字・黒字の構成分析!G$40,"▲", "-")), 2)), NA())</f>
        <v>0</v>
      </c>
      <c r="F30" s="174" t="e">
        <f>IF(ROUND(VALUE(SUBSTITUTE(連結実質赤字比率に係る赤字・黒字の構成分析!H$40,"▲", "-")), 2) &lt; 0, ABS(ROUND(VALUE(SUBSTITUTE(連結実質赤字比率に係る赤字・黒字の構成分析!H$40,"▲", "-")), 2)), NA())</f>
        <v>#N/A</v>
      </c>
      <c r="G30" s="174">
        <f>IF(ROUND(VALUE(SUBSTITUTE(連結実質赤字比率に係る赤字・黒字の構成分析!H$40,"▲", "-")), 2) &gt;= 0, ABS(ROUND(VALUE(SUBSTITUTE(連結実質赤字比率に係る赤字・黒字の構成分析!H$40,"▲", "-")), 2)), NA())</f>
        <v>0.32</v>
      </c>
      <c r="H30" s="174" t="e">
        <f>IF(ROUND(VALUE(SUBSTITUTE(連結実質赤字比率に係る赤字・黒字の構成分析!I$40,"▲", "-")), 2) &lt; 0, ABS(ROUND(VALUE(SUBSTITUTE(連結実質赤字比率に係る赤字・黒字の構成分析!I$40,"▲", "-")), 2)), NA())</f>
        <v>#N/A</v>
      </c>
      <c r="I30" s="174">
        <f>IF(ROUND(VALUE(SUBSTITUTE(連結実質赤字比率に係る赤字・黒字の構成分析!I$40,"▲", "-")), 2) &gt;= 0, ABS(ROUND(VALUE(SUBSTITUTE(連結実質赤字比率に係る赤字・黒字の構成分析!I$40,"▲", "-")), 2)), NA())</f>
        <v>0.48</v>
      </c>
      <c r="J30" s="174" t="e">
        <f>IF(ROUND(VALUE(SUBSTITUTE(連結実質赤字比率に係る赤字・黒字の構成分析!J$40,"▲", "-")), 2) &lt; 0, ABS(ROUND(VALUE(SUBSTITUTE(連結実質赤字比率に係る赤字・黒字の構成分析!J$40,"▲", "-")), 2)), NA())</f>
        <v>#N/A</v>
      </c>
      <c r="K30" s="174">
        <f>IF(ROUND(VALUE(SUBSTITUTE(連結実質赤字比率に係る赤字・黒字の構成分析!J$40,"▲", "-")), 2) &gt;= 0, ABS(ROUND(VALUE(SUBSTITUTE(連結実質赤字比率に係る赤字・黒字の構成分析!J$40,"▲", "-")), 2)), NA())</f>
        <v>0.24</v>
      </c>
    </row>
    <row r="31" spans="1:11">
      <c r="A31" s="174" t="str">
        <f>IF(連結実質赤字比率に係る赤字・黒字の構成分析!C$39="",NA(),連結実質赤字比率に係る赤字・黒字の構成分析!C$39)</f>
        <v>開発事業特別会計</v>
      </c>
      <c r="B31" s="174" t="e">
        <f>IF(ROUND(VALUE(SUBSTITUTE(連結実質赤字比率に係る赤字・黒字の構成分析!F$39,"▲", "-")), 2) &lt; 0, ABS(ROUND(VALUE(SUBSTITUTE(連結実質赤字比率に係る赤字・黒字の構成分析!F$39,"▲", "-")), 2)), NA())</f>
        <v>#N/A</v>
      </c>
      <c r="C31" s="174">
        <f>IF(ROUND(VALUE(SUBSTITUTE(連結実質赤字比率に係る赤字・黒字の構成分析!F$39,"▲", "-")), 2) &gt;= 0, ABS(ROUND(VALUE(SUBSTITUTE(連結実質赤字比率に係る赤字・黒字の構成分析!F$39,"▲", "-")), 2)), NA())</f>
        <v>0.31</v>
      </c>
      <c r="D31" s="174" t="e">
        <f>IF(ROUND(VALUE(SUBSTITUTE(連結実質赤字比率に係る赤字・黒字の構成分析!G$39,"▲", "-")), 2) &lt; 0, ABS(ROUND(VALUE(SUBSTITUTE(連結実質赤字比率に係る赤字・黒字の構成分析!G$39,"▲", "-")), 2)), NA())</f>
        <v>#N/A</v>
      </c>
      <c r="E31" s="174">
        <f>IF(ROUND(VALUE(SUBSTITUTE(連結実質赤字比率に係る赤字・黒字の構成分析!G$39,"▲", "-")), 2) &gt;= 0, ABS(ROUND(VALUE(SUBSTITUTE(連結実質赤字比率に係る赤字・黒字の構成分析!G$39,"▲", "-")), 2)), NA())</f>
        <v>0.31</v>
      </c>
      <c r="F31" s="174" t="e">
        <f>IF(ROUND(VALUE(SUBSTITUTE(連結実質赤字比率に係る赤字・黒字の構成分析!H$39,"▲", "-")), 2) &lt; 0, ABS(ROUND(VALUE(SUBSTITUTE(連結実質赤字比率に係る赤字・黒字の構成分析!H$39,"▲", "-")), 2)), NA())</f>
        <v>#N/A</v>
      </c>
      <c r="G31" s="174">
        <f>IF(ROUND(VALUE(SUBSTITUTE(連結実質赤字比率に係る赤字・黒字の構成分析!H$39,"▲", "-")), 2) &gt;= 0, ABS(ROUND(VALUE(SUBSTITUTE(連結実質赤字比率に係る赤字・黒字の構成分析!H$39,"▲", "-")), 2)), NA())</f>
        <v>0.3</v>
      </c>
      <c r="H31" s="174" t="e">
        <f>IF(ROUND(VALUE(SUBSTITUTE(連結実質赤字比率に係る赤字・黒字の構成分析!I$39,"▲", "-")), 2) &lt; 0, ABS(ROUND(VALUE(SUBSTITUTE(連結実質赤字比率に係る赤字・黒字の構成分析!I$39,"▲", "-")), 2)), NA())</f>
        <v>#N/A</v>
      </c>
      <c r="I31" s="174">
        <f>IF(ROUND(VALUE(SUBSTITUTE(連結実質赤字比率に係る赤字・黒字の構成分析!I$39,"▲", "-")), 2) &gt;= 0, ABS(ROUND(VALUE(SUBSTITUTE(連結実質赤字比率に係る赤字・黒字の構成分析!I$39,"▲", "-")), 2)), NA())</f>
        <v>0.28999999999999998</v>
      </c>
      <c r="J31" s="174" t="e">
        <f>IF(ROUND(VALUE(SUBSTITUTE(連結実質赤字比率に係る赤字・黒字の構成分析!J$39,"▲", "-")), 2) &lt; 0, ABS(ROUND(VALUE(SUBSTITUTE(連結実質赤字比率に係る赤字・黒字の構成分析!J$39,"▲", "-")), 2)), NA())</f>
        <v>#N/A</v>
      </c>
      <c r="K31" s="174">
        <f>IF(ROUND(VALUE(SUBSTITUTE(連結実質赤字比率に係る赤字・黒字の構成分析!J$39,"▲", "-")), 2) &gt;= 0, ABS(ROUND(VALUE(SUBSTITUTE(連結実質赤字比率に係る赤字・黒字の構成分析!J$39,"▲", "-")), 2)), NA())</f>
        <v>0.3</v>
      </c>
    </row>
    <row r="32" spans="1:11">
      <c r="A32" s="174" t="str">
        <f>IF(連結実質赤字比率に係る赤字・黒字の構成分析!C$38="",NA(),連結実質赤字比率に係る赤字・黒字の構成分析!C$38)</f>
        <v>下水道事業会計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1.35</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1.3</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0.8</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0.68</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0.44</v>
      </c>
    </row>
    <row r="33" spans="1:16">
      <c r="A33" s="174" t="str">
        <f>IF(連結実質赤字比率に係る赤字・黒字の構成分析!C$37="",NA(),連結実質赤字比率に係る赤字・黒字の構成分析!C$37)</f>
        <v>一般会計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0.55000000000000004</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0.55000000000000004</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0.55000000000000004</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0.53</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0.55000000000000004</v>
      </c>
    </row>
    <row r="34" spans="1:16">
      <c r="A34" s="174" t="str">
        <f>IF(連結実質赤字比率に係る赤字・黒字の構成分析!C$36="",NA(),連結実質赤字比率に係る赤字・黒字の構成分析!C$36)</f>
        <v>介護保険事業特別会計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0.69</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0.49</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0.22</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0.54</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0.59</v>
      </c>
    </row>
    <row r="35" spans="1:16">
      <c r="A35" s="174" t="str">
        <f>IF(連結実質赤字比率に係る赤字・黒字の構成分析!C$35="",NA(),連結実質赤字比率に係る赤字・黒字の構成分析!C$35)</f>
        <v>競輪事業特別会計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0.23</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0.26</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0.44</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0.61</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0.75</v>
      </c>
    </row>
    <row r="36" spans="1:16">
      <c r="A36" s="174" t="str">
        <f>IF(連結実質赤字比率に係る赤字・黒字の構成分析!C$34="",NA(),連結実質赤字比率に係る赤字・黒字の構成分析!C$34)</f>
        <v>水道事業会計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3.09</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3.06</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2.6</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2</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1.86</v>
      </c>
    </row>
    <row r="39" spans="1:16">
      <c r="A39" s="143" t="s">
        <v>62</v>
      </c>
    </row>
    <row r="40" spans="1:16">
      <c r="A40" s="175"/>
      <c r="B40" s="175" t="str">
        <f>'実質公債費比率（分子）の構造'!K$44</f>
        <v>H30</v>
      </c>
      <c r="C40" s="175"/>
      <c r="D40" s="175"/>
      <c r="E40" s="175" t="str">
        <f>'実質公債費比率（分子）の構造'!L$44</f>
        <v>R01</v>
      </c>
      <c r="F40" s="175"/>
      <c r="G40" s="175"/>
      <c r="H40" s="175" t="str">
        <f>'実質公債費比率（分子）の構造'!M$44</f>
        <v>R02</v>
      </c>
      <c r="I40" s="175"/>
      <c r="J40" s="175"/>
      <c r="K40" s="175" t="str">
        <f>'実質公債費比率（分子）の構造'!N$44</f>
        <v>R03</v>
      </c>
      <c r="L40" s="175"/>
      <c r="M40" s="175"/>
      <c r="N40" s="175" t="str">
        <f>'実質公債費比率（分子）の構造'!O$44</f>
        <v>R04</v>
      </c>
      <c r="O40" s="175"/>
      <c r="P40" s="175"/>
    </row>
    <row r="41" spans="1:16">
      <c r="A41" s="175"/>
      <c r="B41" s="175" t="s">
        <v>63</v>
      </c>
      <c r="C41" s="175"/>
      <c r="D41" s="175" t="s">
        <v>64</v>
      </c>
      <c r="E41" s="175" t="s">
        <v>63</v>
      </c>
      <c r="F41" s="175"/>
      <c r="G41" s="175" t="s">
        <v>64</v>
      </c>
      <c r="H41" s="175" t="s">
        <v>63</v>
      </c>
      <c r="I41" s="175"/>
      <c r="J41" s="175" t="s">
        <v>64</v>
      </c>
      <c r="K41" s="175" t="s">
        <v>63</v>
      </c>
      <c r="L41" s="175"/>
      <c r="M41" s="175" t="s">
        <v>64</v>
      </c>
      <c r="N41" s="175" t="s">
        <v>63</v>
      </c>
      <c r="O41" s="175"/>
      <c r="P41" s="175" t="s">
        <v>64</v>
      </c>
    </row>
    <row r="42" spans="1:16">
      <c r="A42" s="175" t="s">
        <v>65</v>
      </c>
      <c r="B42" s="175"/>
      <c r="C42" s="175"/>
      <c r="D42" s="175">
        <f>'実質公債費比率（分子）の構造'!K$52</f>
        <v>67901</v>
      </c>
      <c r="E42" s="175"/>
      <c r="F42" s="175"/>
      <c r="G42" s="175">
        <f>'実質公債費比率（分子）の構造'!L$52</f>
        <v>67172</v>
      </c>
      <c r="H42" s="175"/>
      <c r="I42" s="175"/>
      <c r="J42" s="175">
        <f>'実質公債費比率（分子）の構造'!M$52</f>
        <v>65349</v>
      </c>
      <c r="K42" s="175"/>
      <c r="L42" s="175"/>
      <c r="M42" s="175">
        <f>'実質公債費比率（分子）の構造'!N$52</f>
        <v>65763</v>
      </c>
      <c r="N42" s="175"/>
      <c r="O42" s="175"/>
      <c r="P42" s="175">
        <f>'実質公債費比率（分子）の構造'!O$52</f>
        <v>65321</v>
      </c>
    </row>
    <row r="43" spans="1:16">
      <c r="A43" s="175" t="s">
        <v>66</v>
      </c>
      <c r="B43" s="175" t="str">
        <f>'実質公債費比率（分子）の構造'!K$51</f>
        <v>-</v>
      </c>
      <c r="C43" s="175"/>
      <c r="D43" s="175"/>
      <c r="E43" s="175" t="str">
        <f>'実質公債費比率（分子）の構造'!L$51</f>
        <v>-</v>
      </c>
      <c r="F43" s="175"/>
      <c r="G43" s="175"/>
      <c r="H43" s="175" t="str">
        <f>'実質公債費比率（分子）の構造'!M$51</f>
        <v>-</v>
      </c>
      <c r="I43" s="175"/>
      <c r="J43" s="175"/>
      <c r="K43" s="175" t="str">
        <f>'実質公債費比率（分子）の構造'!N$51</f>
        <v>-</v>
      </c>
      <c r="L43" s="175"/>
      <c r="M43" s="175"/>
      <c r="N43" s="175" t="str">
        <f>'実質公債費比率（分子）の構造'!O$51</f>
        <v>-</v>
      </c>
      <c r="O43" s="175"/>
      <c r="P43" s="175"/>
    </row>
    <row r="44" spans="1:16">
      <c r="A44" s="175" t="s">
        <v>67</v>
      </c>
      <c r="B44" s="175">
        <f>'実質公債費比率（分子）の構造'!K$50</f>
        <v>200</v>
      </c>
      <c r="C44" s="175"/>
      <c r="D44" s="175"/>
      <c r="E44" s="175">
        <f>'実質公債費比率（分子）の構造'!L$50</f>
        <v>140</v>
      </c>
      <c r="F44" s="175"/>
      <c r="G44" s="175"/>
      <c r="H44" s="175">
        <f>'実質公債費比率（分子）の構造'!M$50</f>
        <v>124</v>
      </c>
      <c r="I44" s="175"/>
      <c r="J44" s="175"/>
      <c r="K44" s="175">
        <f>'実質公債費比率（分子）の構造'!N$50</f>
        <v>128</v>
      </c>
      <c r="L44" s="175"/>
      <c r="M44" s="175"/>
      <c r="N44" s="175">
        <f>'実質公債費比率（分子）の構造'!O$50</f>
        <v>128</v>
      </c>
      <c r="O44" s="175"/>
      <c r="P44" s="175"/>
    </row>
    <row r="45" spans="1:16">
      <c r="A45" s="175" t="s">
        <v>68</v>
      </c>
      <c r="B45" s="175" t="str">
        <f>'実質公債費比率（分子）の構造'!K$49</f>
        <v>-</v>
      </c>
      <c r="C45" s="175"/>
      <c r="D45" s="175"/>
      <c r="E45" s="175" t="str">
        <f>'実質公債費比率（分子）の構造'!L$49</f>
        <v>-</v>
      </c>
      <c r="F45" s="175"/>
      <c r="G45" s="175"/>
      <c r="H45" s="175" t="str">
        <f>'実質公債費比率（分子）の構造'!M$49</f>
        <v>-</v>
      </c>
      <c r="I45" s="175"/>
      <c r="J45" s="175"/>
      <c r="K45" s="175" t="str">
        <f>'実質公債費比率（分子）の構造'!N$49</f>
        <v>-</v>
      </c>
      <c r="L45" s="175"/>
      <c r="M45" s="175"/>
      <c r="N45" s="175" t="str">
        <f>'実質公債費比率（分子）の構造'!O$49</f>
        <v>-</v>
      </c>
      <c r="O45" s="175"/>
      <c r="P45" s="175"/>
    </row>
    <row r="46" spans="1:16">
      <c r="A46" s="175" t="s">
        <v>69</v>
      </c>
      <c r="B46" s="175">
        <f>'実質公債費比率（分子）の構造'!K$48</f>
        <v>17985</v>
      </c>
      <c r="C46" s="175"/>
      <c r="D46" s="175"/>
      <c r="E46" s="175">
        <f>'実質公債費比率（分子）の構造'!L$48</f>
        <v>16339</v>
      </c>
      <c r="F46" s="175"/>
      <c r="G46" s="175"/>
      <c r="H46" s="175">
        <f>'実質公債費比率（分子）の構造'!M$48</f>
        <v>15672</v>
      </c>
      <c r="I46" s="175"/>
      <c r="J46" s="175"/>
      <c r="K46" s="175">
        <f>'実質公債費比率（分子）の構造'!N$48</f>
        <v>14438</v>
      </c>
      <c r="L46" s="175"/>
      <c r="M46" s="175"/>
      <c r="N46" s="175">
        <f>'実質公債費比率（分子）の構造'!O$48</f>
        <v>15055</v>
      </c>
      <c r="O46" s="175"/>
      <c r="P46" s="175"/>
    </row>
    <row r="47" spans="1:16">
      <c r="A47" s="175" t="s">
        <v>70</v>
      </c>
      <c r="B47" s="175">
        <f>'実質公債費比率（分子）の構造'!K$47</f>
        <v>24974</v>
      </c>
      <c r="C47" s="175"/>
      <c r="D47" s="175"/>
      <c r="E47" s="175">
        <f>'実質公債費比率（分子）の構造'!L$47</f>
        <v>27246</v>
      </c>
      <c r="F47" s="175"/>
      <c r="G47" s="175"/>
      <c r="H47" s="175">
        <f>'実質公債費比率（分子）の構造'!M$47</f>
        <v>29495</v>
      </c>
      <c r="I47" s="175"/>
      <c r="J47" s="175"/>
      <c r="K47" s="175">
        <f>'実質公債費比率（分子）の構造'!N$47</f>
        <v>32979</v>
      </c>
      <c r="L47" s="175"/>
      <c r="M47" s="175"/>
      <c r="N47" s="175">
        <f>'実質公債費比率（分子）の構造'!O$47</f>
        <v>35535</v>
      </c>
      <c r="O47" s="175"/>
      <c r="P47" s="175"/>
    </row>
    <row r="48" spans="1:16">
      <c r="A48" s="175" t="s">
        <v>71</v>
      </c>
      <c r="B48" s="175">
        <f>'実質公債費比率（分子）の構造'!K$46</f>
        <v>4592</v>
      </c>
      <c r="C48" s="175"/>
      <c r="D48" s="175"/>
      <c r="E48" s="175">
        <f>'実質公債費比率（分子）の構造'!L$46</f>
        <v>6055</v>
      </c>
      <c r="F48" s="175"/>
      <c r="G48" s="175"/>
      <c r="H48" s="175">
        <f>'実質公債費比率（分子）の構造'!M$46</f>
        <v>4299</v>
      </c>
      <c r="I48" s="175"/>
      <c r="J48" s="175"/>
      <c r="K48" s="175">
        <f>'実質公債費比率（分子）の構造'!N$46</f>
        <v>5772</v>
      </c>
      <c r="L48" s="175"/>
      <c r="M48" s="175"/>
      <c r="N48" s="175">
        <f>'実質公債費比率（分子）の構造'!O$46</f>
        <v>170</v>
      </c>
      <c r="O48" s="175"/>
      <c r="P48" s="175"/>
    </row>
    <row r="49" spans="1:16">
      <c r="A49" s="175" t="s">
        <v>72</v>
      </c>
      <c r="B49" s="175">
        <f>'実質公債費比率（分子）の構造'!K$45</f>
        <v>55445</v>
      </c>
      <c r="C49" s="175"/>
      <c r="D49" s="175"/>
      <c r="E49" s="175">
        <f>'実質公債費比率（分子）の構造'!L$45</f>
        <v>51526</v>
      </c>
      <c r="F49" s="175"/>
      <c r="G49" s="175"/>
      <c r="H49" s="175">
        <f>'実質公債費比率（分子）の構造'!M$45</f>
        <v>46326</v>
      </c>
      <c r="I49" s="175"/>
      <c r="J49" s="175"/>
      <c r="K49" s="175">
        <f>'実質公債費比率（分子）の構造'!N$45</f>
        <v>43137</v>
      </c>
      <c r="L49" s="175"/>
      <c r="M49" s="175"/>
      <c r="N49" s="175">
        <f>'実質公債費比率（分子）の構造'!O$45</f>
        <v>40659</v>
      </c>
      <c r="O49" s="175"/>
      <c r="P49" s="175"/>
    </row>
    <row r="50" spans="1:16">
      <c r="A50" s="175" t="s">
        <v>73</v>
      </c>
      <c r="B50" s="175" t="e">
        <f>NA()</f>
        <v>#N/A</v>
      </c>
      <c r="C50" s="175">
        <f>IF(ISNUMBER('実質公債費比率（分子）の構造'!K$53),'実質公債費比率（分子）の構造'!K$53,NA())</f>
        <v>35295</v>
      </c>
      <c r="D50" s="175" t="e">
        <f>NA()</f>
        <v>#N/A</v>
      </c>
      <c r="E50" s="175" t="e">
        <f>NA()</f>
        <v>#N/A</v>
      </c>
      <c r="F50" s="175">
        <f>IF(ISNUMBER('実質公債費比率（分子）の構造'!L$53),'実質公債費比率（分子）の構造'!L$53,NA())</f>
        <v>34134</v>
      </c>
      <c r="G50" s="175" t="e">
        <f>NA()</f>
        <v>#N/A</v>
      </c>
      <c r="H50" s="175" t="e">
        <f>NA()</f>
        <v>#N/A</v>
      </c>
      <c r="I50" s="175">
        <f>IF(ISNUMBER('実質公債費比率（分子）の構造'!M$53),'実質公債費比率（分子）の構造'!M$53,NA())</f>
        <v>30567</v>
      </c>
      <c r="J50" s="175" t="e">
        <f>NA()</f>
        <v>#N/A</v>
      </c>
      <c r="K50" s="175" t="e">
        <f>NA()</f>
        <v>#N/A</v>
      </c>
      <c r="L50" s="175">
        <f>IF(ISNUMBER('実質公債費比率（分子）の構造'!N$53),'実質公債費比率（分子）の構造'!N$53,NA())</f>
        <v>30691</v>
      </c>
      <c r="M50" s="175" t="e">
        <f>NA()</f>
        <v>#N/A</v>
      </c>
      <c r="N50" s="175" t="e">
        <f>NA()</f>
        <v>#N/A</v>
      </c>
      <c r="O50" s="175">
        <f>IF(ISNUMBER('実質公債費比率（分子）の構造'!O$53),'実質公債費比率（分子）の構造'!O$53,NA())</f>
        <v>26226</v>
      </c>
      <c r="P50" s="175" t="e">
        <f>NA()</f>
        <v>#N/A</v>
      </c>
    </row>
    <row r="53" spans="1:16">
      <c r="A53" s="143" t="s">
        <v>74</v>
      </c>
    </row>
    <row r="54" spans="1:16">
      <c r="A54" s="174"/>
      <c r="B54" s="174" t="str">
        <f>'将来負担比率（分子）の構造'!I$40</f>
        <v>H30</v>
      </c>
      <c r="C54" s="174"/>
      <c r="D54" s="174"/>
      <c r="E54" s="174" t="str">
        <f>'将来負担比率（分子）の構造'!J$40</f>
        <v>R01</v>
      </c>
      <c r="F54" s="174"/>
      <c r="G54" s="174"/>
      <c r="H54" s="174" t="str">
        <f>'将来負担比率（分子）の構造'!K$40</f>
        <v>R02</v>
      </c>
      <c r="I54" s="174"/>
      <c r="J54" s="174"/>
      <c r="K54" s="174" t="str">
        <f>'将来負担比率（分子）の構造'!L$40</f>
        <v>R03</v>
      </c>
      <c r="L54" s="174"/>
      <c r="M54" s="174"/>
      <c r="N54" s="174" t="str">
        <f>'将来負担比率（分子）の構造'!M$40</f>
        <v>R04</v>
      </c>
      <c r="O54" s="174"/>
      <c r="P54" s="174"/>
    </row>
    <row r="55" spans="1:16">
      <c r="A55" s="174"/>
      <c r="B55" s="174" t="s">
        <v>75</v>
      </c>
      <c r="C55" s="174"/>
      <c r="D55" s="174" t="s">
        <v>76</v>
      </c>
      <c r="E55" s="174" t="s">
        <v>75</v>
      </c>
      <c r="F55" s="174"/>
      <c r="G55" s="174" t="s">
        <v>76</v>
      </c>
      <c r="H55" s="174" t="s">
        <v>75</v>
      </c>
      <c r="I55" s="174"/>
      <c r="J55" s="174" t="s">
        <v>76</v>
      </c>
      <c r="K55" s="174" t="s">
        <v>75</v>
      </c>
      <c r="L55" s="174"/>
      <c r="M55" s="174" t="s">
        <v>76</v>
      </c>
      <c r="N55" s="174" t="s">
        <v>75</v>
      </c>
      <c r="O55" s="174"/>
      <c r="P55" s="174" t="s">
        <v>76</v>
      </c>
    </row>
    <row r="56" spans="1:16">
      <c r="A56" s="174" t="s">
        <v>45</v>
      </c>
      <c r="B56" s="174"/>
      <c r="C56" s="174"/>
      <c r="D56" s="174">
        <f>'将来負担比率（分子）の構造'!I$52</f>
        <v>691549</v>
      </c>
      <c r="E56" s="174"/>
      <c r="F56" s="174"/>
      <c r="G56" s="174">
        <f>'将来負担比率（分子）の構造'!J$52</f>
        <v>702185</v>
      </c>
      <c r="H56" s="174"/>
      <c r="I56" s="174"/>
      <c r="J56" s="174">
        <f>'将来負担比率（分子）の構造'!K$52</f>
        <v>714030</v>
      </c>
      <c r="K56" s="174"/>
      <c r="L56" s="174"/>
      <c r="M56" s="174">
        <f>'将来負担比率（分子）の構造'!L$52</f>
        <v>727648</v>
      </c>
      <c r="N56" s="174"/>
      <c r="O56" s="174"/>
      <c r="P56" s="174">
        <f>'将来負担比率（分子）の構造'!M$52</f>
        <v>727875</v>
      </c>
    </row>
    <row r="57" spans="1:16">
      <c r="A57" s="174" t="s">
        <v>44</v>
      </c>
      <c r="B57" s="174"/>
      <c r="C57" s="174"/>
      <c r="D57" s="174">
        <f>'将来負担比率（分子）の構造'!I$51</f>
        <v>187329</v>
      </c>
      <c r="E57" s="174"/>
      <c r="F57" s="174"/>
      <c r="G57" s="174">
        <f>'将来負担比率（分子）の構造'!J$51</f>
        <v>182780</v>
      </c>
      <c r="H57" s="174"/>
      <c r="I57" s="174"/>
      <c r="J57" s="174">
        <f>'将来負担比率（分子）の構造'!K$51</f>
        <v>187933</v>
      </c>
      <c r="K57" s="174"/>
      <c r="L57" s="174"/>
      <c r="M57" s="174">
        <f>'将来負担比率（分子）の構造'!L$51</f>
        <v>191874</v>
      </c>
      <c r="N57" s="174"/>
      <c r="O57" s="174"/>
      <c r="P57" s="174">
        <f>'将来負担比率（分子）の構造'!M$51</f>
        <v>193574</v>
      </c>
    </row>
    <row r="58" spans="1:16">
      <c r="A58" s="174" t="s">
        <v>43</v>
      </c>
      <c r="B58" s="174"/>
      <c r="C58" s="174"/>
      <c r="D58" s="174">
        <f>'将来負担比率（分子）の構造'!I$50</f>
        <v>96487</v>
      </c>
      <c r="E58" s="174"/>
      <c r="F58" s="174"/>
      <c r="G58" s="174">
        <f>'将来負担比率（分子）の構造'!J$50</f>
        <v>88806</v>
      </c>
      <c r="H58" s="174"/>
      <c r="I58" s="174"/>
      <c r="J58" s="174">
        <f>'将来負担比率（分子）の構造'!K$50</f>
        <v>97606</v>
      </c>
      <c r="K58" s="174"/>
      <c r="L58" s="174"/>
      <c r="M58" s="174">
        <f>'将来負担比率（分子）の構造'!L$50</f>
        <v>105496</v>
      </c>
      <c r="N58" s="174"/>
      <c r="O58" s="174"/>
      <c r="P58" s="174">
        <f>'将来負担比率（分子）の構造'!M$50</f>
        <v>134738</v>
      </c>
    </row>
    <row r="59" spans="1:16">
      <c r="A59" s="174" t="s">
        <v>41</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c r="A60" s="174" t="s">
        <v>40</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c r="A61" s="174" t="s">
        <v>38</v>
      </c>
      <c r="B61" s="174">
        <f>'将来負担比率（分子）の構造'!I$46</f>
        <v>17841</v>
      </c>
      <c r="C61" s="174"/>
      <c r="D61" s="174"/>
      <c r="E61" s="174">
        <f>'将来負担比率（分子）の構造'!J$46</f>
        <v>17720</v>
      </c>
      <c r="F61" s="174"/>
      <c r="G61" s="174"/>
      <c r="H61" s="174">
        <f>'将来負担比率（分子）の構造'!K$46</f>
        <v>22623</v>
      </c>
      <c r="I61" s="174"/>
      <c r="J61" s="174"/>
      <c r="K61" s="174">
        <f>'将来負担比率（分子）の構造'!L$46</f>
        <v>25855</v>
      </c>
      <c r="L61" s="174"/>
      <c r="M61" s="174"/>
      <c r="N61" s="174">
        <f>'将来負担比率（分子）の構造'!M$46</f>
        <v>28731</v>
      </c>
      <c r="O61" s="174"/>
      <c r="P61" s="174"/>
    </row>
    <row r="62" spans="1:16">
      <c r="A62" s="174" t="s">
        <v>37</v>
      </c>
      <c r="B62" s="174">
        <f>'将来負担比率（分子）の構造'!I$45</f>
        <v>94559</v>
      </c>
      <c r="C62" s="174"/>
      <c r="D62" s="174"/>
      <c r="E62" s="174">
        <f>'将来負担比率（分子）の構造'!J$45</f>
        <v>90008</v>
      </c>
      <c r="F62" s="174"/>
      <c r="G62" s="174"/>
      <c r="H62" s="174">
        <f>'将来負担比率（分子）の構造'!K$45</f>
        <v>86475</v>
      </c>
      <c r="I62" s="174"/>
      <c r="J62" s="174"/>
      <c r="K62" s="174">
        <f>'将来負担比率（分子）の構造'!L$45</f>
        <v>82899</v>
      </c>
      <c r="L62" s="174"/>
      <c r="M62" s="174"/>
      <c r="N62" s="174">
        <f>'将来負担比率（分子）の構造'!M$45</f>
        <v>80289</v>
      </c>
      <c r="O62" s="174"/>
      <c r="P62" s="174"/>
    </row>
    <row r="63" spans="1:16">
      <c r="A63" s="174" t="s">
        <v>36</v>
      </c>
      <c r="B63" s="174" t="str">
        <f>'将来負担比率（分子）の構造'!I$44</f>
        <v>-</v>
      </c>
      <c r="C63" s="174"/>
      <c r="D63" s="174"/>
      <c r="E63" s="174" t="str">
        <f>'将来負担比率（分子）の構造'!J$44</f>
        <v>-</v>
      </c>
      <c r="F63" s="174"/>
      <c r="G63" s="174"/>
      <c r="H63" s="174" t="str">
        <f>'将来負担比率（分子）の構造'!K$44</f>
        <v>-</v>
      </c>
      <c r="I63" s="174"/>
      <c r="J63" s="174"/>
      <c r="K63" s="174" t="str">
        <f>'将来負担比率（分子）の構造'!L$44</f>
        <v>-</v>
      </c>
      <c r="L63" s="174"/>
      <c r="M63" s="174"/>
      <c r="N63" s="174" t="str">
        <f>'将来負担比率（分子）の構造'!M$44</f>
        <v>-</v>
      </c>
      <c r="O63" s="174"/>
      <c r="P63" s="174"/>
    </row>
    <row r="64" spans="1:16">
      <c r="A64" s="174" t="s">
        <v>35</v>
      </c>
      <c r="B64" s="174">
        <f>'将来負担比率（分子）の構造'!I$43</f>
        <v>252380</v>
      </c>
      <c r="C64" s="174"/>
      <c r="D64" s="174"/>
      <c r="E64" s="174">
        <f>'将来負担比率（分子）の構造'!J$43</f>
        <v>234620</v>
      </c>
      <c r="F64" s="174"/>
      <c r="G64" s="174"/>
      <c r="H64" s="174">
        <f>'将来負担比率（分子）の構造'!K$43</f>
        <v>216249</v>
      </c>
      <c r="I64" s="174"/>
      <c r="J64" s="174"/>
      <c r="K64" s="174">
        <f>'将来負担比率（分子）の構造'!L$43</f>
        <v>205060</v>
      </c>
      <c r="L64" s="174"/>
      <c r="M64" s="174"/>
      <c r="N64" s="174">
        <f>'将来負担比率（分子）の構造'!M$43</f>
        <v>199462</v>
      </c>
      <c r="O64" s="174"/>
      <c r="P64" s="174"/>
    </row>
    <row r="65" spans="1:16">
      <c r="A65" s="174" t="s">
        <v>34</v>
      </c>
      <c r="B65" s="174">
        <f>'将来負担比率（分子）の構造'!I$42</f>
        <v>1190</v>
      </c>
      <c r="C65" s="174"/>
      <c r="D65" s="174"/>
      <c r="E65" s="174">
        <f>'将来負担比率（分子）の構造'!J$42</f>
        <v>1066</v>
      </c>
      <c r="F65" s="174"/>
      <c r="G65" s="174"/>
      <c r="H65" s="174">
        <f>'将来負担比率（分子）の構造'!K$42</f>
        <v>1027</v>
      </c>
      <c r="I65" s="174"/>
      <c r="J65" s="174"/>
      <c r="K65" s="174">
        <f>'将来負担比率（分子）の構造'!L$42</f>
        <v>968</v>
      </c>
      <c r="L65" s="174"/>
      <c r="M65" s="174"/>
      <c r="N65" s="174">
        <f>'将来負担比率（分子）の構造'!M$42</f>
        <v>850</v>
      </c>
      <c r="O65" s="174"/>
      <c r="P65" s="174"/>
    </row>
    <row r="66" spans="1:16">
      <c r="A66" s="174" t="s">
        <v>33</v>
      </c>
      <c r="B66" s="174">
        <f>'将来負担比率（分子）の構造'!I$41</f>
        <v>1142269</v>
      </c>
      <c r="C66" s="174"/>
      <c r="D66" s="174"/>
      <c r="E66" s="174">
        <f>'将来負担比率（分子）の構造'!J$41</f>
        <v>1145785</v>
      </c>
      <c r="F66" s="174"/>
      <c r="G66" s="174"/>
      <c r="H66" s="174">
        <f>'将来負担比率（分子）の構造'!K$41</f>
        <v>1178248</v>
      </c>
      <c r="I66" s="174"/>
      <c r="J66" s="174"/>
      <c r="K66" s="174">
        <f>'将来負担比率（分子）の構造'!L$41</f>
        <v>1195916</v>
      </c>
      <c r="L66" s="174"/>
      <c r="M66" s="174"/>
      <c r="N66" s="174">
        <f>'将来負担比率（分子）の構造'!M$41</f>
        <v>1234267</v>
      </c>
      <c r="O66" s="174"/>
      <c r="P66" s="174"/>
    </row>
    <row r="67" spans="1:16">
      <c r="A67" s="174" t="s">
        <v>77</v>
      </c>
      <c r="B67" s="174" t="e">
        <f>NA()</f>
        <v>#N/A</v>
      </c>
      <c r="C67" s="174">
        <f>IF(ISNUMBER('将来負担比率（分子）の構造'!I$53), IF('将来負担比率（分子）の構造'!I$53 &lt; 0, 0, '将来負担比率（分子）の構造'!I$53), NA())</f>
        <v>532875</v>
      </c>
      <c r="D67" s="174" t="e">
        <f>NA()</f>
        <v>#N/A</v>
      </c>
      <c r="E67" s="174" t="e">
        <f>NA()</f>
        <v>#N/A</v>
      </c>
      <c r="F67" s="174">
        <f>IF(ISNUMBER('将来負担比率（分子）の構造'!J$53), IF('将来負担比率（分子）の構造'!J$53 &lt; 0, 0, '将来負担比率（分子）の構造'!J$53), NA())</f>
        <v>515429</v>
      </c>
      <c r="G67" s="174" t="e">
        <f>NA()</f>
        <v>#N/A</v>
      </c>
      <c r="H67" s="174" t="e">
        <f>NA()</f>
        <v>#N/A</v>
      </c>
      <c r="I67" s="174">
        <f>IF(ISNUMBER('将来負担比率（分子）の構造'!K$53), IF('将来負担比率（分子）の構造'!K$53 &lt; 0, 0, '将来負担比率（分子）の構造'!K$53), NA())</f>
        <v>505055</v>
      </c>
      <c r="J67" s="174" t="e">
        <f>NA()</f>
        <v>#N/A</v>
      </c>
      <c r="K67" s="174" t="e">
        <f>NA()</f>
        <v>#N/A</v>
      </c>
      <c r="L67" s="174">
        <f>IF(ISNUMBER('将来負担比率（分子）の構造'!L$53), IF('将来負担比率（分子）の構造'!L$53 &lt; 0, 0, '将来負担比率（分子）の構造'!L$53), NA())</f>
        <v>485680</v>
      </c>
      <c r="M67" s="174" t="e">
        <f>NA()</f>
        <v>#N/A</v>
      </c>
      <c r="N67" s="174" t="e">
        <f>NA()</f>
        <v>#N/A</v>
      </c>
      <c r="O67" s="174">
        <f>IF(ISNUMBER('将来負担比率（分子）の構造'!M$53), IF('将来負担比率（分子）の構造'!M$53 &lt; 0, 0, '将来負担比率（分子）の構造'!M$53), NA())</f>
        <v>487411</v>
      </c>
      <c r="P67" s="174" t="e">
        <f>NA()</f>
        <v>#N/A</v>
      </c>
    </row>
    <row r="70" spans="1:16">
      <c r="A70" s="176" t="s">
        <v>78</v>
      </c>
      <c r="B70" s="176"/>
      <c r="C70" s="176"/>
      <c r="D70" s="176"/>
      <c r="E70" s="176"/>
      <c r="F70" s="176"/>
    </row>
    <row r="71" spans="1:16">
      <c r="A71" s="177"/>
      <c r="B71" s="177" t="str">
        <f>基金残高に係る経年分析!F54</f>
        <v>R02</v>
      </c>
      <c r="C71" s="177" t="str">
        <f>基金残高に係る経年分析!G54</f>
        <v>R03</v>
      </c>
      <c r="D71" s="177" t="str">
        <f>基金残高に係る経年分析!H54</f>
        <v>R04</v>
      </c>
    </row>
    <row r="72" spans="1:16">
      <c r="A72" s="177" t="s">
        <v>79</v>
      </c>
      <c r="B72" s="178">
        <f>基金残高に係る経年分析!F55</f>
        <v>4902</v>
      </c>
      <c r="C72" s="178">
        <f>基金残高に係る経年分析!G55</f>
        <v>11818</v>
      </c>
      <c r="D72" s="178">
        <f>基金残高に係る経年分析!H55</f>
        <v>10197</v>
      </c>
    </row>
    <row r="73" spans="1:16">
      <c r="A73" s="177" t="s">
        <v>80</v>
      </c>
      <c r="B73" s="178" t="str">
        <f>基金残高に係る経年分析!F56</f>
        <v>-</v>
      </c>
      <c r="C73" s="178" t="str">
        <f>基金残高に係る経年分析!G56</f>
        <v>-</v>
      </c>
      <c r="D73" s="178" t="str">
        <f>基金残高に係る経年分析!H56</f>
        <v>-</v>
      </c>
    </row>
    <row r="74" spans="1:16">
      <c r="A74" s="177" t="s">
        <v>81</v>
      </c>
      <c r="B74" s="178">
        <f>基金残高に係る経年分析!F57</f>
        <v>8110</v>
      </c>
      <c r="C74" s="178">
        <f>基金残高に係る経年分析!G57</f>
        <v>9947</v>
      </c>
      <c r="D74" s="178">
        <f>基金残高に係る経年分析!H57</f>
        <v>9544</v>
      </c>
    </row>
  </sheetData>
  <sheetProtection algorithmName="SHA-512" hashValue="J9EwfYok5NGsg9xEl7O7f0HvIBWEz5CGhZ4/St0m6TOh043meNUeDvjaTP3p20e4CiOhIOjz87OoqCq/ODtQXA==" saltValue="5bEa5VYtJIzvircIMA7Ib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3" customWidth="1"/>
    <col min="2" max="2" width="2.375" style="213" customWidth="1"/>
    <col min="3" max="16" width="2.625" style="213" customWidth="1"/>
    <col min="17" max="17" width="2.375" style="213" customWidth="1"/>
    <col min="18" max="95" width="1.625" style="213" customWidth="1"/>
    <col min="96" max="133" width="1.625" style="225" customWidth="1"/>
    <col min="134" max="143" width="1.625" style="213" customWidth="1"/>
    <col min="144" max="16384" width="0" style="213" hidden="1"/>
  </cols>
  <sheetData>
    <row r="1" spans="2:143" ht="22.5" customHeight="1" thickBot="1">
      <c r="B1" s="211"/>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718" t="s">
        <v>212</v>
      </c>
      <c r="DI1" s="719"/>
      <c r="DJ1" s="719"/>
      <c r="DK1" s="719"/>
      <c r="DL1" s="719"/>
      <c r="DM1" s="719"/>
      <c r="DN1" s="720"/>
      <c r="DO1" s="213"/>
      <c r="DP1" s="718" t="s">
        <v>213</v>
      </c>
      <c r="DQ1" s="719"/>
      <c r="DR1" s="719"/>
      <c r="DS1" s="719"/>
      <c r="DT1" s="719"/>
      <c r="DU1" s="719"/>
      <c r="DV1" s="719"/>
      <c r="DW1" s="719"/>
      <c r="DX1" s="719"/>
      <c r="DY1" s="719"/>
      <c r="DZ1" s="719"/>
      <c r="EA1" s="719"/>
      <c r="EB1" s="719"/>
      <c r="EC1" s="720"/>
      <c r="ED1" s="212"/>
      <c r="EE1" s="212"/>
      <c r="EF1" s="212"/>
      <c r="EG1" s="212"/>
      <c r="EH1" s="212"/>
      <c r="EI1" s="212"/>
      <c r="EJ1" s="212"/>
      <c r="EK1" s="212"/>
      <c r="EL1" s="212"/>
      <c r="EM1" s="212"/>
    </row>
    <row r="2" spans="2:143" ht="22.5" customHeight="1">
      <c r="B2" s="214" t="s">
        <v>214</v>
      </c>
      <c r="R2" s="215"/>
      <c r="S2" s="215"/>
      <c r="T2" s="215"/>
      <c r="U2" s="215"/>
      <c r="V2" s="215"/>
      <c r="W2" s="215"/>
      <c r="X2" s="215"/>
      <c r="Y2" s="215"/>
      <c r="Z2" s="215"/>
      <c r="AA2" s="215"/>
      <c r="AB2" s="215"/>
      <c r="AC2" s="215"/>
      <c r="AE2" s="216"/>
      <c r="AF2" s="216"/>
      <c r="AG2" s="216"/>
      <c r="AH2" s="216"/>
      <c r="AI2" s="216"/>
      <c r="AJ2" s="215"/>
      <c r="AK2" s="215"/>
      <c r="AL2" s="215"/>
      <c r="AM2" s="215"/>
      <c r="AN2" s="215"/>
      <c r="AO2" s="215"/>
      <c r="AP2" s="215"/>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row>
    <row r="3" spans="2:143" ht="11.25" customHeight="1">
      <c r="B3" s="674" t="s">
        <v>215</v>
      </c>
      <c r="C3" s="675"/>
      <c r="D3" s="675"/>
      <c r="E3" s="675"/>
      <c r="F3" s="675"/>
      <c r="G3" s="675"/>
      <c r="H3" s="675"/>
      <c r="I3" s="675"/>
      <c r="J3" s="675"/>
      <c r="K3" s="675"/>
      <c r="L3" s="675"/>
      <c r="M3" s="675"/>
      <c r="N3" s="675"/>
      <c r="O3" s="675"/>
      <c r="P3" s="675"/>
      <c r="Q3" s="675"/>
      <c r="R3" s="675"/>
      <c r="S3" s="675"/>
      <c r="T3" s="675"/>
      <c r="U3" s="675"/>
      <c r="V3" s="675"/>
      <c r="W3" s="675"/>
      <c r="X3" s="675"/>
      <c r="Y3" s="675"/>
      <c r="Z3" s="675"/>
      <c r="AA3" s="675"/>
      <c r="AB3" s="675"/>
      <c r="AC3" s="675"/>
      <c r="AD3" s="675"/>
      <c r="AE3" s="675"/>
      <c r="AF3" s="675"/>
      <c r="AG3" s="675"/>
      <c r="AH3" s="675"/>
      <c r="AI3" s="675"/>
      <c r="AJ3" s="675"/>
      <c r="AK3" s="675"/>
      <c r="AL3" s="675"/>
      <c r="AM3" s="675"/>
      <c r="AN3" s="675"/>
      <c r="AO3" s="675"/>
      <c r="AP3" s="674" t="s">
        <v>216</v>
      </c>
      <c r="AQ3" s="675"/>
      <c r="AR3" s="675"/>
      <c r="AS3" s="675"/>
      <c r="AT3" s="675"/>
      <c r="AU3" s="675"/>
      <c r="AV3" s="675"/>
      <c r="AW3" s="675"/>
      <c r="AX3" s="675"/>
      <c r="AY3" s="675"/>
      <c r="AZ3" s="675"/>
      <c r="BA3" s="675"/>
      <c r="BB3" s="675"/>
      <c r="BC3" s="675"/>
      <c r="BD3" s="675"/>
      <c r="BE3" s="675"/>
      <c r="BF3" s="675"/>
      <c r="BG3" s="675"/>
      <c r="BH3" s="675"/>
      <c r="BI3" s="675"/>
      <c r="BJ3" s="675"/>
      <c r="BK3" s="675"/>
      <c r="BL3" s="675"/>
      <c r="BM3" s="675"/>
      <c r="BN3" s="675"/>
      <c r="BO3" s="675"/>
      <c r="BP3" s="675"/>
      <c r="BQ3" s="675"/>
      <c r="BR3" s="675"/>
      <c r="BS3" s="675"/>
      <c r="BT3" s="675"/>
      <c r="BU3" s="675"/>
      <c r="BV3" s="675"/>
      <c r="BW3" s="675"/>
      <c r="BX3" s="675"/>
      <c r="BY3" s="675"/>
      <c r="BZ3" s="675"/>
      <c r="CA3" s="675"/>
      <c r="CB3" s="676"/>
      <c r="CD3" s="674" t="s">
        <v>217</v>
      </c>
      <c r="CE3" s="675"/>
      <c r="CF3" s="675"/>
      <c r="CG3" s="675"/>
      <c r="CH3" s="675"/>
      <c r="CI3" s="675"/>
      <c r="CJ3" s="675"/>
      <c r="CK3" s="675"/>
      <c r="CL3" s="675"/>
      <c r="CM3" s="675"/>
      <c r="CN3" s="675"/>
      <c r="CO3" s="675"/>
      <c r="CP3" s="675"/>
      <c r="CQ3" s="675"/>
      <c r="CR3" s="675"/>
      <c r="CS3" s="675"/>
      <c r="CT3" s="675"/>
      <c r="CU3" s="675"/>
      <c r="CV3" s="675"/>
      <c r="CW3" s="675"/>
      <c r="CX3" s="675"/>
      <c r="CY3" s="675"/>
      <c r="CZ3" s="675"/>
      <c r="DA3" s="675"/>
      <c r="DB3" s="675"/>
      <c r="DC3" s="675"/>
      <c r="DD3" s="675"/>
      <c r="DE3" s="675"/>
      <c r="DF3" s="675"/>
      <c r="DG3" s="675"/>
      <c r="DH3" s="675"/>
      <c r="DI3" s="675"/>
      <c r="DJ3" s="675"/>
      <c r="DK3" s="675"/>
      <c r="DL3" s="675"/>
      <c r="DM3" s="675"/>
      <c r="DN3" s="675"/>
      <c r="DO3" s="675"/>
      <c r="DP3" s="675"/>
      <c r="DQ3" s="675"/>
      <c r="DR3" s="675"/>
      <c r="DS3" s="675"/>
      <c r="DT3" s="675"/>
      <c r="DU3" s="675"/>
      <c r="DV3" s="675"/>
      <c r="DW3" s="675"/>
      <c r="DX3" s="675"/>
      <c r="DY3" s="675"/>
      <c r="DZ3" s="675"/>
      <c r="EA3" s="675"/>
      <c r="EB3" s="675"/>
      <c r="EC3" s="676"/>
    </row>
    <row r="4" spans="2:143" ht="11.25" customHeight="1">
      <c r="B4" s="674" t="s">
        <v>1</v>
      </c>
      <c r="C4" s="675"/>
      <c r="D4" s="675"/>
      <c r="E4" s="675"/>
      <c r="F4" s="675"/>
      <c r="G4" s="675"/>
      <c r="H4" s="675"/>
      <c r="I4" s="675"/>
      <c r="J4" s="675"/>
      <c r="K4" s="675"/>
      <c r="L4" s="675"/>
      <c r="M4" s="675"/>
      <c r="N4" s="675"/>
      <c r="O4" s="675"/>
      <c r="P4" s="675"/>
      <c r="Q4" s="676"/>
      <c r="R4" s="674" t="s">
        <v>218</v>
      </c>
      <c r="S4" s="675"/>
      <c r="T4" s="675"/>
      <c r="U4" s="675"/>
      <c r="V4" s="675"/>
      <c r="W4" s="675"/>
      <c r="X4" s="675"/>
      <c r="Y4" s="676"/>
      <c r="Z4" s="674" t="s">
        <v>219</v>
      </c>
      <c r="AA4" s="675"/>
      <c r="AB4" s="675"/>
      <c r="AC4" s="676"/>
      <c r="AD4" s="674" t="s">
        <v>220</v>
      </c>
      <c r="AE4" s="675"/>
      <c r="AF4" s="675"/>
      <c r="AG4" s="675"/>
      <c r="AH4" s="675"/>
      <c r="AI4" s="675"/>
      <c r="AJ4" s="675"/>
      <c r="AK4" s="676"/>
      <c r="AL4" s="674" t="s">
        <v>219</v>
      </c>
      <c r="AM4" s="675"/>
      <c r="AN4" s="675"/>
      <c r="AO4" s="676"/>
      <c r="AP4" s="721" t="s">
        <v>221</v>
      </c>
      <c r="AQ4" s="721"/>
      <c r="AR4" s="721"/>
      <c r="AS4" s="721"/>
      <c r="AT4" s="721"/>
      <c r="AU4" s="721"/>
      <c r="AV4" s="721"/>
      <c r="AW4" s="721"/>
      <c r="AX4" s="721"/>
      <c r="AY4" s="721"/>
      <c r="AZ4" s="721"/>
      <c r="BA4" s="721"/>
      <c r="BB4" s="721"/>
      <c r="BC4" s="721"/>
      <c r="BD4" s="721"/>
      <c r="BE4" s="721"/>
      <c r="BF4" s="721"/>
      <c r="BG4" s="721" t="s">
        <v>222</v>
      </c>
      <c r="BH4" s="721"/>
      <c r="BI4" s="721"/>
      <c r="BJ4" s="721"/>
      <c r="BK4" s="721"/>
      <c r="BL4" s="721"/>
      <c r="BM4" s="721"/>
      <c r="BN4" s="721"/>
      <c r="BO4" s="721" t="s">
        <v>219</v>
      </c>
      <c r="BP4" s="721"/>
      <c r="BQ4" s="721"/>
      <c r="BR4" s="721"/>
      <c r="BS4" s="721" t="s">
        <v>223</v>
      </c>
      <c r="BT4" s="721"/>
      <c r="BU4" s="721"/>
      <c r="BV4" s="721"/>
      <c r="BW4" s="721"/>
      <c r="BX4" s="721"/>
      <c r="BY4" s="721"/>
      <c r="BZ4" s="721"/>
      <c r="CA4" s="721"/>
      <c r="CB4" s="721"/>
      <c r="CD4" s="674" t="s">
        <v>224</v>
      </c>
      <c r="CE4" s="675"/>
      <c r="CF4" s="675"/>
      <c r="CG4" s="675"/>
      <c r="CH4" s="675"/>
      <c r="CI4" s="675"/>
      <c r="CJ4" s="675"/>
      <c r="CK4" s="675"/>
      <c r="CL4" s="675"/>
      <c r="CM4" s="675"/>
      <c r="CN4" s="675"/>
      <c r="CO4" s="675"/>
      <c r="CP4" s="675"/>
      <c r="CQ4" s="675"/>
      <c r="CR4" s="675"/>
      <c r="CS4" s="675"/>
      <c r="CT4" s="675"/>
      <c r="CU4" s="675"/>
      <c r="CV4" s="675"/>
      <c r="CW4" s="675"/>
      <c r="CX4" s="675"/>
      <c r="CY4" s="675"/>
      <c r="CZ4" s="675"/>
      <c r="DA4" s="675"/>
      <c r="DB4" s="675"/>
      <c r="DC4" s="675"/>
      <c r="DD4" s="675"/>
      <c r="DE4" s="675"/>
      <c r="DF4" s="675"/>
      <c r="DG4" s="675"/>
      <c r="DH4" s="675"/>
      <c r="DI4" s="675"/>
      <c r="DJ4" s="675"/>
      <c r="DK4" s="675"/>
      <c r="DL4" s="675"/>
      <c r="DM4" s="675"/>
      <c r="DN4" s="675"/>
      <c r="DO4" s="675"/>
      <c r="DP4" s="675"/>
      <c r="DQ4" s="675"/>
      <c r="DR4" s="675"/>
      <c r="DS4" s="675"/>
      <c r="DT4" s="675"/>
      <c r="DU4" s="675"/>
      <c r="DV4" s="675"/>
      <c r="DW4" s="675"/>
      <c r="DX4" s="675"/>
      <c r="DY4" s="675"/>
      <c r="DZ4" s="675"/>
      <c r="EA4" s="675"/>
      <c r="EB4" s="675"/>
      <c r="EC4" s="676"/>
    </row>
    <row r="5" spans="2:143" ht="11.25" customHeight="1">
      <c r="B5" s="680" t="s">
        <v>225</v>
      </c>
      <c r="C5" s="681"/>
      <c r="D5" s="681"/>
      <c r="E5" s="681"/>
      <c r="F5" s="681"/>
      <c r="G5" s="681"/>
      <c r="H5" s="681"/>
      <c r="I5" s="681"/>
      <c r="J5" s="681"/>
      <c r="K5" s="681"/>
      <c r="L5" s="681"/>
      <c r="M5" s="681"/>
      <c r="N5" s="681"/>
      <c r="O5" s="681"/>
      <c r="P5" s="681"/>
      <c r="Q5" s="682"/>
      <c r="R5" s="677">
        <v>242137534</v>
      </c>
      <c r="S5" s="678"/>
      <c r="T5" s="678"/>
      <c r="U5" s="678"/>
      <c r="V5" s="678"/>
      <c r="W5" s="678"/>
      <c r="X5" s="678"/>
      <c r="Y5" s="703"/>
      <c r="Z5" s="716">
        <v>34.1</v>
      </c>
      <c r="AA5" s="716"/>
      <c r="AB5" s="716"/>
      <c r="AC5" s="716"/>
      <c r="AD5" s="717">
        <v>224373349</v>
      </c>
      <c r="AE5" s="717"/>
      <c r="AF5" s="717"/>
      <c r="AG5" s="717"/>
      <c r="AH5" s="717"/>
      <c r="AI5" s="717"/>
      <c r="AJ5" s="717"/>
      <c r="AK5" s="717"/>
      <c r="AL5" s="704">
        <v>68.2</v>
      </c>
      <c r="AM5" s="686"/>
      <c r="AN5" s="686"/>
      <c r="AO5" s="705"/>
      <c r="AP5" s="680" t="s">
        <v>226</v>
      </c>
      <c r="AQ5" s="681"/>
      <c r="AR5" s="681"/>
      <c r="AS5" s="681"/>
      <c r="AT5" s="681"/>
      <c r="AU5" s="681"/>
      <c r="AV5" s="681"/>
      <c r="AW5" s="681"/>
      <c r="AX5" s="681"/>
      <c r="AY5" s="681"/>
      <c r="AZ5" s="681"/>
      <c r="BA5" s="681"/>
      <c r="BB5" s="681"/>
      <c r="BC5" s="681"/>
      <c r="BD5" s="681"/>
      <c r="BE5" s="681"/>
      <c r="BF5" s="682"/>
      <c r="BG5" s="622">
        <v>217319684</v>
      </c>
      <c r="BH5" s="623"/>
      <c r="BI5" s="623"/>
      <c r="BJ5" s="623"/>
      <c r="BK5" s="623"/>
      <c r="BL5" s="623"/>
      <c r="BM5" s="623"/>
      <c r="BN5" s="624"/>
      <c r="BO5" s="660">
        <v>89.8</v>
      </c>
      <c r="BP5" s="660"/>
      <c r="BQ5" s="660"/>
      <c r="BR5" s="660"/>
      <c r="BS5" s="661">
        <v>3560916</v>
      </c>
      <c r="BT5" s="661"/>
      <c r="BU5" s="661"/>
      <c r="BV5" s="661"/>
      <c r="BW5" s="661"/>
      <c r="BX5" s="661"/>
      <c r="BY5" s="661"/>
      <c r="BZ5" s="661"/>
      <c r="CA5" s="661"/>
      <c r="CB5" s="701"/>
      <c r="CD5" s="674" t="s">
        <v>221</v>
      </c>
      <c r="CE5" s="675"/>
      <c r="CF5" s="675"/>
      <c r="CG5" s="675"/>
      <c r="CH5" s="675"/>
      <c r="CI5" s="675"/>
      <c r="CJ5" s="675"/>
      <c r="CK5" s="675"/>
      <c r="CL5" s="675"/>
      <c r="CM5" s="675"/>
      <c r="CN5" s="675"/>
      <c r="CO5" s="675"/>
      <c r="CP5" s="675"/>
      <c r="CQ5" s="676"/>
      <c r="CR5" s="674" t="s">
        <v>227</v>
      </c>
      <c r="CS5" s="675"/>
      <c r="CT5" s="675"/>
      <c r="CU5" s="675"/>
      <c r="CV5" s="675"/>
      <c r="CW5" s="675"/>
      <c r="CX5" s="675"/>
      <c r="CY5" s="676"/>
      <c r="CZ5" s="674" t="s">
        <v>219</v>
      </c>
      <c r="DA5" s="675"/>
      <c r="DB5" s="675"/>
      <c r="DC5" s="676"/>
      <c r="DD5" s="674" t="s">
        <v>228</v>
      </c>
      <c r="DE5" s="675"/>
      <c r="DF5" s="675"/>
      <c r="DG5" s="675"/>
      <c r="DH5" s="675"/>
      <c r="DI5" s="675"/>
      <c r="DJ5" s="675"/>
      <c r="DK5" s="675"/>
      <c r="DL5" s="675"/>
      <c r="DM5" s="675"/>
      <c r="DN5" s="675"/>
      <c r="DO5" s="675"/>
      <c r="DP5" s="676"/>
      <c r="DQ5" s="674" t="s">
        <v>229</v>
      </c>
      <c r="DR5" s="675"/>
      <c r="DS5" s="675"/>
      <c r="DT5" s="675"/>
      <c r="DU5" s="675"/>
      <c r="DV5" s="675"/>
      <c r="DW5" s="675"/>
      <c r="DX5" s="675"/>
      <c r="DY5" s="675"/>
      <c r="DZ5" s="675"/>
      <c r="EA5" s="675"/>
      <c r="EB5" s="675"/>
      <c r="EC5" s="676"/>
    </row>
    <row r="6" spans="2:143" ht="11.25" customHeight="1">
      <c r="B6" s="619" t="s">
        <v>230</v>
      </c>
      <c r="C6" s="620"/>
      <c r="D6" s="620"/>
      <c r="E6" s="620"/>
      <c r="F6" s="620"/>
      <c r="G6" s="620"/>
      <c r="H6" s="620"/>
      <c r="I6" s="620"/>
      <c r="J6" s="620"/>
      <c r="K6" s="620"/>
      <c r="L6" s="620"/>
      <c r="M6" s="620"/>
      <c r="N6" s="620"/>
      <c r="O6" s="620"/>
      <c r="P6" s="620"/>
      <c r="Q6" s="621"/>
      <c r="R6" s="622">
        <v>3371790</v>
      </c>
      <c r="S6" s="623"/>
      <c r="T6" s="623"/>
      <c r="U6" s="623"/>
      <c r="V6" s="623"/>
      <c r="W6" s="623"/>
      <c r="X6" s="623"/>
      <c r="Y6" s="624"/>
      <c r="Z6" s="660">
        <v>0.5</v>
      </c>
      <c r="AA6" s="660"/>
      <c r="AB6" s="660"/>
      <c r="AC6" s="660"/>
      <c r="AD6" s="661">
        <v>3371790</v>
      </c>
      <c r="AE6" s="661"/>
      <c r="AF6" s="661"/>
      <c r="AG6" s="661"/>
      <c r="AH6" s="661"/>
      <c r="AI6" s="661"/>
      <c r="AJ6" s="661"/>
      <c r="AK6" s="661"/>
      <c r="AL6" s="625">
        <v>1</v>
      </c>
      <c r="AM6" s="626"/>
      <c r="AN6" s="626"/>
      <c r="AO6" s="662"/>
      <c r="AP6" s="619" t="s">
        <v>231</v>
      </c>
      <c r="AQ6" s="620"/>
      <c r="AR6" s="620"/>
      <c r="AS6" s="620"/>
      <c r="AT6" s="620"/>
      <c r="AU6" s="620"/>
      <c r="AV6" s="620"/>
      <c r="AW6" s="620"/>
      <c r="AX6" s="620"/>
      <c r="AY6" s="620"/>
      <c r="AZ6" s="620"/>
      <c r="BA6" s="620"/>
      <c r="BB6" s="620"/>
      <c r="BC6" s="620"/>
      <c r="BD6" s="620"/>
      <c r="BE6" s="620"/>
      <c r="BF6" s="621"/>
      <c r="BG6" s="622">
        <v>217319684</v>
      </c>
      <c r="BH6" s="623"/>
      <c r="BI6" s="623"/>
      <c r="BJ6" s="623"/>
      <c r="BK6" s="623"/>
      <c r="BL6" s="623"/>
      <c r="BM6" s="623"/>
      <c r="BN6" s="624"/>
      <c r="BO6" s="660">
        <v>89.8</v>
      </c>
      <c r="BP6" s="660"/>
      <c r="BQ6" s="660"/>
      <c r="BR6" s="660"/>
      <c r="BS6" s="661">
        <v>3560916</v>
      </c>
      <c r="BT6" s="661"/>
      <c r="BU6" s="661"/>
      <c r="BV6" s="661"/>
      <c r="BW6" s="661"/>
      <c r="BX6" s="661"/>
      <c r="BY6" s="661"/>
      <c r="BZ6" s="661"/>
      <c r="CA6" s="661"/>
      <c r="CB6" s="701"/>
      <c r="CD6" s="680" t="s">
        <v>232</v>
      </c>
      <c r="CE6" s="681"/>
      <c r="CF6" s="681"/>
      <c r="CG6" s="681"/>
      <c r="CH6" s="681"/>
      <c r="CI6" s="681"/>
      <c r="CJ6" s="681"/>
      <c r="CK6" s="681"/>
      <c r="CL6" s="681"/>
      <c r="CM6" s="681"/>
      <c r="CN6" s="681"/>
      <c r="CO6" s="681"/>
      <c r="CP6" s="681"/>
      <c r="CQ6" s="682"/>
      <c r="CR6" s="622">
        <v>1482900</v>
      </c>
      <c r="CS6" s="623"/>
      <c r="CT6" s="623"/>
      <c r="CU6" s="623"/>
      <c r="CV6" s="623"/>
      <c r="CW6" s="623"/>
      <c r="CX6" s="623"/>
      <c r="CY6" s="624"/>
      <c r="CZ6" s="704">
        <v>0.2</v>
      </c>
      <c r="DA6" s="686"/>
      <c r="DB6" s="686"/>
      <c r="DC6" s="706"/>
      <c r="DD6" s="628" t="s">
        <v>233</v>
      </c>
      <c r="DE6" s="623"/>
      <c r="DF6" s="623"/>
      <c r="DG6" s="623"/>
      <c r="DH6" s="623"/>
      <c r="DI6" s="623"/>
      <c r="DJ6" s="623"/>
      <c r="DK6" s="623"/>
      <c r="DL6" s="623"/>
      <c r="DM6" s="623"/>
      <c r="DN6" s="623"/>
      <c r="DO6" s="623"/>
      <c r="DP6" s="624"/>
      <c r="DQ6" s="628">
        <v>1482898</v>
      </c>
      <c r="DR6" s="623"/>
      <c r="DS6" s="623"/>
      <c r="DT6" s="623"/>
      <c r="DU6" s="623"/>
      <c r="DV6" s="623"/>
      <c r="DW6" s="623"/>
      <c r="DX6" s="623"/>
      <c r="DY6" s="623"/>
      <c r="DZ6" s="623"/>
      <c r="EA6" s="623"/>
      <c r="EB6" s="623"/>
      <c r="EC6" s="659"/>
    </row>
    <row r="7" spans="2:143" ht="11.25" customHeight="1">
      <c r="B7" s="619" t="s">
        <v>234</v>
      </c>
      <c r="C7" s="620"/>
      <c r="D7" s="620"/>
      <c r="E7" s="620"/>
      <c r="F7" s="620"/>
      <c r="G7" s="620"/>
      <c r="H7" s="620"/>
      <c r="I7" s="620"/>
      <c r="J7" s="620"/>
      <c r="K7" s="620"/>
      <c r="L7" s="620"/>
      <c r="M7" s="620"/>
      <c r="N7" s="620"/>
      <c r="O7" s="620"/>
      <c r="P7" s="620"/>
      <c r="Q7" s="621"/>
      <c r="R7" s="622">
        <v>95472</v>
      </c>
      <c r="S7" s="623"/>
      <c r="T7" s="623"/>
      <c r="U7" s="623"/>
      <c r="V7" s="623"/>
      <c r="W7" s="623"/>
      <c r="X7" s="623"/>
      <c r="Y7" s="624"/>
      <c r="Z7" s="660">
        <v>0</v>
      </c>
      <c r="AA7" s="660"/>
      <c r="AB7" s="660"/>
      <c r="AC7" s="660"/>
      <c r="AD7" s="661">
        <v>95472</v>
      </c>
      <c r="AE7" s="661"/>
      <c r="AF7" s="661"/>
      <c r="AG7" s="661"/>
      <c r="AH7" s="661"/>
      <c r="AI7" s="661"/>
      <c r="AJ7" s="661"/>
      <c r="AK7" s="661"/>
      <c r="AL7" s="625">
        <v>0</v>
      </c>
      <c r="AM7" s="626"/>
      <c r="AN7" s="626"/>
      <c r="AO7" s="662"/>
      <c r="AP7" s="619" t="s">
        <v>235</v>
      </c>
      <c r="AQ7" s="620"/>
      <c r="AR7" s="620"/>
      <c r="AS7" s="620"/>
      <c r="AT7" s="620"/>
      <c r="AU7" s="620"/>
      <c r="AV7" s="620"/>
      <c r="AW7" s="620"/>
      <c r="AX7" s="620"/>
      <c r="AY7" s="620"/>
      <c r="AZ7" s="620"/>
      <c r="BA7" s="620"/>
      <c r="BB7" s="620"/>
      <c r="BC7" s="620"/>
      <c r="BD7" s="620"/>
      <c r="BE7" s="620"/>
      <c r="BF7" s="621"/>
      <c r="BG7" s="622">
        <v>121127682</v>
      </c>
      <c r="BH7" s="623"/>
      <c r="BI7" s="623"/>
      <c r="BJ7" s="623"/>
      <c r="BK7" s="623"/>
      <c r="BL7" s="623"/>
      <c r="BM7" s="623"/>
      <c r="BN7" s="624"/>
      <c r="BO7" s="660">
        <v>50</v>
      </c>
      <c r="BP7" s="660"/>
      <c r="BQ7" s="660"/>
      <c r="BR7" s="660"/>
      <c r="BS7" s="661">
        <v>3560916</v>
      </c>
      <c r="BT7" s="661"/>
      <c r="BU7" s="661"/>
      <c r="BV7" s="661"/>
      <c r="BW7" s="661"/>
      <c r="BX7" s="661"/>
      <c r="BY7" s="661"/>
      <c r="BZ7" s="661"/>
      <c r="CA7" s="661"/>
      <c r="CB7" s="701"/>
      <c r="CD7" s="619" t="s">
        <v>236</v>
      </c>
      <c r="CE7" s="620"/>
      <c r="CF7" s="620"/>
      <c r="CG7" s="620"/>
      <c r="CH7" s="620"/>
      <c r="CI7" s="620"/>
      <c r="CJ7" s="620"/>
      <c r="CK7" s="620"/>
      <c r="CL7" s="620"/>
      <c r="CM7" s="620"/>
      <c r="CN7" s="620"/>
      <c r="CO7" s="620"/>
      <c r="CP7" s="620"/>
      <c r="CQ7" s="621"/>
      <c r="CR7" s="622">
        <v>32670373</v>
      </c>
      <c r="CS7" s="623"/>
      <c r="CT7" s="623"/>
      <c r="CU7" s="623"/>
      <c r="CV7" s="623"/>
      <c r="CW7" s="623"/>
      <c r="CX7" s="623"/>
      <c r="CY7" s="624"/>
      <c r="CZ7" s="660">
        <v>4.5999999999999996</v>
      </c>
      <c r="DA7" s="660"/>
      <c r="DB7" s="660"/>
      <c r="DC7" s="660"/>
      <c r="DD7" s="628">
        <v>2050362</v>
      </c>
      <c r="DE7" s="623"/>
      <c r="DF7" s="623"/>
      <c r="DG7" s="623"/>
      <c r="DH7" s="623"/>
      <c r="DI7" s="623"/>
      <c r="DJ7" s="623"/>
      <c r="DK7" s="623"/>
      <c r="DL7" s="623"/>
      <c r="DM7" s="623"/>
      <c r="DN7" s="623"/>
      <c r="DO7" s="623"/>
      <c r="DP7" s="624"/>
      <c r="DQ7" s="628">
        <v>26971924</v>
      </c>
      <c r="DR7" s="623"/>
      <c r="DS7" s="623"/>
      <c r="DT7" s="623"/>
      <c r="DU7" s="623"/>
      <c r="DV7" s="623"/>
      <c r="DW7" s="623"/>
      <c r="DX7" s="623"/>
      <c r="DY7" s="623"/>
      <c r="DZ7" s="623"/>
      <c r="EA7" s="623"/>
      <c r="EB7" s="623"/>
      <c r="EC7" s="659"/>
    </row>
    <row r="8" spans="2:143" ht="11.25" customHeight="1">
      <c r="B8" s="619" t="s">
        <v>237</v>
      </c>
      <c r="C8" s="620"/>
      <c r="D8" s="620"/>
      <c r="E8" s="620"/>
      <c r="F8" s="620"/>
      <c r="G8" s="620"/>
      <c r="H8" s="620"/>
      <c r="I8" s="620"/>
      <c r="J8" s="620"/>
      <c r="K8" s="620"/>
      <c r="L8" s="620"/>
      <c r="M8" s="620"/>
      <c r="N8" s="620"/>
      <c r="O8" s="620"/>
      <c r="P8" s="620"/>
      <c r="Q8" s="621"/>
      <c r="R8" s="622">
        <v>1036021</v>
      </c>
      <c r="S8" s="623"/>
      <c r="T8" s="623"/>
      <c r="U8" s="623"/>
      <c r="V8" s="623"/>
      <c r="W8" s="623"/>
      <c r="X8" s="623"/>
      <c r="Y8" s="624"/>
      <c r="Z8" s="660">
        <v>0.1</v>
      </c>
      <c r="AA8" s="660"/>
      <c r="AB8" s="660"/>
      <c r="AC8" s="660"/>
      <c r="AD8" s="661">
        <v>1036021</v>
      </c>
      <c r="AE8" s="661"/>
      <c r="AF8" s="661"/>
      <c r="AG8" s="661"/>
      <c r="AH8" s="661"/>
      <c r="AI8" s="661"/>
      <c r="AJ8" s="661"/>
      <c r="AK8" s="661"/>
      <c r="AL8" s="625">
        <v>0.3</v>
      </c>
      <c r="AM8" s="626"/>
      <c r="AN8" s="626"/>
      <c r="AO8" s="662"/>
      <c r="AP8" s="619" t="s">
        <v>238</v>
      </c>
      <c r="AQ8" s="620"/>
      <c r="AR8" s="620"/>
      <c r="AS8" s="620"/>
      <c r="AT8" s="620"/>
      <c r="AU8" s="620"/>
      <c r="AV8" s="620"/>
      <c r="AW8" s="620"/>
      <c r="AX8" s="620"/>
      <c r="AY8" s="620"/>
      <c r="AZ8" s="620"/>
      <c r="BA8" s="620"/>
      <c r="BB8" s="620"/>
      <c r="BC8" s="620"/>
      <c r="BD8" s="620"/>
      <c r="BE8" s="620"/>
      <c r="BF8" s="621"/>
      <c r="BG8" s="622">
        <v>2141791</v>
      </c>
      <c r="BH8" s="623"/>
      <c r="BI8" s="623"/>
      <c r="BJ8" s="623"/>
      <c r="BK8" s="623"/>
      <c r="BL8" s="623"/>
      <c r="BM8" s="623"/>
      <c r="BN8" s="624"/>
      <c r="BO8" s="660">
        <v>0.9</v>
      </c>
      <c r="BP8" s="660"/>
      <c r="BQ8" s="660"/>
      <c r="BR8" s="660"/>
      <c r="BS8" s="661" t="s">
        <v>239</v>
      </c>
      <c r="BT8" s="661"/>
      <c r="BU8" s="661"/>
      <c r="BV8" s="661"/>
      <c r="BW8" s="661"/>
      <c r="BX8" s="661"/>
      <c r="BY8" s="661"/>
      <c r="BZ8" s="661"/>
      <c r="CA8" s="661"/>
      <c r="CB8" s="701"/>
      <c r="CD8" s="619" t="s">
        <v>240</v>
      </c>
      <c r="CE8" s="620"/>
      <c r="CF8" s="620"/>
      <c r="CG8" s="620"/>
      <c r="CH8" s="620"/>
      <c r="CI8" s="620"/>
      <c r="CJ8" s="620"/>
      <c r="CK8" s="620"/>
      <c r="CL8" s="620"/>
      <c r="CM8" s="620"/>
      <c r="CN8" s="620"/>
      <c r="CO8" s="620"/>
      <c r="CP8" s="620"/>
      <c r="CQ8" s="621"/>
      <c r="CR8" s="622">
        <v>236371354</v>
      </c>
      <c r="CS8" s="623"/>
      <c r="CT8" s="623"/>
      <c r="CU8" s="623"/>
      <c r="CV8" s="623"/>
      <c r="CW8" s="623"/>
      <c r="CX8" s="623"/>
      <c r="CY8" s="624"/>
      <c r="CZ8" s="660">
        <v>33.5</v>
      </c>
      <c r="DA8" s="660"/>
      <c r="DB8" s="660"/>
      <c r="DC8" s="660"/>
      <c r="DD8" s="628">
        <v>3272384</v>
      </c>
      <c r="DE8" s="623"/>
      <c r="DF8" s="623"/>
      <c r="DG8" s="623"/>
      <c r="DH8" s="623"/>
      <c r="DI8" s="623"/>
      <c r="DJ8" s="623"/>
      <c r="DK8" s="623"/>
      <c r="DL8" s="623"/>
      <c r="DM8" s="623"/>
      <c r="DN8" s="623"/>
      <c r="DO8" s="623"/>
      <c r="DP8" s="624"/>
      <c r="DQ8" s="628">
        <v>108610992</v>
      </c>
      <c r="DR8" s="623"/>
      <c r="DS8" s="623"/>
      <c r="DT8" s="623"/>
      <c r="DU8" s="623"/>
      <c r="DV8" s="623"/>
      <c r="DW8" s="623"/>
      <c r="DX8" s="623"/>
      <c r="DY8" s="623"/>
      <c r="DZ8" s="623"/>
      <c r="EA8" s="623"/>
      <c r="EB8" s="623"/>
      <c r="EC8" s="659"/>
    </row>
    <row r="9" spans="2:143" ht="11.25" customHeight="1">
      <c r="B9" s="619" t="s">
        <v>241</v>
      </c>
      <c r="C9" s="620"/>
      <c r="D9" s="620"/>
      <c r="E9" s="620"/>
      <c r="F9" s="620"/>
      <c r="G9" s="620"/>
      <c r="H9" s="620"/>
      <c r="I9" s="620"/>
      <c r="J9" s="620"/>
      <c r="K9" s="620"/>
      <c r="L9" s="620"/>
      <c r="M9" s="620"/>
      <c r="N9" s="620"/>
      <c r="O9" s="620"/>
      <c r="P9" s="620"/>
      <c r="Q9" s="621"/>
      <c r="R9" s="622">
        <v>722749</v>
      </c>
      <c r="S9" s="623"/>
      <c r="T9" s="623"/>
      <c r="U9" s="623"/>
      <c r="V9" s="623"/>
      <c r="W9" s="623"/>
      <c r="X9" s="623"/>
      <c r="Y9" s="624"/>
      <c r="Z9" s="660">
        <v>0.1</v>
      </c>
      <c r="AA9" s="660"/>
      <c r="AB9" s="660"/>
      <c r="AC9" s="660"/>
      <c r="AD9" s="661">
        <v>722749</v>
      </c>
      <c r="AE9" s="661"/>
      <c r="AF9" s="661"/>
      <c r="AG9" s="661"/>
      <c r="AH9" s="661"/>
      <c r="AI9" s="661"/>
      <c r="AJ9" s="661"/>
      <c r="AK9" s="661"/>
      <c r="AL9" s="625">
        <v>0.2</v>
      </c>
      <c r="AM9" s="626"/>
      <c r="AN9" s="626"/>
      <c r="AO9" s="662"/>
      <c r="AP9" s="619" t="s">
        <v>242</v>
      </c>
      <c r="AQ9" s="620"/>
      <c r="AR9" s="620"/>
      <c r="AS9" s="620"/>
      <c r="AT9" s="620"/>
      <c r="AU9" s="620"/>
      <c r="AV9" s="620"/>
      <c r="AW9" s="620"/>
      <c r="AX9" s="620"/>
      <c r="AY9" s="620"/>
      <c r="AZ9" s="620"/>
      <c r="BA9" s="620"/>
      <c r="BB9" s="620"/>
      <c r="BC9" s="620"/>
      <c r="BD9" s="620"/>
      <c r="BE9" s="620"/>
      <c r="BF9" s="621"/>
      <c r="BG9" s="622">
        <v>100600257</v>
      </c>
      <c r="BH9" s="623"/>
      <c r="BI9" s="623"/>
      <c r="BJ9" s="623"/>
      <c r="BK9" s="623"/>
      <c r="BL9" s="623"/>
      <c r="BM9" s="623"/>
      <c r="BN9" s="624"/>
      <c r="BO9" s="660">
        <v>41.5</v>
      </c>
      <c r="BP9" s="660"/>
      <c r="BQ9" s="660"/>
      <c r="BR9" s="660"/>
      <c r="BS9" s="661" t="s">
        <v>239</v>
      </c>
      <c r="BT9" s="661"/>
      <c r="BU9" s="661"/>
      <c r="BV9" s="661"/>
      <c r="BW9" s="661"/>
      <c r="BX9" s="661"/>
      <c r="BY9" s="661"/>
      <c r="BZ9" s="661"/>
      <c r="CA9" s="661"/>
      <c r="CB9" s="701"/>
      <c r="CD9" s="619" t="s">
        <v>243</v>
      </c>
      <c r="CE9" s="620"/>
      <c r="CF9" s="620"/>
      <c r="CG9" s="620"/>
      <c r="CH9" s="620"/>
      <c r="CI9" s="620"/>
      <c r="CJ9" s="620"/>
      <c r="CK9" s="620"/>
      <c r="CL9" s="620"/>
      <c r="CM9" s="620"/>
      <c r="CN9" s="620"/>
      <c r="CO9" s="620"/>
      <c r="CP9" s="620"/>
      <c r="CQ9" s="621"/>
      <c r="CR9" s="622">
        <v>99265358</v>
      </c>
      <c r="CS9" s="623"/>
      <c r="CT9" s="623"/>
      <c r="CU9" s="623"/>
      <c r="CV9" s="623"/>
      <c r="CW9" s="623"/>
      <c r="CX9" s="623"/>
      <c r="CY9" s="624"/>
      <c r="CZ9" s="660">
        <v>14.1</v>
      </c>
      <c r="DA9" s="660"/>
      <c r="DB9" s="660"/>
      <c r="DC9" s="660"/>
      <c r="DD9" s="628">
        <v>10481471</v>
      </c>
      <c r="DE9" s="623"/>
      <c r="DF9" s="623"/>
      <c r="DG9" s="623"/>
      <c r="DH9" s="623"/>
      <c r="DI9" s="623"/>
      <c r="DJ9" s="623"/>
      <c r="DK9" s="623"/>
      <c r="DL9" s="623"/>
      <c r="DM9" s="623"/>
      <c r="DN9" s="623"/>
      <c r="DO9" s="623"/>
      <c r="DP9" s="624"/>
      <c r="DQ9" s="628">
        <v>41051136</v>
      </c>
      <c r="DR9" s="623"/>
      <c r="DS9" s="623"/>
      <c r="DT9" s="623"/>
      <c r="DU9" s="623"/>
      <c r="DV9" s="623"/>
      <c r="DW9" s="623"/>
      <c r="DX9" s="623"/>
      <c r="DY9" s="623"/>
      <c r="DZ9" s="623"/>
      <c r="EA9" s="623"/>
      <c r="EB9" s="623"/>
      <c r="EC9" s="659"/>
    </row>
    <row r="10" spans="2:143" ht="11.25" customHeight="1">
      <c r="B10" s="619" t="s">
        <v>244</v>
      </c>
      <c r="C10" s="620"/>
      <c r="D10" s="620"/>
      <c r="E10" s="620"/>
      <c r="F10" s="620"/>
      <c r="G10" s="620"/>
      <c r="H10" s="620"/>
      <c r="I10" s="620"/>
      <c r="J10" s="620"/>
      <c r="K10" s="620"/>
      <c r="L10" s="620"/>
      <c r="M10" s="620"/>
      <c r="N10" s="620"/>
      <c r="O10" s="620"/>
      <c r="P10" s="620"/>
      <c r="Q10" s="621"/>
      <c r="R10" s="622">
        <v>210661</v>
      </c>
      <c r="S10" s="623"/>
      <c r="T10" s="623"/>
      <c r="U10" s="623"/>
      <c r="V10" s="623"/>
      <c r="W10" s="623"/>
      <c r="X10" s="623"/>
      <c r="Y10" s="624"/>
      <c r="Z10" s="660">
        <v>0</v>
      </c>
      <c r="AA10" s="660"/>
      <c r="AB10" s="660"/>
      <c r="AC10" s="660"/>
      <c r="AD10" s="661">
        <v>210661</v>
      </c>
      <c r="AE10" s="661"/>
      <c r="AF10" s="661"/>
      <c r="AG10" s="661"/>
      <c r="AH10" s="661"/>
      <c r="AI10" s="661"/>
      <c r="AJ10" s="661"/>
      <c r="AK10" s="661"/>
      <c r="AL10" s="625">
        <v>0.1</v>
      </c>
      <c r="AM10" s="626"/>
      <c r="AN10" s="626"/>
      <c r="AO10" s="662"/>
      <c r="AP10" s="619" t="s">
        <v>245</v>
      </c>
      <c r="AQ10" s="620"/>
      <c r="AR10" s="620"/>
      <c r="AS10" s="620"/>
      <c r="AT10" s="620"/>
      <c r="AU10" s="620"/>
      <c r="AV10" s="620"/>
      <c r="AW10" s="620"/>
      <c r="AX10" s="620"/>
      <c r="AY10" s="620"/>
      <c r="AZ10" s="620"/>
      <c r="BA10" s="620"/>
      <c r="BB10" s="620"/>
      <c r="BC10" s="620"/>
      <c r="BD10" s="620"/>
      <c r="BE10" s="620"/>
      <c r="BF10" s="621"/>
      <c r="BG10" s="622">
        <v>5122149</v>
      </c>
      <c r="BH10" s="623"/>
      <c r="BI10" s="623"/>
      <c r="BJ10" s="623"/>
      <c r="BK10" s="623"/>
      <c r="BL10" s="623"/>
      <c r="BM10" s="623"/>
      <c r="BN10" s="624"/>
      <c r="BO10" s="660">
        <v>2.1</v>
      </c>
      <c r="BP10" s="660"/>
      <c r="BQ10" s="660"/>
      <c r="BR10" s="660"/>
      <c r="BS10" s="661" t="s">
        <v>233</v>
      </c>
      <c r="BT10" s="661"/>
      <c r="BU10" s="661"/>
      <c r="BV10" s="661"/>
      <c r="BW10" s="661"/>
      <c r="BX10" s="661"/>
      <c r="BY10" s="661"/>
      <c r="BZ10" s="661"/>
      <c r="CA10" s="661"/>
      <c r="CB10" s="701"/>
      <c r="CD10" s="619" t="s">
        <v>246</v>
      </c>
      <c r="CE10" s="620"/>
      <c r="CF10" s="620"/>
      <c r="CG10" s="620"/>
      <c r="CH10" s="620"/>
      <c r="CI10" s="620"/>
      <c r="CJ10" s="620"/>
      <c r="CK10" s="620"/>
      <c r="CL10" s="620"/>
      <c r="CM10" s="620"/>
      <c r="CN10" s="620"/>
      <c r="CO10" s="620"/>
      <c r="CP10" s="620"/>
      <c r="CQ10" s="621"/>
      <c r="CR10" s="622">
        <v>874352</v>
      </c>
      <c r="CS10" s="623"/>
      <c r="CT10" s="623"/>
      <c r="CU10" s="623"/>
      <c r="CV10" s="623"/>
      <c r="CW10" s="623"/>
      <c r="CX10" s="623"/>
      <c r="CY10" s="624"/>
      <c r="CZ10" s="660">
        <v>0.1</v>
      </c>
      <c r="DA10" s="660"/>
      <c r="DB10" s="660"/>
      <c r="DC10" s="660"/>
      <c r="DD10" s="628">
        <v>12299</v>
      </c>
      <c r="DE10" s="623"/>
      <c r="DF10" s="623"/>
      <c r="DG10" s="623"/>
      <c r="DH10" s="623"/>
      <c r="DI10" s="623"/>
      <c r="DJ10" s="623"/>
      <c r="DK10" s="623"/>
      <c r="DL10" s="623"/>
      <c r="DM10" s="623"/>
      <c r="DN10" s="623"/>
      <c r="DO10" s="623"/>
      <c r="DP10" s="624"/>
      <c r="DQ10" s="628">
        <v>629733</v>
      </c>
      <c r="DR10" s="623"/>
      <c r="DS10" s="623"/>
      <c r="DT10" s="623"/>
      <c r="DU10" s="623"/>
      <c r="DV10" s="623"/>
      <c r="DW10" s="623"/>
      <c r="DX10" s="623"/>
      <c r="DY10" s="623"/>
      <c r="DZ10" s="623"/>
      <c r="EA10" s="623"/>
      <c r="EB10" s="623"/>
      <c r="EC10" s="659"/>
    </row>
    <row r="11" spans="2:143" ht="11.25" customHeight="1">
      <c r="B11" s="619" t="s">
        <v>247</v>
      </c>
      <c r="C11" s="620"/>
      <c r="D11" s="620"/>
      <c r="E11" s="620"/>
      <c r="F11" s="620"/>
      <c r="G11" s="620"/>
      <c r="H11" s="620"/>
      <c r="I11" s="620"/>
      <c r="J11" s="620"/>
      <c r="K11" s="620"/>
      <c r="L11" s="620"/>
      <c r="M11" s="620"/>
      <c r="N11" s="620"/>
      <c r="O11" s="620"/>
      <c r="P11" s="620"/>
      <c r="Q11" s="621"/>
      <c r="R11" s="622">
        <v>30424344</v>
      </c>
      <c r="S11" s="623"/>
      <c r="T11" s="623"/>
      <c r="U11" s="623"/>
      <c r="V11" s="623"/>
      <c r="W11" s="623"/>
      <c r="X11" s="623"/>
      <c r="Y11" s="624"/>
      <c r="Z11" s="625">
        <v>4.3</v>
      </c>
      <c r="AA11" s="626"/>
      <c r="AB11" s="626"/>
      <c r="AC11" s="627"/>
      <c r="AD11" s="628">
        <v>30424344</v>
      </c>
      <c r="AE11" s="623"/>
      <c r="AF11" s="623"/>
      <c r="AG11" s="623"/>
      <c r="AH11" s="623"/>
      <c r="AI11" s="623"/>
      <c r="AJ11" s="623"/>
      <c r="AK11" s="624"/>
      <c r="AL11" s="625">
        <v>9.1999999999999993</v>
      </c>
      <c r="AM11" s="626"/>
      <c r="AN11" s="626"/>
      <c r="AO11" s="662"/>
      <c r="AP11" s="619" t="s">
        <v>248</v>
      </c>
      <c r="AQ11" s="620"/>
      <c r="AR11" s="620"/>
      <c r="AS11" s="620"/>
      <c r="AT11" s="620"/>
      <c r="AU11" s="620"/>
      <c r="AV11" s="620"/>
      <c r="AW11" s="620"/>
      <c r="AX11" s="620"/>
      <c r="AY11" s="620"/>
      <c r="AZ11" s="620"/>
      <c r="BA11" s="620"/>
      <c r="BB11" s="620"/>
      <c r="BC11" s="620"/>
      <c r="BD11" s="620"/>
      <c r="BE11" s="620"/>
      <c r="BF11" s="621"/>
      <c r="BG11" s="622">
        <v>13263485</v>
      </c>
      <c r="BH11" s="623"/>
      <c r="BI11" s="623"/>
      <c r="BJ11" s="623"/>
      <c r="BK11" s="623"/>
      <c r="BL11" s="623"/>
      <c r="BM11" s="623"/>
      <c r="BN11" s="624"/>
      <c r="BO11" s="660">
        <v>5.5</v>
      </c>
      <c r="BP11" s="660"/>
      <c r="BQ11" s="660"/>
      <c r="BR11" s="660"/>
      <c r="BS11" s="661">
        <v>3560916</v>
      </c>
      <c r="BT11" s="661"/>
      <c r="BU11" s="661"/>
      <c r="BV11" s="661"/>
      <c r="BW11" s="661"/>
      <c r="BX11" s="661"/>
      <c r="BY11" s="661"/>
      <c r="BZ11" s="661"/>
      <c r="CA11" s="661"/>
      <c r="CB11" s="701"/>
      <c r="CD11" s="619" t="s">
        <v>249</v>
      </c>
      <c r="CE11" s="620"/>
      <c r="CF11" s="620"/>
      <c r="CG11" s="620"/>
      <c r="CH11" s="620"/>
      <c r="CI11" s="620"/>
      <c r="CJ11" s="620"/>
      <c r="CK11" s="620"/>
      <c r="CL11" s="620"/>
      <c r="CM11" s="620"/>
      <c r="CN11" s="620"/>
      <c r="CO11" s="620"/>
      <c r="CP11" s="620"/>
      <c r="CQ11" s="621"/>
      <c r="CR11" s="622">
        <v>4915825</v>
      </c>
      <c r="CS11" s="623"/>
      <c r="CT11" s="623"/>
      <c r="CU11" s="623"/>
      <c r="CV11" s="623"/>
      <c r="CW11" s="623"/>
      <c r="CX11" s="623"/>
      <c r="CY11" s="624"/>
      <c r="CZ11" s="660">
        <v>0.7</v>
      </c>
      <c r="DA11" s="660"/>
      <c r="DB11" s="660"/>
      <c r="DC11" s="660"/>
      <c r="DD11" s="628">
        <v>1212572</v>
      </c>
      <c r="DE11" s="623"/>
      <c r="DF11" s="623"/>
      <c r="DG11" s="623"/>
      <c r="DH11" s="623"/>
      <c r="DI11" s="623"/>
      <c r="DJ11" s="623"/>
      <c r="DK11" s="623"/>
      <c r="DL11" s="623"/>
      <c r="DM11" s="623"/>
      <c r="DN11" s="623"/>
      <c r="DO11" s="623"/>
      <c r="DP11" s="624"/>
      <c r="DQ11" s="628">
        <v>3719177</v>
      </c>
      <c r="DR11" s="623"/>
      <c r="DS11" s="623"/>
      <c r="DT11" s="623"/>
      <c r="DU11" s="623"/>
      <c r="DV11" s="623"/>
      <c r="DW11" s="623"/>
      <c r="DX11" s="623"/>
      <c r="DY11" s="623"/>
      <c r="DZ11" s="623"/>
      <c r="EA11" s="623"/>
      <c r="EB11" s="623"/>
      <c r="EC11" s="659"/>
    </row>
    <row r="12" spans="2:143" ht="11.25" customHeight="1">
      <c r="B12" s="619" t="s">
        <v>250</v>
      </c>
      <c r="C12" s="620"/>
      <c r="D12" s="620"/>
      <c r="E12" s="620"/>
      <c r="F12" s="620"/>
      <c r="G12" s="620"/>
      <c r="H12" s="620"/>
      <c r="I12" s="620"/>
      <c r="J12" s="620"/>
      <c r="K12" s="620"/>
      <c r="L12" s="620"/>
      <c r="M12" s="620"/>
      <c r="N12" s="620"/>
      <c r="O12" s="620"/>
      <c r="P12" s="620"/>
      <c r="Q12" s="621"/>
      <c r="R12" s="622">
        <v>55744</v>
      </c>
      <c r="S12" s="623"/>
      <c r="T12" s="623"/>
      <c r="U12" s="623"/>
      <c r="V12" s="623"/>
      <c r="W12" s="623"/>
      <c r="X12" s="623"/>
      <c r="Y12" s="624"/>
      <c r="Z12" s="660">
        <v>0</v>
      </c>
      <c r="AA12" s="660"/>
      <c r="AB12" s="660"/>
      <c r="AC12" s="660"/>
      <c r="AD12" s="661">
        <v>55744</v>
      </c>
      <c r="AE12" s="661"/>
      <c r="AF12" s="661"/>
      <c r="AG12" s="661"/>
      <c r="AH12" s="661"/>
      <c r="AI12" s="661"/>
      <c r="AJ12" s="661"/>
      <c r="AK12" s="661"/>
      <c r="AL12" s="625">
        <v>0</v>
      </c>
      <c r="AM12" s="626"/>
      <c r="AN12" s="626"/>
      <c r="AO12" s="662"/>
      <c r="AP12" s="619" t="s">
        <v>251</v>
      </c>
      <c r="AQ12" s="620"/>
      <c r="AR12" s="620"/>
      <c r="AS12" s="620"/>
      <c r="AT12" s="620"/>
      <c r="AU12" s="620"/>
      <c r="AV12" s="620"/>
      <c r="AW12" s="620"/>
      <c r="AX12" s="620"/>
      <c r="AY12" s="620"/>
      <c r="AZ12" s="620"/>
      <c r="BA12" s="620"/>
      <c r="BB12" s="620"/>
      <c r="BC12" s="620"/>
      <c r="BD12" s="620"/>
      <c r="BE12" s="620"/>
      <c r="BF12" s="621"/>
      <c r="BG12" s="622">
        <v>85837223</v>
      </c>
      <c r="BH12" s="623"/>
      <c r="BI12" s="623"/>
      <c r="BJ12" s="623"/>
      <c r="BK12" s="623"/>
      <c r="BL12" s="623"/>
      <c r="BM12" s="623"/>
      <c r="BN12" s="624"/>
      <c r="BO12" s="660">
        <v>35.4</v>
      </c>
      <c r="BP12" s="660"/>
      <c r="BQ12" s="660"/>
      <c r="BR12" s="660"/>
      <c r="BS12" s="661" t="s">
        <v>239</v>
      </c>
      <c r="BT12" s="661"/>
      <c r="BU12" s="661"/>
      <c r="BV12" s="661"/>
      <c r="BW12" s="661"/>
      <c r="BX12" s="661"/>
      <c r="BY12" s="661"/>
      <c r="BZ12" s="661"/>
      <c r="CA12" s="661"/>
      <c r="CB12" s="701"/>
      <c r="CD12" s="619" t="s">
        <v>252</v>
      </c>
      <c r="CE12" s="620"/>
      <c r="CF12" s="620"/>
      <c r="CG12" s="620"/>
      <c r="CH12" s="620"/>
      <c r="CI12" s="620"/>
      <c r="CJ12" s="620"/>
      <c r="CK12" s="620"/>
      <c r="CL12" s="620"/>
      <c r="CM12" s="620"/>
      <c r="CN12" s="620"/>
      <c r="CO12" s="620"/>
      <c r="CP12" s="620"/>
      <c r="CQ12" s="621"/>
      <c r="CR12" s="622">
        <v>16315570</v>
      </c>
      <c r="CS12" s="623"/>
      <c r="CT12" s="623"/>
      <c r="CU12" s="623"/>
      <c r="CV12" s="623"/>
      <c r="CW12" s="623"/>
      <c r="CX12" s="623"/>
      <c r="CY12" s="624"/>
      <c r="CZ12" s="660">
        <v>2.2999999999999998</v>
      </c>
      <c r="DA12" s="660"/>
      <c r="DB12" s="660"/>
      <c r="DC12" s="660"/>
      <c r="DD12" s="628">
        <v>93424</v>
      </c>
      <c r="DE12" s="623"/>
      <c r="DF12" s="623"/>
      <c r="DG12" s="623"/>
      <c r="DH12" s="623"/>
      <c r="DI12" s="623"/>
      <c r="DJ12" s="623"/>
      <c r="DK12" s="623"/>
      <c r="DL12" s="623"/>
      <c r="DM12" s="623"/>
      <c r="DN12" s="623"/>
      <c r="DO12" s="623"/>
      <c r="DP12" s="624"/>
      <c r="DQ12" s="628">
        <v>5812704</v>
      </c>
      <c r="DR12" s="623"/>
      <c r="DS12" s="623"/>
      <c r="DT12" s="623"/>
      <c r="DU12" s="623"/>
      <c r="DV12" s="623"/>
      <c r="DW12" s="623"/>
      <c r="DX12" s="623"/>
      <c r="DY12" s="623"/>
      <c r="DZ12" s="623"/>
      <c r="EA12" s="623"/>
      <c r="EB12" s="623"/>
      <c r="EC12" s="659"/>
    </row>
    <row r="13" spans="2:143" ht="11.25" customHeight="1">
      <c r="B13" s="619" t="s">
        <v>253</v>
      </c>
      <c r="C13" s="620"/>
      <c r="D13" s="620"/>
      <c r="E13" s="620"/>
      <c r="F13" s="620"/>
      <c r="G13" s="620"/>
      <c r="H13" s="620"/>
      <c r="I13" s="620"/>
      <c r="J13" s="620"/>
      <c r="K13" s="620"/>
      <c r="L13" s="620"/>
      <c r="M13" s="620"/>
      <c r="N13" s="620"/>
      <c r="O13" s="620"/>
      <c r="P13" s="620"/>
      <c r="Q13" s="621"/>
      <c r="R13" s="622" t="s">
        <v>239</v>
      </c>
      <c r="S13" s="623"/>
      <c r="T13" s="623"/>
      <c r="U13" s="623"/>
      <c r="V13" s="623"/>
      <c r="W13" s="623"/>
      <c r="X13" s="623"/>
      <c r="Y13" s="624"/>
      <c r="Z13" s="660" t="s">
        <v>233</v>
      </c>
      <c r="AA13" s="660"/>
      <c r="AB13" s="660"/>
      <c r="AC13" s="660"/>
      <c r="AD13" s="661" t="s">
        <v>239</v>
      </c>
      <c r="AE13" s="661"/>
      <c r="AF13" s="661"/>
      <c r="AG13" s="661"/>
      <c r="AH13" s="661"/>
      <c r="AI13" s="661"/>
      <c r="AJ13" s="661"/>
      <c r="AK13" s="661"/>
      <c r="AL13" s="625" t="s">
        <v>239</v>
      </c>
      <c r="AM13" s="626"/>
      <c r="AN13" s="626"/>
      <c r="AO13" s="662"/>
      <c r="AP13" s="619" t="s">
        <v>254</v>
      </c>
      <c r="AQ13" s="620"/>
      <c r="AR13" s="620"/>
      <c r="AS13" s="620"/>
      <c r="AT13" s="620"/>
      <c r="AU13" s="620"/>
      <c r="AV13" s="620"/>
      <c r="AW13" s="620"/>
      <c r="AX13" s="620"/>
      <c r="AY13" s="620"/>
      <c r="AZ13" s="620"/>
      <c r="BA13" s="620"/>
      <c r="BB13" s="620"/>
      <c r="BC13" s="620"/>
      <c r="BD13" s="620"/>
      <c r="BE13" s="620"/>
      <c r="BF13" s="621"/>
      <c r="BG13" s="622">
        <v>85345235</v>
      </c>
      <c r="BH13" s="623"/>
      <c r="BI13" s="623"/>
      <c r="BJ13" s="623"/>
      <c r="BK13" s="623"/>
      <c r="BL13" s="623"/>
      <c r="BM13" s="623"/>
      <c r="BN13" s="624"/>
      <c r="BO13" s="660">
        <v>35.200000000000003</v>
      </c>
      <c r="BP13" s="660"/>
      <c r="BQ13" s="660"/>
      <c r="BR13" s="660"/>
      <c r="BS13" s="661" t="s">
        <v>233</v>
      </c>
      <c r="BT13" s="661"/>
      <c r="BU13" s="661"/>
      <c r="BV13" s="661"/>
      <c r="BW13" s="661"/>
      <c r="BX13" s="661"/>
      <c r="BY13" s="661"/>
      <c r="BZ13" s="661"/>
      <c r="CA13" s="661"/>
      <c r="CB13" s="701"/>
      <c r="CD13" s="619" t="s">
        <v>255</v>
      </c>
      <c r="CE13" s="620"/>
      <c r="CF13" s="620"/>
      <c r="CG13" s="620"/>
      <c r="CH13" s="620"/>
      <c r="CI13" s="620"/>
      <c r="CJ13" s="620"/>
      <c r="CK13" s="620"/>
      <c r="CL13" s="620"/>
      <c r="CM13" s="620"/>
      <c r="CN13" s="620"/>
      <c r="CO13" s="620"/>
      <c r="CP13" s="620"/>
      <c r="CQ13" s="621"/>
      <c r="CR13" s="622">
        <v>108506932</v>
      </c>
      <c r="CS13" s="623"/>
      <c r="CT13" s="623"/>
      <c r="CU13" s="623"/>
      <c r="CV13" s="623"/>
      <c r="CW13" s="623"/>
      <c r="CX13" s="623"/>
      <c r="CY13" s="624"/>
      <c r="CZ13" s="660">
        <v>15.4</v>
      </c>
      <c r="DA13" s="660"/>
      <c r="DB13" s="660"/>
      <c r="DC13" s="660"/>
      <c r="DD13" s="628">
        <v>51405846</v>
      </c>
      <c r="DE13" s="623"/>
      <c r="DF13" s="623"/>
      <c r="DG13" s="623"/>
      <c r="DH13" s="623"/>
      <c r="DI13" s="623"/>
      <c r="DJ13" s="623"/>
      <c r="DK13" s="623"/>
      <c r="DL13" s="623"/>
      <c r="DM13" s="623"/>
      <c r="DN13" s="623"/>
      <c r="DO13" s="623"/>
      <c r="DP13" s="624"/>
      <c r="DQ13" s="628">
        <v>40166152</v>
      </c>
      <c r="DR13" s="623"/>
      <c r="DS13" s="623"/>
      <c r="DT13" s="623"/>
      <c r="DU13" s="623"/>
      <c r="DV13" s="623"/>
      <c r="DW13" s="623"/>
      <c r="DX13" s="623"/>
      <c r="DY13" s="623"/>
      <c r="DZ13" s="623"/>
      <c r="EA13" s="623"/>
      <c r="EB13" s="623"/>
      <c r="EC13" s="659"/>
    </row>
    <row r="14" spans="2:143" ht="11.25" customHeight="1">
      <c r="B14" s="619" t="s">
        <v>256</v>
      </c>
      <c r="C14" s="620"/>
      <c r="D14" s="620"/>
      <c r="E14" s="620"/>
      <c r="F14" s="620"/>
      <c r="G14" s="620"/>
      <c r="H14" s="620"/>
      <c r="I14" s="620"/>
      <c r="J14" s="620"/>
      <c r="K14" s="620"/>
      <c r="L14" s="620"/>
      <c r="M14" s="620"/>
      <c r="N14" s="620"/>
      <c r="O14" s="620"/>
      <c r="P14" s="620"/>
      <c r="Q14" s="621"/>
      <c r="R14" s="622">
        <v>106</v>
      </c>
      <c r="S14" s="623"/>
      <c r="T14" s="623"/>
      <c r="U14" s="623"/>
      <c r="V14" s="623"/>
      <c r="W14" s="623"/>
      <c r="X14" s="623"/>
      <c r="Y14" s="624"/>
      <c r="Z14" s="660">
        <v>0</v>
      </c>
      <c r="AA14" s="660"/>
      <c r="AB14" s="660"/>
      <c r="AC14" s="660"/>
      <c r="AD14" s="661">
        <v>106</v>
      </c>
      <c r="AE14" s="661"/>
      <c r="AF14" s="661"/>
      <c r="AG14" s="661"/>
      <c r="AH14" s="661"/>
      <c r="AI14" s="661"/>
      <c r="AJ14" s="661"/>
      <c r="AK14" s="661"/>
      <c r="AL14" s="625">
        <v>0</v>
      </c>
      <c r="AM14" s="626"/>
      <c r="AN14" s="626"/>
      <c r="AO14" s="662"/>
      <c r="AP14" s="619" t="s">
        <v>257</v>
      </c>
      <c r="AQ14" s="620"/>
      <c r="AR14" s="620"/>
      <c r="AS14" s="620"/>
      <c r="AT14" s="620"/>
      <c r="AU14" s="620"/>
      <c r="AV14" s="620"/>
      <c r="AW14" s="620"/>
      <c r="AX14" s="620"/>
      <c r="AY14" s="620"/>
      <c r="AZ14" s="620"/>
      <c r="BA14" s="620"/>
      <c r="BB14" s="620"/>
      <c r="BC14" s="620"/>
      <c r="BD14" s="620"/>
      <c r="BE14" s="620"/>
      <c r="BF14" s="621"/>
      <c r="BG14" s="622">
        <v>2504559</v>
      </c>
      <c r="BH14" s="623"/>
      <c r="BI14" s="623"/>
      <c r="BJ14" s="623"/>
      <c r="BK14" s="623"/>
      <c r="BL14" s="623"/>
      <c r="BM14" s="623"/>
      <c r="BN14" s="624"/>
      <c r="BO14" s="660">
        <v>1</v>
      </c>
      <c r="BP14" s="660"/>
      <c r="BQ14" s="660"/>
      <c r="BR14" s="660"/>
      <c r="BS14" s="661" t="s">
        <v>239</v>
      </c>
      <c r="BT14" s="661"/>
      <c r="BU14" s="661"/>
      <c r="BV14" s="661"/>
      <c r="BW14" s="661"/>
      <c r="BX14" s="661"/>
      <c r="BY14" s="661"/>
      <c r="BZ14" s="661"/>
      <c r="CA14" s="661"/>
      <c r="CB14" s="701"/>
      <c r="CD14" s="619" t="s">
        <v>258</v>
      </c>
      <c r="CE14" s="620"/>
      <c r="CF14" s="620"/>
      <c r="CG14" s="620"/>
      <c r="CH14" s="620"/>
      <c r="CI14" s="620"/>
      <c r="CJ14" s="620"/>
      <c r="CK14" s="620"/>
      <c r="CL14" s="620"/>
      <c r="CM14" s="620"/>
      <c r="CN14" s="620"/>
      <c r="CO14" s="620"/>
      <c r="CP14" s="620"/>
      <c r="CQ14" s="621"/>
      <c r="CR14" s="622">
        <v>14640468</v>
      </c>
      <c r="CS14" s="623"/>
      <c r="CT14" s="623"/>
      <c r="CU14" s="623"/>
      <c r="CV14" s="623"/>
      <c r="CW14" s="623"/>
      <c r="CX14" s="623"/>
      <c r="CY14" s="624"/>
      <c r="CZ14" s="660">
        <v>2.1</v>
      </c>
      <c r="DA14" s="660"/>
      <c r="DB14" s="660"/>
      <c r="DC14" s="660"/>
      <c r="DD14" s="628">
        <v>1635657</v>
      </c>
      <c r="DE14" s="623"/>
      <c r="DF14" s="623"/>
      <c r="DG14" s="623"/>
      <c r="DH14" s="623"/>
      <c r="DI14" s="623"/>
      <c r="DJ14" s="623"/>
      <c r="DK14" s="623"/>
      <c r="DL14" s="623"/>
      <c r="DM14" s="623"/>
      <c r="DN14" s="623"/>
      <c r="DO14" s="623"/>
      <c r="DP14" s="624"/>
      <c r="DQ14" s="628">
        <v>11966716</v>
      </c>
      <c r="DR14" s="623"/>
      <c r="DS14" s="623"/>
      <c r="DT14" s="623"/>
      <c r="DU14" s="623"/>
      <c r="DV14" s="623"/>
      <c r="DW14" s="623"/>
      <c r="DX14" s="623"/>
      <c r="DY14" s="623"/>
      <c r="DZ14" s="623"/>
      <c r="EA14" s="623"/>
      <c r="EB14" s="623"/>
      <c r="EC14" s="659"/>
    </row>
    <row r="15" spans="2:143" ht="11.25" customHeight="1">
      <c r="B15" s="619" t="s">
        <v>259</v>
      </c>
      <c r="C15" s="620"/>
      <c r="D15" s="620"/>
      <c r="E15" s="620"/>
      <c r="F15" s="620"/>
      <c r="G15" s="620"/>
      <c r="H15" s="620"/>
      <c r="I15" s="620"/>
      <c r="J15" s="620"/>
      <c r="K15" s="620"/>
      <c r="L15" s="620"/>
      <c r="M15" s="620"/>
      <c r="N15" s="620"/>
      <c r="O15" s="620"/>
      <c r="P15" s="620"/>
      <c r="Q15" s="621"/>
      <c r="R15" s="622">
        <v>5256112</v>
      </c>
      <c r="S15" s="623"/>
      <c r="T15" s="623"/>
      <c r="U15" s="623"/>
      <c r="V15" s="623"/>
      <c r="W15" s="623"/>
      <c r="X15" s="623"/>
      <c r="Y15" s="624"/>
      <c r="Z15" s="660">
        <v>0.7</v>
      </c>
      <c r="AA15" s="660"/>
      <c r="AB15" s="660"/>
      <c r="AC15" s="660"/>
      <c r="AD15" s="661">
        <v>5256112</v>
      </c>
      <c r="AE15" s="661"/>
      <c r="AF15" s="661"/>
      <c r="AG15" s="661"/>
      <c r="AH15" s="661"/>
      <c r="AI15" s="661"/>
      <c r="AJ15" s="661"/>
      <c r="AK15" s="661"/>
      <c r="AL15" s="625">
        <v>1.6</v>
      </c>
      <c r="AM15" s="626"/>
      <c r="AN15" s="626"/>
      <c r="AO15" s="662"/>
      <c r="AP15" s="619" t="s">
        <v>260</v>
      </c>
      <c r="AQ15" s="620"/>
      <c r="AR15" s="620"/>
      <c r="AS15" s="620"/>
      <c r="AT15" s="620"/>
      <c r="AU15" s="620"/>
      <c r="AV15" s="620"/>
      <c r="AW15" s="620"/>
      <c r="AX15" s="620"/>
      <c r="AY15" s="620"/>
      <c r="AZ15" s="620"/>
      <c r="BA15" s="620"/>
      <c r="BB15" s="620"/>
      <c r="BC15" s="620"/>
      <c r="BD15" s="620"/>
      <c r="BE15" s="620"/>
      <c r="BF15" s="621"/>
      <c r="BG15" s="622">
        <v>7850220</v>
      </c>
      <c r="BH15" s="623"/>
      <c r="BI15" s="623"/>
      <c r="BJ15" s="623"/>
      <c r="BK15" s="623"/>
      <c r="BL15" s="623"/>
      <c r="BM15" s="623"/>
      <c r="BN15" s="624"/>
      <c r="BO15" s="660">
        <v>3.2</v>
      </c>
      <c r="BP15" s="660"/>
      <c r="BQ15" s="660"/>
      <c r="BR15" s="660"/>
      <c r="BS15" s="661" t="s">
        <v>239</v>
      </c>
      <c r="BT15" s="661"/>
      <c r="BU15" s="661"/>
      <c r="BV15" s="661"/>
      <c r="BW15" s="661"/>
      <c r="BX15" s="661"/>
      <c r="BY15" s="661"/>
      <c r="BZ15" s="661"/>
      <c r="CA15" s="661"/>
      <c r="CB15" s="701"/>
      <c r="CD15" s="619" t="s">
        <v>261</v>
      </c>
      <c r="CE15" s="620"/>
      <c r="CF15" s="620"/>
      <c r="CG15" s="620"/>
      <c r="CH15" s="620"/>
      <c r="CI15" s="620"/>
      <c r="CJ15" s="620"/>
      <c r="CK15" s="620"/>
      <c r="CL15" s="620"/>
      <c r="CM15" s="620"/>
      <c r="CN15" s="620"/>
      <c r="CO15" s="620"/>
      <c r="CP15" s="620"/>
      <c r="CQ15" s="621"/>
      <c r="CR15" s="622">
        <v>113902505</v>
      </c>
      <c r="CS15" s="623"/>
      <c r="CT15" s="623"/>
      <c r="CU15" s="623"/>
      <c r="CV15" s="623"/>
      <c r="CW15" s="623"/>
      <c r="CX15" s="623"/>
      <c r="CY15" s="624"/>
      <c r="CZ15" s="660">
        <v>16.2</v>
      </c>
      <c r="DA15" s="660"/>
      <c r="DB15" s="660"/>
      <c r="DC15" s="660"/>
      <c r="DD15" s="628">
        <v>7273834</v>
      </c>
      <c r="DE15" s="623"/>
      <c r="DF15" s="623"/>
      <c r="DG15" s="623"/>
      <c r="DH15" s="623"/>
      <c r="DI15" s="623"/>
      <c r="DJ15" s="623"/>
      <c r="DK15" s="623"/>
      <c r="DL15" s="623"/>
      <c r="DM15" s="623"/>
      <c r="DN15" s="623"/>
      <c r="DO15" s="623"/>
      <c r="DP15" s="624"/>
      <c r="DQ15" s="628">
        <v>86085316</v>
      </c>
      <c r="DR15" s="623"/>
      <c r="DS15" s="623"/>
      <c r="DT15" s="623"/>
      <c r="DU15" s="623"/>
      <c r="DV15" s="623"/>
      <c r="DW15" s="623"/>
      <c r="DX15" s="623"/>
      <c r="DY15" s="623"/>
      <c r="DZ15" s="623"/>
      <c r="EA15" s="623"/>
      <c r="EB15" s="623"/>
      <c r="EC15" s="659"/>
    </row>
    <row r="16" spans="2:143" ht="11.25" customHeight="1">
      <c r="B16" s="619" t="s">
        <v>262</v>
      </c>
      <c r="C16" s="620"/>
      <c r="D16" s="620"/>
      <c r="E16" s="620"/>
      <c r="F16" s="620"/>
      <c r="G16" s="620"/>
      <c r="H16" s="620"/>
      <c r="I16" s="620"/>
      <c r="J16" s="620"/>
      <c r="K16" s="620"/>
      <c r="L16" s="620"/>
      <c r="M16" s="620"/>
      <c r="N16" s="620"/>
      <c r="O16" s="620"/>
      <c r="P16" s="620"/>
      <c r="Q16" s="621"/>
      <c r="R16" s="622">
        <v>502195</v>
      </c>
      <c r="S16" s="623"/>
      <c r="T16" s="623"/>
      <c r="U16" s="623"/>
      <c r="V16" s="623"/>
      <c r="W16" s="623"/>
      <c r="X16" s="623"/>
      <c r="Y16" s="624"/>
      <c r="Z16" s="660">
        <v>0.1</v>
      </c>
      <c r="AA16" s="660"/>
      <c r="AB16" s="660"/>
      <c r="AC16" s="660"/>
      <c r="AD16" s="661">
        <v>502195</v>
      </c>
      <c r="AE16" s="661"/>
      <c r="AF16" s="661"/>
      <c r="AG16" s="661"/>
      <c r="AH16" s="661"/>
      <c r="AI16" s="661"/>
      <c r="AJ16" s="661"/>
      <c r="AK16" s="661"/>
      <c r="AL16" s="625">
        <v>0.2</v>
      </c>
      <c r="AM16" s="626"/>
      <c r="AN16" s="626"/>
      <c r="AO16" s="662"/>
      <c r="AP16" s="619" t="s">
        <v>263</v>
      </c>
      <c r="AQ16" s="620"/>
      <c r="AR16" s="620"/>
      <c r="AS16" s="620"/>
      <c r="AT16" s="620"/>
      <c r="AU16" s="620"/>
      <c r="AV16" s="620"/>
      <c r="AW16" s="620"/>
      <c r="AX16" s="620"/>
      <c r="AY16" s="620"/>
      <c r="AZ16" s="620"/>
      <c r="BA16" s="620"/>
      <c r="BB16" s="620"/>
      <c r="BC16" s="620"/>
      <c r="BD16" s="620"/>
      <c r="BE16" s="620"/>
      <c r="BF16" s="621"/>
      <c r="BG16" s="622" t="s">
        <v>239</v>
      </c>
      <c r="BH16" s="623"/>
      <c r="BI16" s="623"/>
      <c r="BJ16" s="623"/>
      <c r="BK16" s="623"/>
      <c r="BL16" s="623"/>
      <c r="BM16" s="623"/>
      <c r="BN16" s="624"/>
      <c r="BO16" s="660" t="s">
        <v>239</v>
      </c>
      <c r="BP16" s="660"/>
      <c r="BQ16" s="660"/>
      <c r="BR16" s="660"/>
      <c r="BS16" s="661" t="s">
        <v>239</v>
      </c>
      <c r="BT16" s="661"/>
      <c r="BU16" s="661"/>
      <c r="BV16" s="661"/>
      <c r="BW16" s="661"/>
      <c r="BX16" s="661"/>
      <c r="BY16" s="661"/>
      <c r="BZ16" s="661"/>
      <c r="CA16" s="661"/>
      <c r="CB16" s="701"/>
      <c r="CD16" s="619" t="s">
        <v>264</v>
      </c>
      <c r="CE16" s="620"/>
      <c r="CF16" s="620"/>
      <c r="CG16" s="620"/>
      <c r="CH16" s="620"/>
      <c r="CI16" s="620"/>
      <c r="CJ16" s="620"/>
      <c r="CK16" s="620"/>
      <c r="CL16" s="620"/>
      <c r="CM16" s="620"/>
      <c r="CN16" s="620"/>
      <c r="CO16" s="620"/>
      <c r="CP16" s="620"/>
      <c r="CQ16" s="621"/>
      <c r="CR16" s="622">
        <v>5324832</v>
      </c>
      <c r="CS16" s="623"/>
      <c r="CT16" s="623"/>
      <c r="CU16" s="623"/>
      <c r="CV16" s="623"/>
      <c r="CW16" s="623"/>
      <c r="CX16" s="623"/>
      <c r="CY16" s="624"/>
      <c r="CZ16" s="660">
        <v>0.8</v>
      </c>
      <c r="DA16" s="660"/>
      <c r="DB16" s="660"/>
      <c r="DC16" s="660"/>
      <c r="DD16" s="628" t="s">
        <v>233</v>
      </c>
      <c r="DE16" s="623"/>
      <c r="DF16" s="623"/>
      <c r="DG16" s="623"/>
      <c r="DH16" s="623"/>
      <c r="DI16" s="623"/>
      <c r="DJ16" s="623"/>
      <c r="DK16" s="623"/>
      <c r="DL16" s="623"/>
      <c r="DM16" s="623"/>
      <c r="DN16" s="623"/>
      <c r="DO16" s="623"/>
      <c r="DP16" s="624"/>
      <c r="DQ16" s="628">
        <v>76504</v>
      </c>
      <c r="DR16" s="623"/>
      <c r="DS16" s="623"/>
      <c r="DT16" s="623"/>
      <c r="DU16" s="623"/>
      <c r="DV16" s="623"/>
      <c r="DW16" s="623"/>
      <c r="DX16" s="623"/>
      <c r="DY16" s="623"/>
      <c r="DZ16" s="623"/>
      <c r="EA16" s="623"/>
      <c r="EB16" s="623"/>
      <c r="EC16" s="659"/>
    </row>
    <row r="17" spans="2:133" ht="11.25" customHeight="1">
      <c r="B17" s="619" t="s">
        <v>265</v>
      </c>
      <c r="C17" s="620"/>
      <c r="D17" s="620"/>
      <c r="E17" s="620"/>
      <c r="F17" s="620"/>
      <c r="G17" s="620"/>
      <c r="H17" s="620"/>
      <c r="I17" s="620"/>
      <c r="J17" s="620"/>
      <c r="K17" s="620"/>
      <c r="L17" s="620"/>
      <c r="M17" s="620"/>
      <c r="N17" s="620"/>
      <c r="O17" s="620"/>
      <c r="P17" s="620"/>
      <c r="Q17" s="621"/>
      <c r="R17" s="622">
        <v>3548811</v>
      </c>
      <c r="S17" s="623"/>
      <c r="T17" s="623"/>
      <c r="U17" s="623"/>
      <c r="V17" s="623"/>
      <c r="W17" s="623"/>
      <c r="X17" s="623"/>
      <c r="Y17" s="624"/>
      <c r="Z17" s="660">
        <v>0.5</v>
      </c>
      <c r="AA17" s="660"/>
      <c r="AB17" s="660"/>
      <c r="AC17" s="660"/>
      <c r="AD17" s="661">
        <v>3548811</v>
      </c>
      <c r="AE17" s="661"/>
      <c r="AF17" s="661"/>
      <c r="AG17" s="661"/>
      <c r="AH17" s="661"/>
      <c r="AI17" s="661"/>
      <c r="AJ17" s="661"/>
      <c r="AK17" s="661"/>
      <c r="AL17" s="625">
        <v>1.1000000000000001</v>
      </c>
      <c r="AM17" s="626"/>
      <c r="AN17" s="626"/>
      <c r="AO17" s="662"/>
      <c r="AP17" s="619" t="s">
        <v>266</v>
      </c>
      <c r="AQ17" s="620"/>
      <c r="AR17" s="620"/>
      <c r="AS17" s="620"/>
      <c r="AT17" s="620"/>
      <c r="AU17" s="620"/>
      <c r="AV17" s="620"/>
      <c r="AW17" s="620"/>
      <c r="AX17" s="620"/>
      <c r="AY17" s="620"/>
      <c r="AZ17" s="620"/>
      <c r="BA17" s="620"/>
      <c r="BB17" s="620"/>
      <c r="BC17" s="620"/>
      <c r="BD17" s="620"/>
      <c r="BE17" s="620"/>
      <c r="BF17" s="621"/>
      <c r="BG17" s="622" t="s">
        <v>239</v>
      </c>
      <c r="BH17" s="623"/>
      <c r="BI17" s="623"/>
      <c r="BJ17" s="623"/>
      <c r="BK17" s="623"/>
      <c r="BL17" s="623"/>
      <c r="BM17" s="623"/>
      <c r="BN17" s="624"/>
      <c r="BO17" s="660" t="s">
        <v>239</v>
      </c>
      <c r="BP17" s="660"/>
      <c r="BQ17" s="660"/>
      <c r="BR17" s="660"/>
      <c r="BS17" s="661" t="s">
        <v>233</v>
      </c>
      <c r="BT17" s="661"/>
      <c r="BU17" s="661"/>
      <c r="BV17" s="661"/>
      <c r="BW17" s="661"/>
      <c r="BX17" s="661"/>
      <c r="BY17" s="661"/>
      <c r="BZ17" s="661"/>
      <c r="CA17" s="661"/>
      <c r="CB17" s="701"/>
      <c r="CD17" s="619" t="s">
        <v>267</v>
      </c>
      <c r="CE17" s="620"/>
      <c r="CF17" s="620"/>
      <c r="CG17" s="620"/>
      <c r="CH17" s="620"/>
      <c r="CI17" s="620"/>
      <c r="CJ17" s="620"/>
      <c r="CK17" s="620"/>
      <c r="CL17" s="620"/>
      <c r="CM17" s="620"/>
      <c r="CN17" s="620"/>
      <c r="CO17" s="620"/>
      <c r="CP17" s="620"/>
      <c r="CQ17" s="621"/>
      <c r="CR17" s="622">
        <v>70917849</v>
      </c>
      <c r="CS17" s="623"/>
      <c r="CT17" s="623"/>
      <c r="CU17" s="623"/>
      <c r="CV17" s="623"/>
      <c r="CW17" s="623"/>
      <c r="CX17" s="623"/>
      <c r="CY17" s="624"/>
      <c r="CZ17" s="660">
        <v>10.1</v>
      </c>
      <c r="DA17" s="660"/>
      <c r="DB17" s="660"/>
      <c r="DC17" s="660"/>
      <c r="DD17" s="628" t="s">
        <v>233</v>
      </c>
      <c r="DE17" s="623"/>
      <c r="DF17" s="623"/>
      <c r="DG17" s="623"/>
      <c r="DH17" s="623"/>
      <c r="DI17" s="623"/>
      <c r="DJ17" s="623"/>
      <c r="DK17" s="623"/>
      <c r="DL17" s="623"/>
      <c r="DM17" s="623"/>
      <c r="DN17" s="623"/>
      <c r="DO17" s="623"/>
      <c r="DP17" s="624"/>
      <c r="DQ17" s="628">
        <v>64355828</v>
      </c>
      <c r="DR17" s="623"/>
      <c r="DS17" s="623"/>
      <c r="DT17" s="623"/>
      <c r="DU17" s="623"/>
      <c r="DV17" s="623"/>
      <c r="DW17" s="623"/>
      <c r="DX17" s="623"/>
      <c r="DY17" s="623"/>
      <c r="DZ17" s="623"/>
      <c r="EA17" s="623"/>
      <c r="EB17" s="623"/>
      <c r="EC17" s="659"/>
    </row>
    <row r="18" spans="2:133" ht="11.25" customHeight="1">
      <c r="B18" s="619" t="s">
        <v>268</v>
      </c>
      <c r="C18" s="620"/>
      <c r="D18" s="620"/>
      <c r="E18" s="620"/>
      <c r="F18" s="620"/>
      <c r="G18" s="620"/>
      <c r="H18" s="620"/>
      <c r="I18" s="620"/>
      <c r="J18" s="620"/>
      <c r="K18" s="620"/>
      <c r="L18" s="620"/>
      <c r="M18" s="620"/>
      <c r="N18" s="620"/>
      <c r="O18" s="620"/>
      <c r="P18" s="620"/>
      <c r="Q18" s="621"/>
      <c r="R18" s="622">
        <v>1858917</v>
      </c>
      <c r="S18" s="623"/>
      <c r="T18" s="623"/>
      <c r="U18" s="623"/>
      <c r="V18" s="623"/>
      <c r="W18" s="623"/>
      <c r="X18" s="623"/>
      <c r="Y18" s="624"/>
      <c r="Z18" s="660">
        <v>0.3</v>
      </c>
      <c r="AA18" s="660"/>
      <c r="AB18" s="660"/>
      <c r="AC18" s="660"/>
      <c r="AD18" s="661">
        <v>1858917</v>
      </c>
      <c r="AE18" s="661"/>
      <c r="AF18" s="661"/>
      <c r="AG18" s="661"/>
      <c r="AH18" s="661"/>
      <c r="AI18" s="661"/>
      <c r="AJ18" s="661"/>
      <c r="AK18" s="661"/>
      <c r="AL18" s="625">
        <v>0.6</v>
      </c>
      <c r="AM18" s="626"/>
      <c r="AN18" s="626"/>
      <c r="AO18" s="662"/>
      <c r="AP18" s="619" t="s">
        <v>269</v>
      </c>
      <c r="AQ18" s="620"/>
      <c r="AR18" s="620"/>
      <c r="AS18" s="620"/>
      <c r="AT18" s="620"/>
      <c r="AU18" s="620"/>
      <c r="AV18" s="620"/>
      <c r="AW18" s="620"/>
      <c r="AX18" s="620"/>
      <c r="AY18" s="620"/>
      <c r="AZ18" s="620"/>
      <c r="BA18" s="620"/>
      <c r="BB18" s="620"/>
      <c r="BC18" s="620"/>
      <c r="BD18" s="620"/>
      <c r="BE18" s="620"/>
      <c r="BF18" s="621"/>
      <c r="BG18" s="622" t="s">
        <v>239</v>
      </c>
      <c r="BH18" s="623"/>
      <c r="BI18" s="623"/>
      <c r="BJ18" s="623"/>
      <c r="BK18" s="623"/>
      <c r="BL18" s="623"/>
      <c r="BM18" s="623"/>
      <c r="BN18" s="624"/>
      <c r="BO18" s="660" t="s">
        <v>233</v>
      </c>
      <c r="BP18" s="660"/>
      <c r="BQ18" s="660"/>
      <c r="BR18" s="660"/>
      <c r="BS18" s="661" t="s">
        <v>239</v>
      </c>
      <c r="BT18" s="661"/>
      <c r="BU18" s="661"/>
      <c r="BV18" s="661"/>
      <c r="BW18" s="661"/>
      <c r="BX18" s="661"/>
      <c r="BY18" s="661"/>
      <c r="BZ18" s="661"/>
      <c r="CA18" s="661"/>
      <c r="CB18" s="701"/>
      <c r="CD18" s="619" t="s">
        <v>270</v>
      </c>
      <c r="CE18" s="620"/>
      <c r="CF18" s="620"/>
      <c r="CG18" s="620"/>
      <c r="CH18" s="620"/>
      <c r="CI18" s="620"/>
      <c r="CJ18" s="620"/>
      <c r="CK18" s="620"/>
      <c r="CL18" s="620"/>
      <c r="CM18" s="620"/>
      <c r="CN18" s="620"/>
      <c r="CO18" s="620"/>
      <c r="CP18" s="620"/>
      <c r="CQ18" s="621"/>
      <c r="CR18" s="622" t="s">
        <v>233</v>
      </c>
      <c r="CS18" s="623"/>
      <c r="CT18" s="623"/>
      <c r="CU18" s="623"/>
      <c r="CV18" s="623"/>
      <c r="CW18" s="623"/>
      <c r="CX18" s="623"/>
      <c r="CY18" s="624"/>
      <c r="CZ18" s="660" t="s">
        <v>233</v>
      </c>
      <c r="DA18" s="660"/>
      <c r="DB18" s="660"/>
      <c r="DC18" s="660"/>
      <c r="DD18" s="628" t="s">
        <v>239</v>
      </c>
      <c r="DE18" s="623"/>
      <c r="DF18" s="623"/>
      <c r="DG18" s="623"/>
      <c r="DH18" s="623"/>
      <c r="DI18" s="623"/>
      <c r="DJ18" s="623"/>
      <c r="DK18" s="623"/>
      <c r="DL18" s="623"/>
      <c r="DM18" s="623"/>
      <c r="DN18" s="623"/>
      <c r="DO18" s="623"/>
      <c r="DP18" s="624"/>
      <c r="DQ18" s="628" t="s">
        <v>233</v>
      </c>
      <c r="DR18" s="623"/>
      <c r="DS18" s="623"/>
      <c r="DT18" s="623"/>
      <c r="DU18" s="623"/>
      <c r="DV18" s="623"/>
      <c r="DW18" s="623"/>
      <c r="DX18" s="623"/>
      <c r="DY18" s="623"/>
      <c r="DZ18" s="623"/>
      <c r="EA18" s="623"/>
      <c r="EB18" s="623"/>
      <c r="EC18" s="659"/>
    </row>
    <row r="19" spans="2:133" ht="11.25" customHeight="1">
      <c r="B19" s="619" t="s">
        <v>271</v>
      </c>
      <c r="C19" s="620"/>
      <c r="D19" s="620"/>
      <c r="E19" s="620"/>
      <c r="F19" s="620"/>
      <c r="G19" s="620"/>
      <c r="H19" s="620"/>
      <c r="I19" s="620"/>
      <c r="J19" s="620"/>
      <c r="K19" s="620"/>
      <c r="L19" s="620"/>
      <c r="M19" s="620"/>
      <c r="N19" s="620"/>
      <c r="O19" s="620"/>
      <c r="P19" s="620"/>
      <c r="Q19" s="621"/>
      <c r="R19" s="622">
        <v>1834170</v>
      </c>
      <c r="S19" s="623"/>
      <c r="T19" s="623"/>
      <c r="U19" s="623"/>
      <c r="V19" s="623"/>
      <c r="W19" s="623"/>
      <c r="X19" s="623"/>
      <c r="Y19" s="624"/>
      <c r="Z19" s="660">
        <v>0.3</v>
      </c>
      <c r="AA19" s="660"/>
      <c r="AB19" s="660"/>
      <c r="AC19" s="660"/>
      <c r="AD19" s="661">
        <v>1834170</v>
      </c>
      <c r="AE19" s="661"/>
      <c r="AF19" s="661"/>
      <c r="AG19" s="661"/>
      <c r="AH19" s="661"/>
      <c r="AI19" s="661"/>
      <c r="AJ19" s="661"/>
      <c r="AK19" s="661"/>
      <c r="AL19" s="625">
        <v>0.6</v>
      </c>
      <c r="AM19" s="626"/>
      <c r="AN19" s="626"/>
      <c r="AO19" s="662"/>
      <c r="AP19" s="619" t="s">
        <v>272</v>
      </c>
      <c r="AQ19" s="620"/>
      <c r="AR19" s="620"/>
      <c r="AS19" s="620"/>
      <c r="AT19" s="620"/>
      <c r="AU19" s="620"/>
      <c r="AV19" s="620"/>
      <c r="AW19" s="620"/>
      <c r="AX19" s="620"/>
      <c r="AY19" s="620"/>
      <c r="AZ19" s="620"/>
      <c r="BA19" s="620"/>
      <c r="BB19" s="620"/>
      <c r="BC19" s="620"/>
      <c r="BD19" s="620"/>
      <c r="BE19" s="620"/>
      <c r="BF19" s="621"/>
      <c r="BG19" s="622">
        <v>24817850</v>
      </c>
      <c r="BH19" s="623"/>
      <c r="BI19" s="623"/>
      <c r="BJ19" s="623"/>
      <c r="BK19" s="623"/>
      <c r="BL19" s="623"/>
      <c r="BM19" s="623"/>
      <c r="BN19" s="624"/>
      <c r="BO19" s="660">
        <v>10.199999999999999</v>
      </c>
      <c r="BP19" s="660"/>
      <c r="BQ19" s="660"/>
      <c r="BR19" s="660"/>
      <c r="BS19" s="661" t="s">
        <v>233</v>
      </c>
      <c r="BT19" s="661"/>
      <c r="BU19" s="661"/>
      <c r="BV19" s="661"/>
      <c r="BW19" s="661"/>
      <c r="BX19" s="661"/>
      <c r="BY19" s="661"/>
      <c r="BZ19" s="661"/>
      <c r="CA19" s="661"/>
      <c r="CB19" s="701"/>
      <c r="CD19" s="619" t="s">
        <v>273</v>
      </c>
      <c r="CE19" s="620"/>
      <c r="CF19" s="620"/>
      <c r="CG19" s="620"/>
      <c r="CH19" s="620"/>
      <c r="CI19" s="620"/>
      <c r="CJ19" s="620"/>
      <c r="CK19" s="620"/>
      <c r="CL19" s="620"/>
      <c r="CM19" s="620"/>
      <c r="CN19" s="620"/>
      <c r="CO19" s="620"/>
      <c r="CP19" s="620"/>
      <c r="CQ19" s="621"/>
      <c r="CR19" s="622" t="s">
        <v>239</v>
      </c>
      <c r="CS19" s="623"/>
      <c r="CT19" s="623"/>
      <c r="CU19" s="623"/>
      <c r="CV19" s="623"/>
      <c r="CW19" s="623"/>
      <c r="CX19" s="623"/>
      <c r="CY19" s="624"/>
      <c r="CZ19" s="660" t="s">
        <v>239</v>
      </c>
      <c r="DA19" s="660"/>
      <c r="DB19" s="660"/>
      <c r="DC19" s="660"/>
      <c r="DD19" s="628" t="s">
        <v>239</v>
      </c>
      <c r="DE19" s="623"/>
      <c r="DF19" s="623"/>
      <c r="DG19" s="623"/>
      <c r="DH19" s="623"/>
      <c r="DI19" s="623"/>
      <c r="DJ19" s="623"/>
      <c r="DK19" s="623"/>
      <c r="DL19" s="623"/>
      <c r="DM19" s="623"/>
      <c r="DN19" s="623"/>
      <c r="DO19" s="623"/>
      <c r="DP19" s="624"/>
      <c r="DQ19" s="628" t="s">
        <v>239</v>
      </c>
      <c r="DR19" s="623"/>
      <c r="DS19" s="623"/>
      <c r="DT19" s="623"/>
      <c r="DU19" s="623"/>
      <c r="DV19" s="623"/>
      <c r="DW19" s="623"/>
      <c r="DX19" s="623"/>
      <c r="DY19" s="623"/>
      <c r="DZ19" s="623"/>
      <c r="EA19" s="623"/>
      <c r="EB19" s="623"/>
      <c r="EC19" s="659"/>
    </row>
    <row r="20" spans="2:133" ht="11.25" customHeight="1">
      <c r="B20" s="689" t="s">
        <v>274</v>
      </c>
      <c r="C20" s="690"/>
      <c r="D20" s="690"/>
      <c r="E20" s="690"/>
      <c r="F20" s="690"/>
      <c r="G20" s="690"/>
      <c r="H20" s="690"/>
      <c r="I20" s="690"/>
      <c r="J20" s="690"/>
      <c r="K20" s="690"/>
      <c r="L20" s="690"/>
      <c r="M20" s="690"/>
      <c r="N20" s="690"/>
      <c r="O20" s="690"/>
      <c r="P20" s="690"/>
      <c r="Q20" s="691"/>
      <c r="R20" s="622">
        <v>24747</v>
      </c>
      <c r="S20" s="623"/>
      <c r="T20" s="623"/>
      <c r="U20" s="623"/>
      <c r="V20" s="623"/>
      <c r="W20" s="623"/>
      <c r="X20" s="623"/>
      <c r="Y20" s="624"/>
      <c r="Z20" s="660">
        <v>0</v>
      </c>
      <c r="AA20" s="660"/>
      <c r="AB20" s="660"/>
      <c r="AC20" s="660"/>
      <c r="AD20" s="661">
        <v>24747</v>
      </c>
      <c r="AE20" s="661"/>
      <c r="AF20" s="661"/>
      <c r="AG20" s="661"/>
      <c r="AH20" s="661"/>
      <c r="AI20" s="661"/>
      <c r="AJ20" s="661"/>
      <c r="AK20" s="661"/>
      <c r="AL20" s="625">
        <v>0</v>
      </c>
      <c r="AM20" s="626"/>
      <c r="AN20" s="626"/>
      <c r="AO20" s="662"/>
      <c r="AP20" s="619" t="s">
        <v>275</v>
      </c>
      <c r="AQ20" s="620"/>
      <c r="AR20" s="620"/>
      <c r="AS20" s="620"/>
      <c r="AT20" s="620"/>
      <c r="AU20" s="620"/>
      <c r="AV20" s="620"/>
      <c r="AW20" s="620"/>
      <c r="AX20" s="620"/>
      <c r="AY20" s="620"/>
      <c r="AZ20" s="620"/>
      <c r="BA20" s="620"/>
      <c r="BB20" s="620"/>
      <c r="BC20" s="620"/>
      <c r="BD20" s="620"/>
      <c r="BE20" s="620"/>
      <c r="BF20" s="621"/>
      <c r="BG20" s="622">
        <v>24817850</v>
      </c>
      <c r="BH20" s="623"/>
      <c r="BI20" s="623"/>
      <c r="BJ20" s="623"/>
      <c r="BK20" s="623"/>
      <c r="BL20" s="623"/>
      <c r="BM20" s="623"/>
      <c r="BN20" s="624"/>
      <c r="BO20" s="660">
        <v>10.199999999999999</v>
      </c>
      <c r="BP20" s="660"/>
      <c r="BQ20" s="660"/>
      <c r="BR20" s="660"/>
      <c r="BS20" s="661" t="s">
        <v>239</v>
      </c>
      <c r="BT20" s="661"/>
      <c r="BU20" s="661"/>
      <c r="BV20" s="661"/>
      <c r="BW20" s="661"/>
      <c r="BX20" s="661"/>
      <c r="BY20" s="661"/>
      <c r="BZ20" s="661"/>
      <c r="CA20" s="661"/>
      <c r="CB20" s="701"/>
      <c r="CD20" s="619" t="s">
        <v>276</v>
      </c>
      <c r="CE20" s="620"/>
      <c r="CF20" s="620"/>
      <c r="CG20" s="620"/>
      <c r="CH20" s="620"/>
      <c r="CI20" s="620"/>
      <c r="CJ20" s="620"/>
      <c r="CK20" s="620"/>
      <c r="CL20" s="620"/>
      <c r="CM20" s="620"/>
      <c r="CN20" s="620"/>
      <c r="CO20" s="620"/>
      <c r="CP20" s="620"/>
      <c r="CQ20" s="621"/>
      <c r="CR20" s="622">
        <v>705188318</v>
      </c>
      <c r="CS20" s="623"/>
      <c r="CT20" s="623"/>
      <c r="CU20" s="623"/>
      <c r="CV20" s="623"/>
      <c r="CW20" s="623"/>
      <c r="CX20" s="623"/>
      <c r="CY20" s="624"/>
      <c r="CZ20" s="660">
        <v>100</v>
      </c>
      <c r="DA20" s="660"/>
      <c r="DB20" s="660"/>
      <c r="DC20" s="660"/>
      <c r="DD20" s="628">
        <v>77437849</v>
      </c>
      <c r="DE20" s="623"/>
      <c r="DF20" s="623"/>
      <c r="DG20" s="623"/>
      <c r="DH20" s="623"/>
      <c r="DI20" s="623"/>
      <c r="DJ20" s="623"/>
      <c r="DK20" s="623"/>
      <c r="DL20" s="623"/>
      <c r="DM20" s="623"/>
      <c r="DN20" s="623"/>
      <c r="DO20" s="623"/>
      <c r="DP20" s="624"/>
      <c r="DQ20" s="628">
        <v>390929080</v>
      </c>
      <c r="DR20" s="623"/>
      <c r="DS20" s="623"/>
      <c r="DT20" s="623"/>
      <c r="DU20" s="623"/>
      <c r="DV20" s="623"/>
      <c r="DW20" s="623"/>
      <c r="DX20" s="623"/>
      <c r="DY20" s="623"/>
      <c r="DZ20" s="623"/>
      <c r="EA20" s="623"/>
      <c r="EB20" s="623"/>
      <c r="EC20" s="659"/>
    </row>
    <row r="21" spans="2:133" ht="11.25" customHeight="1">
      <c r="B21" s="619" t="s">
        <v>277</v>
      </c>
      <c r="C21" s="620"/>
      <c r="D21" s="620"/>
      <c r="E21" s="620"/>
      <c r="F21" s="620"/>
      <c r="G21" s="620"/>
      <c r="H21" s="620"/>
      <c r="I21" s="620"/>
      <c r="J21" s="620"/>
      <c r="K21" s="620"/>
      <c r="L21" s="620"/>
      <c r="M21" s="620"/>
      <c r="N21" s="620"/>
      <c r="O21" s="620"/>
      <c r="P21" s="620"/>
      <c r="Q21" s="621"/>
      <c r="R21" s="622">
        <v>58473470</v>
      </c>
      <c r="S21" s="623"/>
      <c r="T21" s="623"/>
      <c r="U21" s="623"/>
      <c r="V21" s="623"/>
      <c r="W21" s="623"/>
      <c r="X21" s="623"/>
      <c r="Y21" s="624"/>
      <c r="Z21" s="660">
        <v>8.1999999999999993</v>
      </c>
      <c r="AA21" s="660"/>
      <c r="AB21" s="660"/>
      <c r="AC21" s="660"/>
      <c r="AD21" s="661">
        <v>56066546</v>
      </c>
      <c r="AE21" s="661"/>
      <c r="AF21" s="661"/>
      <c r="AG21" s="661"/>
      <c r="AH21" s="661"/>
      <c r="AI21" s="661"/>
      <c r="AJ21" s="661"/>
      <c r="AK21" s="661"/>
      <c r="AL21" s="625">
        <v>17</v>
      </c>
      <c r="AM21" s="626"/>
      <c r="AN21" s="626"/>
      <c r="AO21" s="662"/>
      <c r="AP21" s="619" t="s">
        <v>278</v>
      </c>
      <c r="AQ21" s="699"/>
      <c r="AR21" s="699"/>
      <c r="AS21" s="699"/>
      <c r="AT21" s="699"/>
      <c r="AU21" s="699"/>
      <c r="AV21" s="699"/>
      <c r="AW21" s="699"/>
      <c r="AX21" s="699"/>
      <c r="AY21" s="699"/>
      <c r="AZ21" s="699"/>
      <c r="BA21" s="699"/>
      <c r="BB21" s="699"/>
      <c r="BC21" s="699"/>
      <c r="BD21" s="699"/>
      <c r="BE21" s="699"/>
      <c r="BF21" s="700"/>
      <c r="BG21" s="622">
        <v>68022</v>
      </c>
      <c r="BH21" s="623"/>
      <c r="BI21" s="623"/>
      <c r="BJ21" s="623"/>
      <c r="BK21" s="623"/>
      <c r="BL21" s="623"/>
      <c r="BM21" s="623"/>
      <c r="BN21" s="624"/>
      <c r="BO21" s="660">
        <v>0</v>
      </c>
      <c r="BP21" s="660"/>
      <c r="BQ21" s="660"/>
      <c r="BR21" s="660"/>
      <c r="BS21" s="661" t="s">
        <v>239</v>
      </c>
      <c r="BT21" s="661"/>
      <c r="BU21" s="661"/>
      <c r="BV21" s="661"/>
      <c r="BW21" s="661"/>
      <c r="BX21" s="661"/>
      <c r="BY21" s="661"/>
      <c r="BZ21" s="661"/>
      <c r="CA21" s="661"/>
      <c r="CB21" s="701"/>
      <c r="CD21" s="603"/>
      <c r="CE21" s="604"/>
      <c r="CF21" s="604"/>
      <c r="CG21" s="604"/>
      <c r="CH21" s="604"/>
      <c r="CI21" s="604"/>
      <c r="CJ21" s="604"/>
      <c r="CK21" s="604"/>
      <c r="CL21" s="604"/>
      <c r="CM21" s="604"/>
      <c r="CN21" s="604"/>
      <c r="CO21" s="604"/>
      <c r="CP21" s="604"/>
      <c r="CQ21" s="605"/>
      <c r="CR21" s="707"/>
      <c r="CS21" s="708"/>
      <c r="CT21" s="708"/>
      <c r="CU21" s="708"/>
      <c r="CV21" s="708"/>
      <c r="CW21" s="708"/>
      <c r="CX21" s="708"/>
      <c r="CY21" s="709"/>
      <c r="CZ21" s="710"/>
      <c r="DA21" s="710"/>
      <c r="DB21" s="710"/>
      <c r="DC21" s="710"/>
      <c r="DD21" s="711"/>
      <c r="DE21" s="708"/>
      <c r="DF21" s="708"/>
      <c r="DG21" s="708"/>
      <c r="DH21" s="708"/>
      <c r="DI21" s="708"/>
      <c r="DJ21" s="708"/>
      <c r="DK21" s="708"/>
      <c r="DL21" s="708"/>
      <c r="DM21" s="708"/>
      <c r="DN21" s="708"/>
      <c r="DO21" s="708"/>
      <c r="DP21" s="709"/>
      <c r="DQ21" s="711"/>
      <c r="DR21" s="708"/>
      <c r="DS21" s="708"/>
      <c r="DT21" s="708"/>
      <c r="DU21" s="708"/>
      <c r="DV21" s="708"/>
      <c r="DW21" s="708"/>
      <c r="DX21" s="708"/>
      <c r="DY21" s="708"/>
      <c r="DZ21" s="708"/>
      <c r="EA21" s="708"/>
      <c r="EB21" s="708"/>
      <c r="EC21" s="715"/>
    </row>
    <row r="22" spans="2:133" ht="11.25" customHeight="1">
      <c r="B22" s="619" t="s">
        <v>279</v>
      </c>
      <c r="C22" s="620"/>
      <c r="D22" s="620"/>
      <c r="E22" s="620"/>
      <c r="F22" s="620"/>
      <c r="G22" s="620"/>
      <c r="H22" s="620"/>
      <c r="I22" s="620"/>
      <c r="J22" s="620"/>
      <c r="K22" s="620"/>
      <c r="L22" s="620"/>
      <c r="M22" s="620"/>
      <c r="N22" s="620"/>
      <c r="O22" s="620"/>
      <c r="P22" s="620"/>
      <c r="Q22" s="621"/>
      <c r="R22" s="622">
        <v>56066546</v>
      </c>
      <c r="S22" s="623"/>
      <c r="T22" s="623"/>
      <c r="U22" s="623"/>
      <c r="V22" s="623"/>
      <c r="W22" s="623"/>
      <c r="X22" s="623"/>
      <c r="Y22" s="624"/>
      <c r="Z22" s="660">
        <v>7.9</v>
      </c>
      <c r="AA22" s="660"/>
      <c r="AB22" s="660"/>
      <c r="AC22" s="660"/>
      <c r="AD22" s="661">
        <v>56066546</v>
      </c>
      <c r="AE22" s="661"/>
      <c r="AF22" s="661"/>
      <c r="AG22" s="661"/>
      <c r="AH22" s="661"/>
      <c r="AI22" s="661"/>
      <c r="AJ22" s="661"/>
      <c r="AK22" s="661"/>
      <c r="AL22" s="625">
        <v>17</v>
      </c>
      <c r="AM22" s="626"/>
      <c r="AN22" s="626"/>
      <c r="AO22" s="662"/>
      <c r="AP22" s="619" t="s">
        <v>280</v>
      </c>
      <c r="AQ22" s="699"/>
      <c r="AR22" s="699"/>
      <c r="AS22" s="699"/>
      <c r="AT22" s="699"/>
      <c r="AU22" s="699"/>
      <c r="AV22" s="699"/>
      <c r="AW22" s="699"/>
      <c r="AX22" s="699"/>
      <c r="AY22" s="699"/>
      <c r="AZ22" s="699"/>
      <c r="BA22" s="699"/>
      <c r="BB22" s="699"/>
      <c r="BC22" s="699"/>
      <c r="BD22" s="699"/>
      <c r="BE22" s="699"/>
      <c r="BF22" s="700"/>
      <c r="BG22" s="622">
        <v>6985643</v>
      </c>
      <c r="BH22" s="623"/>
      <c r="BI22" s="623"/>
      <c r="BJ22" s="623"/>
      <c r="BK22" s="623"/>
      <c r="BL22" s="623"/>
      <c r="BM22" s="623"/>
      <c r="BN22" s="624"/>
      <c r="BO22" s="660">
        <v>2.9</v>
      </c>
      <c r="BP22" s="660"/>
      <c r="BQ22" s="660"/>
      <c r="BR22" s="660"/>
      <c r="BS22" s="661" t="s">
        <v>239</v>
      </c>
      <c r="BT22" s="661"/>
      <c r="BU22" s="661"/>
      <c r="BV22" s="661"/>
      <c r="BW22" s="661"/>
      <c r="BX22" s="661"/>
      <c r="BY22" s="661"/>
      <c r="BZ22" s="661"/>
      <c r="CA22" s="661"/>
      <c r="CB22" s="701"/>
      <c r="CD22" s="674" t="s">
        <v>281</v>
      </c>
      <c r="CE22" s="675"/>
      <c r="CF22" s="675"/>
      <c r="CG22" s="675"/>
      <c r="CH22" s="675"/>
      <c r="CI22" s="675"/>
      <c r="CJ22" s="675"/>
      <c r="CK22" s="675"/>
      <c r="CL22" s="675"/>
      <c r="CM22" s="675"/>
      <c r="CN22" s="675"/>
      <c r="CO22" s="675"/>
      <c r="CP22" s="675"/>
      <c r="CQ22" s="675"/>
      <c r="CR22" s="675"/>
      <c r="CS22" s="675"/>
      <c r="CT22" s="675"/>
      <c r="CU22" s="675"/>
      <c r="CV22" s="675"/>
      <c r="CW22" s="675"/>
      <c r="CX22" s="675"/>
      <c r="CY22" s="675"/>
      <c r="CZ22" s="675"/>
      <c r="DA22" s="675"/>
      <c r="DB22" s="675"/>
      <c r="DC22" s="675"/>
      <c r="DD22" s="675"/>
      <c r="DE22" s="675"/>
      <c r="DF22" s="675"/>
      <c r="DG22" s="675"/>
      <c r="DH22" s="675"/>
      <c r="DI22" s="675"/>
      <c r="DJ22" s="675"/>
      <c r="DK22" s="675"/>
      <c r="DL22" s="675"/>
      <c r="DM22" s="675"/>
      <c r="DN22" s="675"/>
      <c r="DO22" s="675"/>
      <c r="DP22" s="675"/>
      <c r="DQ22" s="675"/>
      <c r="DR22" s="675"/>
      <c r="DS22" s="675"/>
      <c r="DT22" s="675"/>
      <c r="DU22" s="675"/>
      <c r="DV22" s="675"/>
      <c r="DW22" s="675"/>
      <c r="DX22" s="675"/>
      <c r="DY22" s="675"/>
      <c r="DZ22" s="675"/>
      <c r="EA22" s="675"/>
      <c r="EB22" s="675"/>
      <c r="EC22" s="676"/>
    </row>
    <row r="23" spans="2:133" ht="11.25" customHeight="1">
      <c r="B23" s="619" t="s">
        <v>282</v>
      </c>
      <c r="C23" s="620"/>
      <c r="D23" s="620"/>
      <c r="E23" s="620"/>
      <c r="F23" s="620"/>
      <c r="G23" s="620"/>
      <c r="H23" s="620"/>
      <c r="I23" s="620"/>
      <c r="J23" s="620"/>
      <c r="K23" s="620"/>
      <c r="L23" s="620"/>
      <c r="M23" s="620"/>
      <c r="N23" s="620"/>
      <c r="O23" s="620"/>
      <c r="P23" s="620"/>
      <c r="Q23" s="621"/>
      <c r="R23" s="622">
        <v>2406878</v>
      </c>
      <c r="S23" s="623"/>
      <c r="T23" s="623"/>
      <c r="U23" s="623"/>
      <c r="V23" s="623"/>
      <c r="W23" s="623"/>
      <c r="X23" s="623"/>
      <c r="Y23" s="624"/>
      <c r="Z23" s="660">
        <v>0.3</v>
      </c>
      <c r="AA23" s="660"/>
      <c r="AB23" s="660"/>
      <c r="AC23" s="660"/>
      <c r="AD23" s="661" t="s">
        <v>239</v>
      </c>
      <c r="AE23" s="661"/>
      <c r="AF23" s="661"/>
      <c r="AG23" s="661"/>
      <c r="AH23" s="661"/>
      <c r="AI23" s="661"/>
      <c r="AJ23" s="661"/>
      <c r="AK23" s="661"/>
      <c r="AL23" s="625" t="s">
        <v>233</v>
      </c>
      <c r="AM23" s="626"/>
      <c r="AN23" s="626"/>
      <c r="AO23" s="662"/>
      <c r="AP23" s="619" t="s">
        <v>283</v>
      </c>
      <c r="AQ23" s="699"/>
      <c r="AR23" s="699"/>
      <c r="AS23" s="699"/>
      <c r="AT23" s="699"/>
      <c r="AU23" s="699"/>
      <c r="AV23" s="699"/>
      <c r="AW23" s="699"/>
      <c r="AX23" s="699"/>
      <c r="AY23" s="699"/>
      <c r="AZ23" s="699"/>
      <c r="BA23" s="699"/>
      <c r="BB23" s="699"/>
      <c r="BC23" s="699"/>
      <c r="BD23" s="699"/>
      <c r="BE23" s="699"/>
      <c r="BF23" s="700"/>
      <c r="BG23" s="622">
        <v>17764185</v>
      </c>
      <c r="BH23" s="623"/>
      <c r="BI23" s="623"/>
      <c r="BJ23" s="623"/>
      <c r="BK23" s="623"/>
      <c r="BL23" s="623"/>
      <c r="BM23" s="623"/>
      <c r="BN23" s="624"/>
      <c r="BO23" s="660">
        <v>7.3</v>
      </c>
      <c r="BP23" s="660"/>
      <c r="BQ23" s="660"/>
      <c r="BR23" s="660"/>
      <c r="BS23" s="661" t="s">
        <v>233</v>
      </c>
      <c r="BT23" s="661"/>
      <c r="BU23" s="661"/>
      <c r="BV23" s="661"/>
      <c r="BW23" s="661"/>
      <c r="BX23" s="661"/>
      <c r="BY23" s="661"/>
      <c r="BZ23" s="661"/>
      <c r="CA23" s="661"/>
      <c r="CB23" s="701"/>
      <c r="CD23" s="674" t="s">
        <v>221</v>
      </c>
      <c r="CE23" s="675"/>
      <c r="CF23" s="675"/>
      <c r="CG23" s="675"/>
      <c r="CH23" s="675"/>
      <c r="CI23" s="675"/>
      <c r="CJ23" s="675"/>
      <c r="CK23" s="675"/>
      <c r="CL23" s="675"/>
      <c r="CM23" s="675"/>
      <c r="CN23" s="675"/>
      <c r="CO23" s="675"/>
      <c r="CP23" s="675"/>
      <c r="CQ23" s="676"/>
      <c r="CR23" s="674" t="s">
        <v>284</v>
      </c>
      <c r="CS23" s="675"/>
      <c r="CT23" s="675"/>
      <c r="CU23" s="675"/>
      <c r="CV23" s="675"/>
      <c r="CW23" s="675"/>
      <c r="CX23" s="675"/>
      <c r="CY23" s="676"/>
      <c r="CZ23" s="674" t="s">
        <v>285</v>
      </c>
      <c r="DA23" s="675"/>
      <c r="DB23" s="675"/>
      <c r="DC23" s="676"/>
      <c r="DD23" s="674" t="s">
        <v>286</v>
      </c>
      <c r="DE23" s="675"/>
      <c r="DF23" s="675"/>
      <c r="DG23" s="675"/>
      <c r="DH23" s="675"/>
      <c r="DI23" s="675"/>
      <c r="DJ23" s="675"/>
      <c r="DK23" s="676"/>
      <c r="DL23" s="712" t="s">
        <v>287</v>
      </c>
      <c r="DM23" s="713"/>
      <c r="DN23" s="713"/>
      <c r="DO23" s="713"/>
      <c r="DP23" s="713"/>
      <c r="DQ23" s="713"/>
      <c r="DR23" s="713"/>
      <c r="DS23" s="713"/>
      <c r="DT23" s="713"/>
      <c r="DU23" s="713"/>
      <c r="DV23" s="714"/>
      <c r="DW23" s="674" t="s">
        <v>288</v>
      </c>
      <c r="DX23" s="675"/>
      <c r="DY23" s="675"/>
      <c r="DZ23" s="675"/>
      <c r="EA23" s="675"/>
      <c r="EB23" s="675"/>
      <c r="EC23" s="676"/>
    </row>
    <row r="24" spans="2:133" ht="11.25" customHeight="1">
      <c r="B24" s="619" t="s">
        <v>289</v>
      </c>
      <c r="C24" s="620"/>
      <c r="D24" s="620"/>
      <c r="E24" s="620"/>
      <c r="F24" s="620"/>
      <c r="G24" s="620"/>
      <c r="H24" s="620"/>
      <c r="I24" s="620"/>
      <c r="J24" s="620"/>
      <c r="K24" s="620"/>
      <c r="L24" s="620"/>
      <c r="M24" s="620"/>
      <c r="N24" s="620"/>
      <c r="O24" s="620"/>
      <c r="P24" s="620"/>
      <c r="Q24" s="621"/>
      <c r="R24" s="622">
        <v>46</v>
      </c>
      <c r="S24" s="623"/>
      <c r="T24" s="623"/>
      <c r="U24" s="623"/>
      <c r="V24" s="623"/>
      <c r="W24" s="623"/>
      <c r="X24" s="623"/>
      <c r="Y24" s="624"/>
      <c r="Z24" s="660">
        <v>0</v>
      </c>
      <c r="AA24" s="660"/>
      <c r="AB24" s="660"/>
      <c r="AC24" s="660"/>
      <c r="AD24" s="661" t="s">
        <v>239</v>
      </c>
      <c r="AE24" s="661"/>
      <c r="AF24" s="661"/>
      <c r="AG24" s="661"/>
      <c r="AH24" s="661"/>
      <c r="AI24" s="661"/>
      <c r="AJ24" s="661"/>
      <c r="AK24" s="661"/>
      <c r="AL24" s="625" t="s">
        <v>239</v>
      </c>
      <c r="AM24" s="626"/>
      <c r="AN24" s="626"/>
      <c r="AO24" s="662"/>
      <c r="AP24" s="619" t="s">
        <v>290</v>
      </c>
      <c r="AQ24" s="699"/>
      <c r="AR24" s="699"/>
      <c r="AS24" s="699"/>
      <c r="AT24" s="699"/>
      <c r="AU24" s="699"/>
      <c r="AV24" s="699"/>
      <c r="AW24" s="699"/>
      <c r="AX24" s="699"/>
      <c r="AY24" s="699"/>
      <c r="AZ24" s="699"/>
      <c r="BA24" s="699"/>
      <c r="BB24" s="699"/>
      <c r="BC24" s="699"/>
      <c r="BD24" s="699"/>
      <c r="BE24" s="699"/>
      <c r="BF24" s="700"/>
      <c r="BG24" s="622" t="s">
        <v>239</v>
      </c>
      <c r="BH24" s="623"/>
      <c r="BI24" s="623"/>
      <c r="BJ24" s="623"/>
      <c r="BK24" s="623"/>
      <c r="BL24" s="623"/>
      <c r="BM24" s="623"/>
      <c r="BN24" s="624"/>
      <c r="BO24" s="660" t="s">
        <v>239</v>
      </c>
      <c r="BP24" s="660"/>
      <c r="BQ24" s="660"/>
      <c r="BR24" s="660"/>
      <c r="BS24" s="661" t="s">
        <v>239</v>
      </c>
      <c r="BT24" s="661"/>
      <c r="BU24" s="661"/>
      <c r="BV24" s="661"/>
      <c r="BW24" s="661"/>
      <c r="BX24" s="661"/>
      <c r="BY24" s="661"/>
      <c r="BZ24" s="661"/>
      <c r="CA24" s="661"/>
      <c r="CB24" s="701"/>
      <c r="CD24" s="680" t="s">
        <v>291</v>
      </c>
      <c r="CE24" s="681"/>
      <c r="CF24" s="681"/>
      <c r="CG24" s="681"/>
      <c r="CH24" s="681"/>
      <c r="CI24" s="681"/>
      <c r="CJ24" s="681"/>
      <c r="CK24" s="681"/>
      <c r="CL24" s="681"/>
      <c r="CM24" s="681"/>
      <c r="CN24" s="681"/>
      <c r="CO24" s="681"/>
      <c r="CP24" s="681"/>
      <c r="CQ24" s="682"/>
      <c r="CR24" s="677">
        <v>392256561</v>
      </c>
      <c r="CS24" s="678"/>
      <c r="CT24" s="678"/>
      <c r="CU24" s="678"/>
      <c r="CV24" s="678"/>
      <c r="CW24" s="678"/>
      <c r="CX24" s="678"/>
      <c r="CY24" s="703"/>
      <c r="CZ24" s="704">
        <v>55.6</v>
      </c>
      <c r="DA24" s="686"/>
      <c r="DB24" s="686"/>
      <c r="DC24" s="706"/>
      <c r="DD24" s="702">
        <v>232044615</v>
      </c>
      <c r="DE24" s="678"/>
      <c r="DF24" s="678"/>
      <c r="DG24" s="678"/>
      <c r="DH24" s="678"/>
      <c r="DI24" s="678"/>
      <c r="DJ24" s="678"/>
      <c r="DK24" s="703"/>
      <c r="DL24" s="702">
        <v>227869083</v>
      </c>
      <c r="DM24" s="678"/>
      <c r="DN24" s="678"/>
      <c r="DO24" s="678"/>
      <c r="DP24" s="678"/>
      <c r="DQ24" s="678"/>
      <c r="DR24" s="678"/>
      <c r="DS24" s="678"/>
      <c r="DT24" s="678"/>
      <c r="DU24" s="678"/>
      <c r="DV24" s="703"/>
      <c r="DW24" s="704">
        <v>64.8</v>
      </c>
      <c r="DX24" s="686"/>
      <c r="DY24" s="686"/>
      <c r="DZ24" s="686"/>
      <c r="EA24" s="686"/>
      <c r="EB24" s="686"/>
      <c r="EC24" s="705"/>
    </row>
    <row r="25" spans="2:133" ht="11.25" customHeight="1">
      <c r="B25" s="619" t="s">
        <v>292</v>
      </c>
      <c r="C25" s="620"/>
      <c r="D25" s="620"/>
      <c r="E25" s="620"/>
      <c r="F25" s="620"/>
      <c r="G25" s="620"/>
      <c r="H25" s="620"/>
      <c r="I25" s="620"/>
      <c r="J25" s="620"/>
      <c r="K25" s="620"/>
      <c r="L25" s="620"/>
      <c r="M25" s="620"/>
      <c r="N25" s="620"/>
      <c r="O25" s="620"/>
      <c r="P25" s="620"/>
      <c r="Q25" s="621"/>
      <c r="R25" s="622">
        <v>347693926</v>
      </c>
      <c r="S25" s="623"/>
      <c r="T25" s="623"/>
      <c r="U25" s="623"/>
      <c r="V25" s="623"/>
      <c r="W25" s="623"/>
      <c r="X25" s="623"/>
      <c r="Y25" s="624"/>
      <c r="Z25" s="660">
        <v>49</v>
      </c>
      <c r="AA25" s="660"/>
      <c r="AB25" s="660"/>
      <c r="AC25" s="660"/>
      <c r="AD25" s="661">
        <v>327522817</v>
      </c>
      <c r="AE25" s="661"/>
      <c r="AF25" s="661"/>
      <c r="AG25" s="661"/>
      <c r="AH25" s="661"/>
      <c r="AI25" s="661"/>
      <c r="AJ25" s="661"/>
      <c r="AK25" s="661"/>
      <c r="AL25" s="625">
        <v>99.5</v>
      </c>
      <c r="AM25" s="626"/>
      <c r="AN25" s="626"/>
      <c r="AO25" s="662"/>
      <c r="AP25" s="619" t="s">
        <v>293</v>
      </c>
      <c r="AQ25" s="699"/>
      <c r="AR25" s="699"/>
      <c r="AS25" s="699"/>
      <c r="AT25" s="699"/>
      <c r="AU25" s="699"/>
      <c r="AV25" s="699"/>
      <c r="AW25" s="699"/>
      <c r="AX25" s="699"/>
      <c r="AY25" s="699"/>
      <c r="AZ25" s="699"/>
      <c r="BA25" s="699"/>
      <c r="BB25" s="699"/>
      <c r="BC25" s="699"/>
      <c r="BD25" s="699"/>
      <c r="BE25" s="699"/>
      <c r="BF25" s="700"/>
      <c r="BG25" s="622" t="s">
        <v>233</v>
      </c>
      <c r="BH25" s="623"/>
      <c r="BI25" s="623"/>
      <c r="BJ25" s="623"/>
      <c r="BK25" s="623"/>
      <c r="BL25" s="623"/>
      <c r="BM25" s="623"/>
      <c r="BN25" s="624"/>
      <c r="BO25" s="660" t="s">
        <v>239</v>
      </c>
      <c r="BP25" s="660"/>
      <c r="BQ25" s="660"/>
      <c r="BR25" s="660"/>
      <c r="BS25" s="661" t="s">
        <v>239</v>
      </c>
      <c r="BT25" s="661"/>
      <c r="BU25" s="661"/>
      <c r="BV25" s="661"/>
      <c r="BW25" s="661"/>
      <c r="BX25" s="661"/>
      <c r="BY25" s="661"/>
      <c r="BZ25" s="661"/>
      <c r="CA25" s="661"/>
      <c r="CB25" s="701"/>
      <c r="CD25" s="619" t="s">
        <v>294</v>
      </c>
      <c r="CE25" s="620"/>
      <c r="CF25" s="620"/>
      <c r="CG25" s="620"/>
      <c r="CH25" s="620"/>
      <c r="CI25" s="620"/>
      <c r="CJ25" s="620"/>
      <c r="CK25" s="620"/>
      <c r="CL25" s="620"/>
      <c r="CM25" s="620"/>
      <c r="CN25" s="620"/>
      <c r="CO25" s="620"/>
      <c r="CP25" s="620"/>
      <c r="CQ25" s="621"/>
      <c r="CR25" s="622">
        <v>140082940</v>
      </c>
      <c r="CS25" s="635"/>
      <c r="CT25" s="635"/>
      <c r="CU25" s="635"/>
      <c r="CV25" s="635"/>
      <c r="CW25" s="635"/>
      <c r="CX25" s="635"/>
      <c r="CY25" s="636"/>
      <c r="CZ25" s="625">
        <v>19.899999999999999</v>
      </c>
      <c r="DA25" s="637"/>
      <c r="DB25" s="637"/>
      <c r="DC25" s="638"/>
      <c r="DD25" s="628">
        <v>118363664</v>
      </c>
      <c r="DE25" s="635"/>
      <c r="DF25" s="635"/>
      <c r="DG25" s="635"/>
      <c r="DH25" s="635"/>
      <c r="DI25" s="635"/>
      <c r="DJ25" s="635"/>
      <c r="DK25" s="636"/>
      <c r="DL25" s="628">
        <v>114672771</v>
      </c>
      <c r="DM25" s="635"/>
      <c r="DN25" s="635"/>
      <c r="DO25" s="635"/>
      <c r="DP25" s="635"/>
      <c r="DQ25" s="635"/>
      <c r="DR25" s="635"/>
      <c r="DS25" s="635"/>
      <c r="DT25" s="635"/>
      <c r="DU25" s="635"/>
      <c r="DV25" s="636"/>
      <c r="DW25" s="625">
        <v>32.6</v>
      </c>
      <c r="DX25" s="637"/>
      <c r="DY25" s="637"/>
      <c r="DZ25" s="637"/>
      <c r="EA25" s="637"/>
      <c r="EB25" s="637"/>
      <c r="EC25" s="649"/>
    </row>
    <row r="26" spans="2:133" ht="11.25" customHeight="1">
      <c r="B26" s="619" t="s">
        <v>295</v>
      </c>
      <c r="C26" s="620"/>
      <c r="D26" s="620"/>
      <c r="E26" s="620"/>
      <c r="F26" s="620"/>
      <c r="G26" s="620"/>
      <c r="H26" s="620"/>
      <c r="I26" s="620"/>
      <c r="J26" s="620"/>
      <c r="K26" s="620"/>
      <c r="L26" s="620"/>
      <c r="M26" s="620"/>
      <c r="N26" s="620"/>
      <c r="O26" s="620"/>
      <c r="P26" s="620"/>
      <c r="Q26" s="621"/>
      <c r="R26" s="622">
        <v>256770</v>
      </c>
      <c r="S26" s="623"/>
      <c r="T26" s="623"/>
      <c r="U26" s="623"/>
      <c r="V26" s="623"/>
      <c r="W26" s="623"/>
      <c r="X26" s="623"/>
      <c r="Y26" s="624"/>
      <c r="Z26" s="660">
        <v>0</v>
      </c>
      <c r="AA26" s="660"/>
      <c r="AB26" s="660"/>
      <c r="AC26" s="660"/>
      <c r="AD26" s="661">
        <v>256770</v>
      </c>
      <c r="AE26" s="661"/>
      <c r="AF26" s="661"/>
      <c r="AG26" s="661"/>
      <c r="AH26" s="661"/>
      <c r="AI26" s="661"/>
      <c r="AJ26" s="661"/>
      <c r="AK26" s="661"/>
      <c r="AL26" s="625">
        <v>0.1</v>
      </c>
      <c r="AM26" s="626"/>
      <c r="AN26" s="626"/>
      <c r="AO26" s="662"/>
      <c r="AP26" s="619" t="s">
        <v>296</v>
      </c>
      <c r="AQ26" s="699"/>
      <c r="AR26" s="699"/>
      <c r="AS26" s="699"/>
      <c r="AT26" s="699"/>
      <c r="AU26" s="699"/>
      <c r="AV26" s="699"/>
      <c r="AW26" s="699"/>
      <c r="AX26" s="699"/>
      <c r="AY26" s="699"/>
      <c r="AZ26" s="699"/>
      <c r="BA26" s="699"/>
      <c r="BB26" s="699"/>
      <c r="BC26" s="699"/>
      <c r="BD26" s="699"/>
      <c r="BE26" s="699"/>
      <c r="BF26" s="700"/>
      <c r="BG26" s="622" t="s">
        <v>239</v>
      </c>
      <c r="BH26" s="623"/>
      <c r="BI26" s="623"/>
      <c r="BJ26" s="623"/>
      <c r="BK26" s="623"/>
      <c r="BL26" s="623"/>
      <c r="BM26" s="623"/>
      <c r="BN26" s="624"/>
      <c r="BO26" s="660" t="s">
        <v>239</v>
      </c>
      <c r="BP26" s="660"/>
      <c r="BQ26" s="660"/>
      <c r="BR26" s="660"/>
      <c r="BS26" s="661" t="s">
        <v>233</v>
      </c>
      <c r="BT26" s="661"/>
      <c r="BU26" s="661"/>
      <c r="BV26" s="661"/>
      <c r="BW26" s="661"/>
      <c r="BX26" s="661"/>
      <c r="BY26" s="661"/>
      <c r="BZ26" s="661"/>
      <c r="CA26" s="661"/>
      <c r="CB26" s="701"/>
      <c r="CD26" s="619" t="s">
        <v>297</v>
      </c>
      <c r="CE26" s="620"/>
      <c r="CF26" s="620"/>
      <c r="CG26" s="620"/>
      <c r="CH26" s="620"/>
      <c r="CI26" s="620"/>
      <c r="CJ26" s="620"/>
      <c r="CK26" s="620"/>
      <c r="CL26" s="620"/>
      <c r="CM26" s="620"/>
      <c r="CN26" s="620"/>
      <c r="CO26" s="620"/>
      <c r="CP26" s="620"/>
      <c r="CQ26" s="621"/>
      <c r="CR26" s="622">
        <v>95991258</v>
      </c>
      <c r="CS26" s="623"/>
      <c r="CT26" s="623"/>
      <c r="CU26" s="623"/>
      <c r="CV26" s="623"/>
      <c r="CW26" s="623"/>
      <c r="CX26" s="623"/>
      <c r="CY26" s="624"/>
      <c r="CZ26" s="625">
        <v>13.6</v>
      </c>
      <c r="DA26" s="637"/>
      <c r="DB26" s="637"/>
      <c r="DC26" s="638"/>
      <c r="DD26" s="628">
        <v>76499509</v>
      </c>
      <c r="DE26" s="623"/>
      <c r="DF26" s="623"/>
      <c r="DG26" s="623"/>
      <c r="DH26" s="623"/>
      <c r="DI26" s="623"/>
      <c r="DJ26" s="623"/>
      <c r="DK26" s="624"/>
      <c r="DL26" s="628" t="s">
        <v>233</v>
      </c>
      <c r="DM26" s="623"/>
      <c r="DN26" s="623"/>
      <c r="DO26" s="623"/>
      <c r="DP26" s="623"/>
      <c r="DQ26" s="623"/>
      <c r="DR26" s="623"/>
      <c r="DS26" s="623"/>
      <c r="DT26" s="623"/>
      <c r="DU26" s="623"/>
      <c r="DV26" s="624"/>
      <c r="DW26" s="625" t="s">
        <v>233</v>
      </c>
      <c r="DX26" s="637"/>
      <c r="DY26" s="637"/>
      <c r="DZ26" s="637"/>
      <c r="EA26" s="637"/>
      <c r="EB26" s="637"/>
      <c r="EC26" s="649"/>
    </row>
    <row r="27" spans="2:133" ht="11.25" customHeight="1">
      <c r="B27" s="619" t="s">
        <v>298</v>
      </c>
      <c r="C27" s="620"/>
      <c r="D27" s="620"/>
      <c r="E27" s="620"/>
      <c r="F27" s="620"/>
      <c r="G27" s="620"/>
      <c r="H27" s="620"/>
      <c r="I27" s="620"/>
      <c r="J27" s="620"/>
      <c r="K27" s="620"/>
      <c r="L27" s="620"/>
      <c r="M27" s="620"/>
      <c r="N27" s="620"/>
      <c r="O27" s="620"/>
      <c r="P27" s="620"/>
      <c r="Q27" s="621"/>
      <c r="R27" s="622">
        <v>7754165</v>
      </c>
      <c r="S27" s="623"/>
      <c r="T27" s="623"/>
      <c r="U27" s="623"/>
      <c r="V27" s="623"/>
      <c r="W27" s="623"/>
      <c r="X27" s="623"/>
      <c r="Y27" s="624"/>
      <c r="Z27" s="660">
        <v>1.1000000000000001</v>
      </c>
      <c r="AA27" s="660"/>
      <c r="AB27" s="660"/>
      <c r="AC27" s="660"/>
      <c r="AD27" s="661" t="s">
        <v>233</v>
      </c>
      <c r="AE27" s="661"/>
      <c r="AF27" s="661"/>
      <c r="AG27" s="661"/>
      <c r="AH27" s="661"/>
      <c r="AI27" s="661"/>
      <c r="AJ27" s="661"/>
      <c r="AK27" s="661"/>
      <c r="AL27" s="625" t="s">
        <v>233</v>
      </c>
      <c r="AM27" s="626"/>
      <c r="AN27" s="626"/>
      <c r="AO27" s="662"/>
      <c r="AP27" s="619" t="s">
        <v>299</v>
      </c>
      <c r="AQ27" s="620"/>
      <c r="AR27" s="620"/>
      <c r="AS27" s="620"/>
      <c r="AT27" s="620"/>
      <c r="AU27" s="620"/>
      <c r="AV27" s="620"/>
      <c r="AW27" s="620"/>
      <c r="AX27" s="620"/>
      <c r="AY27" s="620"/>
      <c r="AZ27" s="620"/>
      <c r="BA27" s="620"/>
      <c r="BB27" s="620"/>
      <c r="BC27" s="620"/>
      <c r="BD27" s="620"/>
      <c r="BE27" s="620"/>
      <c r="BF27" s="621"/>
      <c r="BG27" s="622">
        <v>242137534</v>
      </c>
      <c r="BH27" s="623"/>
      <c r="BI27" s="623"/>
      <c r="BJ27" s="623"/>
      <c r="BK27" s="623"/>
      <c r="BL27" s="623"/>
      <c r="BM27" s="623"/>
      <c r="BN27" s="624"/>
      <c r="BO27" s="660">
        <v>100</v>
      </c>
      <c r="BP27" s="660"/>
      <c r="BQ27" s="660"/>
      <c r="BR27" s="660"/>
      <c r="BS27" s="661">
        <v>3560916</v>
      </c>
      <c r="BT27" s="661"/>
      <c r="BU27" s="661"/>
      <c r="BV27" s="661"/>
      <c r="BW27" s="661"/>
      <c r="BX27" s="661"/>
      <c r="BY27" s="661"/>
      <c r="BZ27" s="661"/>
      <c r="CA27" s="661"/>
      <c r="CB27" s="701"/>
      <c r="CD27" s="619" t="s">
        <v>300</v>
      </c>
      <c r="CE27" s="620"/>
      <c r="CF27" s="620"/>
      <c r="CG27" s="620"/>
      <c r="CH27" s="620"/>
      <c r="CI27" s="620"/>
      <c r="CJ27" s="620"/>
      <c r="CK27" s="620"/>
      <c r="CL27" s="620"/>
      <c r="CM27" s="620"/>
      <c r="CN27" s="620"/>
      <c r="CO27" s="620"/>
      <c r="CP27" s="620"/>
      <c r="CQ27" s="621"/>
      <c r="CR27" s="622">
        <v>181465231</v>
      </c>
      <c r="CS27" s="635"/>
      <c r="CT27" s="635"/>
      <c r="CU27" s="635"/>
      <c r="CV27" s="635"/>
      <c r="CW27" s="635"/>
      <c r="CX27" s="635"/>
      <c r="CY27" s="636"/>
      <c r="CZ27" s="625">
        <v>25.7</v>
      </c>
      <c r="DA27" s="637"/>
      <c r="DB27" s="637"/>
      <c r="DC27" s="638"/>
      <c r="DD27" s="628">
        <v>49534582</v>
      </c>
      <c r="DE27" s="635"/>
      <c r="DF27" s="635"/>
      <c r="DG27" s="635"/>
      <c r="DH27" s="635"/>
      <c r="DI27" s="635"/>
      <c r="DJ27" s="635"/>
      <c r="DK27" s="636"/>
      <c r="DL27" s="628">
        <v>49529769</v>
      </c>
      <c r="DM27" s="635"/>
      <c r="DN27" s="635"/>
      <c r="DO27" s="635"/>
      <c r="DP27" s="635"/>
      <c r="DQ27" s="635"/>
      <c r="DR27" s="635"/>
      <c r="DS27" s="635"/>
      <c r="DT27" s="635"/>
      <c r="DU27" s="635"/>
      <c r="DV27" s="636"/>
      <c r="DW27" s="625">
        <v>14.1</v>
      </c>
      <c r="DX27" s="637"/>
      <c r="DY27" s="637"/>
      <c r="DZ27" s="637"/>
      <c r="EA27" s="637"/>
      <c r="EB27" s="637"/>
      <c r="EC27" s="649"/>
    </row>
    <row r="28" spans="2:133" ht="11.25" customHeight="1">
      <c r="B28" s="619" t="s">
        <v>301</v>
      </c>
      <c r="C28" s="620"/>
      <c r="D28" s="620"/>
      <c r="E28" s="620"/>
      <c r="F28" s="620"/>
      <c r="G28" s="620"/>
      <c r="H28" s="620"/>
      <c r="I28" s="620"/>
      <c r="J28" s="620"/>
      <c r="K28" s="620"/>
      <c r="L28" s="620"/>
      <c r="M28" s="620"/>
      <c r="N28" s="620"/>
      <c r="O28" s="620"/>
      <c r="P28" s="620"/>
      <c r="Q28" s="621"/>
      <c r="R28" s="622">
        <v>7279362</v>
      </c>
      <c r="S28" s="623"/>
      <c r="T28" s="623"/>
      <c r="U28" s="623"/>
      <c r="V28" s="623"/>
      <c r="W28" s="623"/>
      <c r="X28" s="623"/>
      <c r="Y28" s="624"/>
      <c r="Z28" s="660">
        <v>1</v>
      </c>
      <c r="AA28" s="660"/>
      <c r="AB28" s="660"/>
      <c r="AC28" s="660"/>
      <c r="AD28" s="661">
        <v>1147868</v>
      </c>
      <c r="AE28" s="661"/>
      <c r="AF28" s="661"/>
      <c r="AG28" s="661"/>
      <c r="AH28" s="661"/>
      <c r="AI28" s="661"/>
      <c r="AJ28" s="661"/>
      <c r="AK28" s="661"/>
      <c r="AL28" s="625">
        <v>0.3</v>
      </c>
      <c r="AM28" s="626"/>
      <c r="AN28" s="626"/>
      <c r="AO28" s="662"/>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60"/>
      <c r="BP28" s="660"/>
      <c r="BQ28" s="660"/>
      <c r="BR28" s="660"/>
      <c r="BS28" s="628"/>
      <c r="BT28" s="623"/>
      <c r="BU28" s="623"/>
      <c r="BV28" s="623"/>
      <c r="BW28" s="623"/>
      <c r="BX28" s="623"/>
      <c r="BY28" s="623"/>
      <c r="BZ28" s="623"/>
      <c r="CA28" s="623"/>
      <c r="CB28" s="659"/>
      <c r="CD28" s="619" t="s">
        <v>302</v>
      </c>
      <c r="CE28" s="620"/>
      <c r="CF28" s="620"/>
      <c r="CG28" s="620"/>
      <c r="CH28" s="620"/>
      <c r="CI28" s="620"/>
      <c r="CJ28" s="620"/>
      <c r="CK28" s="620"/>
      <c r="CL28" s="620"/>
      <c r="CM28" s="620"/>
      <c r="CN28" s="620"/>
      <c r="CO28" s="620"/>
      <c r="CP28" s="620"/>
      <c r="CQ28" s="621"/>
      <c r="CR28" s="622">
        <v>70708390</v>
      </c>
      <c r="CS28" s="623"/>
      <c r="CT28" s="623"/>
      <c r="CU28" s="623"/>
      <c r="CV28" s="623"/>
      <c r="CW28" s="623"/>
      <c r="CX28" s="623"/>
      <c r="CY28" s="624"/>
      <c r="CZ28" s="625">
        <v>10</v>
      </c>
      <c r="DA28" s="637"/>
      <c r="DB28" s="637"/>
      <c r="DC28" s="638"/>
      <c r="DD28" s="628">
        <v>64146369</v>
      </c>
      <c r="DE28" s="623"/>
      <c r="DF28" s="623"/>
      <c r="DG28" s="623"/>
      <c r="DH28" s="623"/>
      <c r="DI28" s="623"/>
      <c r="DJ28" s="623"/>
      <c r="DK28" s="624"/>
      <c r="DL28" s="628">
        <v>63666543</v>
      </c>
      <c r="DM28" s="623"/>
      <c r="DN28" s="623"/>
      <c r="DO28" s="623"/>
      <c r="DP28" s="623"/>
      <c r="DQ28" s="623"/>
      <c r="DR28" s="623"/>
      <c r="DS28" s="623"/>
      <c r="DT28" s="623"/>
      <c r="DU28" s="623"/>
      <c r="DV28" s="624"/>
      <c r="DW28" s="625">
        <v>18.100000000000001</v>
      </c>
      <c r="DX28" s="637"/>
      <c r="DY28" s="637"/>
      <c r="DZ28" s="637"/>
      <c r="EA28" s="637"/>
      <c r="EB28" s="637"/>
      <c r="EC28" s="649"/>
    </row>
    <row r="29" spans="2:133" ht="11.25" customHeight="1">
      <c r="B29" s="619" t="s">
        <v>303</v>
      </c>
      <c r="C29" s="620"/>
      <c r="D29" s="620"/>
      <c r="E29" s="620"/>
      <c r="F29" s="620"/>
      <c r="G29" s="620"/>
      <c r="H29" s="620"/>
      <c r="I29" s="620"/>
      <c r="J29" s="620"/>
      <c r="K29" s="620"/>
      <c r="L29" s="620"/>
      <c r="M29" s="620"/>
      <c r="N29" s="620"/>
      <c r="O29" s="620"/>
      <c r="P29" s="620"/>
      <c r="Q29" s="621"/>
      <c r="R29" s="622">
        <v>3266357</v>
      </c>
      <c r="S29" s="623"/>
      <c r="T29" s="623"/>
      <c r="U29" s="623"/>
      <c r="V29" s="623"/>
      <c r="W29" s="623"/>
      <c r="X29" s="623"/>
      <c r="Y29" s="624"/>
      <c r="Z29" s="660">
        <v>0.5</v>
      </c>
      <c r="AA29" s="660"/>
      <c r="AB29" s="660"/>
      <c r="AC29" s="660"/>
      <c r="AD29" s="661">
        <v>3438</v>
      </c>
      <c r="AE29" s="661"/>
      <c r="AF29" s="661"/>
      <c r="AG29" s="661"/>
      <c r="AH29" s="661"/>
      <c r="AI29" s="661"/>
      <c r="AJ29" s="661"/>
      <c r="AK29" s="661"/>
      <c r="AL29" s="625">
        <v>0</v>
      </c>
      <c r="AM29" s="626"/>
      <c r="AN29" s="626"/>
      <c r="AO29" s="662"/>
      <c r="AP29" s="603"/>
      <c r="AQ29" s="604"/>
      <c r="AR29" s="604"/>
      <c r="AS29" s="604"/>
      <c r="AT29" s="604"/>
      <c r="AU29" s="604"/>
      <c r="AV29" s="604"/>
      <c r="AW29" s="604"/>
      <c r="AX29" s="604"/>
      <c r="AY29" s="604"/>
      <c r="AZ29" s="604"/>
      <c r="BA29" s="604"/>
      <c r="BB29" s="604"/>
      <c r="BC29" s="604"/>
      <c r="BD29" s="604"/>
      <c r="BE29" s="604"/>
      <c r="BF29" s="605"/>
      <c r="BG29" s="622"/>
      <c r="BH29" s="623"/>
      <c r="BI29" s="623"/>
      <c r="BJ29" s="623"/>
      <c r="BK29" s="623"/>
      <c r="BL29" s="623"/>
      <c r="BM29" s="623"/>
      <c r="BN29" s="624"/>
      <c r="BO29" s="660"/>
      <c r="BP29" s="660"/>
      <c r="BQ29" s="660"/>
      <c r="BR29" s="660"/>
      <c r="BS29" s="661"/>
      <c r="BT29" s="661"/>
      <c r="BU29" s="661"/>
      <c r="BV29" s="661"/>
      <c r="BW29" s="661"/>
      <c r="BX29" s="661"/>
      <c r="BY29" s="661"/>
      <c r="BZ29" s="661"/>
      <c r="CA29" s="661"/>
      <c r="CB29" s="701"/>
      <c r="CD29" s="641" t="s">
        <v>304</v>
      </c>
      <c r="CE29" s="642"/>
      <c r="CF29" s="619" t="s">
        <v>72</v>
      </c>
      <c r="CG29" s="620"/>
      <c r="CH29" s="620"/>
      <c r="CI29" s="620"/>
      <c r="CJ29" s="620"/>
      <c r="CK29" s="620"/>
      <c r="CL29" s="620"/>
      <c r="CM29" s="620"/>
      <c r="CN29" s="620"/>
      <c r="CO29" s="620"/>
      <c r="CP29" s="620"/>
      <c r="CQ29" s="621"/>
      <c r="CR29" s="622">
        <v>70706560</v>
      </c>
      <c r="CS29" s="635"/>
      <c r="CT29" s="635"/>
      <c r="CU29" s="635"/>
      <c r="CV29" s="635"/>
      <c r="CW29" s="635"/>
      <c r="CX29" s="635"/>
      <c r="CY29" s="636"/>
      <c r="CZ29" s="625">
        <v>10</v>
      </c>
      <c r="DA29" s="637"/>
      <c r="DB29" s="637"/>
      <c r="DC29" s="638"/>
      <c r="DD29" s="628">
        <v>64144539</v>
      </c>
      <c r="DE29" s="635"/>
      <c r="DF29" s="635"/>
      <c r="DG29" s="635"/>
      <c r="DH29" s="635"/>
      <c r="DI29" s="635"/>
      <c r="DJ29" s="635"/>
      <c r="DK29" s="636"/>
      <c r="DL29" s="628">
        <v>63664713</v>
      </c>
      <c r="DM29" s="635"/>
      <c r="DN29" s="635"/>
      <c r="DO29" s="635"/>
      <c r="DP29" s="635"/>
      <c r="DQ29" s="635"/>
      <c r="DR29" s="635"/>
      <c r="DS29" s="635"/>
      <c r="DT29" s="635"/>
      <c r="DU29" s="635"/>
      <c r="DV29" s="636"/>
      <c r="DW29" s="625">
        <v>18.100000000000001</v>
      </c>
      <c r="DX29" s="637"/>
      <c r="DY29" s="637"/>
      <c r="DZ29" s="637"/>
      <c r="EA29" s="637"/>
      <c r="EB29" s="637"/>
      <c r="EC29" s="649"/>
    </row>
    <row r="30" spans="2:133" ht="11.25" customHeight="1">
      <c r="B30" s="619" t="s">
        <v>305</v>
      </c>
      <c r="C30" s="620"/>
      <c r="D30" s="620"/>
      <c r="E30" s="620"/>
      <c r="F30" s="620"/>
      <c r="G30" s="620"/>
      <c r="H30" s="620"/>
      <c r="I30" s="620"/>
      <c r="J30" s="620"/>
      <c r="K30" s="620"/>
      <c r="L30" s="620"/>
      <c r="M30" s="620"/>
      <c r="N30" s="620"/>
      <c r="O30" s="620"/>
      <c r="P30" s="620"/>
      <c r="Q30" s="621"/>
      <c r="R30" s="622">
        <v>171297051</v>
      </c>
      <c r="S30" s="623"/>
      <c r="T30" s="623"/>
      <c r="U30" s="623"/>
      <c r="V30" s="623"/>
      <c r="W30" s="623"/>
      <c r="X30" s="623"/>
      <c r="Y30" s="624"/>
      <c r="Z30" s="660">
        <v>24.1</v>
      </c>
      <c r="AA30" s="660"/>
      <c r="AB30" s="660"/>
      <c r="AC30" s="660"/>
      <c r="AD30" s="661" t="s">
        <v>239</v>
      </c>
      <c r="AE30" s="661"/>
      <c r="AF30" s="661"/>
      <c r="AG30" s="661"/>
      <c r="AH30" s="661"/>
      <c r="AI30" s="661"/>
      <c r="AJ30" s="661"/>
      <c r="AK30" s="661"/>
      <c r="AL30" s="625" t="s">
        <v>239</v>
      </c>
      <c r="AM30" s="626"/>
      <c r="AN30" s="626"/>
      <c r="AO30" s="662"/>
      <c r="AP30" s="674" t="s">
        <v>221</v>
      </c>
      <c r="AQ30" s="675"/>
      <c r="AR30" s="675"/>
      <c r="AS30" s="675"/>
      <c r="AT30" s="675"/>
      <c r="AU30" s="675"/>
      <c r="AV30" s="675"/>
      <c r="AW30" s="675"/>
      <c r="AX30" s="675"/>
      <c r="AY30" s="675"/>
      <c r="AZ30" s="675"/>
      <c r="BA30" s="675"/>
      <c r="BB30" s="675"/>
      <c r="BC30" s="675"/>
      <c r="BD30" s="675"/>
      <c r="BE30" s="675"/>
      <c r="BF30" s="676"/>
      <c r="BG30" s="674" t="s">
        <v>306</v>
      </c>
      <c r="BH30" s="697"/>
      <c r="BI30" s="697"/>
      <c r="BJ30" s="697"/>
      <c r="BK30" s="697"/>
      <c r="BL30" s="697"/>
      <c r="BM30" s="697"/>
      <c r="BN30" s="697"/>
      <c r="BO30" s="697"/>
      <c r="BP30" s="697"/>
      <c r="BQ30" s="698"/>
      <c r="BR30" s="674" t="s">
        <v>307</v>
      </c>
      <c r="BS30" s="697"/>
      <c r="BT30" s="697"/>
      <c r="BU30" s="697"/>
      <c r="BV30" s="697"/>
      <c r="BW30" s="697"/>
      <c r="BX30" s="697"/>
      <c r="BY30" s="697"/>
      <c r="BZ30" s="697"/>
      <c r="CA30" s="697"/>
      <c r="CB30" s="698"/>
      <c r="CD30" s="643"/>
      <c r="CE30" s="644"/>
      <c r="CF30" s="619" t="s">
        <v>308</v>
      </c>
      <c r="CG30" s="620"/>
      <c r="CH30" s="620"/>
      <c r="CI30" s="620"/>
      <c r="CJ30" s="620"/>
      <c r="CK30" s="620"/>
      <c r="CL30" s="620"/>
      <c r="CM30" s="620"/>
      <c r="CN30" s="620"/>
      <c r="CO30" s="620"/>
      <c r="CP30" s="620"/>
      <c r="CQ30" s="621"/>
      <c r="CR30" s="622">
        <v>66333648</v>
      </c>
      <c r="CS30" s="623"/>
      <c r="CT30" s="623"/>
      <c r="CU30" s="623"/>
      <c r="CV30" s="623"/>
      <c r="CW30" s="623"/>
      <c r="CX30" s="623"/>
      <c r="CY30" s="624"/>
      <c r="CZ30" s="625">
        <v>9.4</v>
      </c>
      <c r="DA30" s="637"/>
      <c r="DB30" s="637"/>
      <c r="DC30" s="638"/>
      <c r="DD30" s="628">
        <v>60505032</v>
      </c>
      <c r="DE30" s="623"/>
      <c r="DF30" s="623"/>
      <c r="DG30" s="623"/>
      <c r="DH30" s="623"/>
      <c r="DI30" s="623"/>
      <c r="DJ30" s="623"/>
      <c r="DK30" s="624"/>
      <c r="DL30" s="628">
        <v>60034483</v>
      </c>
      <c r="DM30" s="623"/>
      <c r="DN30" s="623"/>
      <c r="DO30" s="623"/>
      <c r="DP30" s="623"/>
      <c r="DQ30" s="623"/>
      <c r="DR30" s="623"/>
      <c r="DS30" s="623"/>
      <c r="DT30" s="623"/>
      <c r="DU30" s="623"/>
      <c r="DV30" s="624"/>
      <c r="DW30" s="625">
        <v>17.100000000000001</v>
      </c>
      <c r="DX30" s="637"/>
      <c r="DY30" s="637"/>
      <c r="DZ30" s="637"/>
      <c r="EA30" s="637"/>
      <c r="EB30" s="637"/>
      <c r="EC30" s="649"/>
    </row>
    <row r="31" spans="2:133" ht="11.25" customHeight="1">
      <c r="B31" s="689" t="s">
        <v>309</v>
      </c>
      <c r="C31" s="690"/>
      <c r="D31" s="690"/>
      <c r="E31" s="690"/>
      <c r="F31" s="690"/>
      <c r="G31" s="690"/>
      <c r="H31" s="690"/>
      <c r="I31" s="690"/>
      <c r="J31" s="690"/>
      <c r="K31" s="690"/>
      <c r="L31" s="690"/>
      <c r="M31" s="690"/>
      <c r="N31" s="690"/>
      <c r="O31" s="690"/>
      <c r="P31" s="690"/>
      <c r="Q31" s="691"/>
      <c r="R31" s="622">
        <v>31622</v>
      </c>
      <c r="S31" s="623"/>
      <c r="T31" s="623"/>
      <c r="U31" s="623"/>
      <c r="V31" s="623"/>
      <c r="W31" s="623"/>
      <c r="X31" s="623"/>
      <c r="Y31" s="624"/>
      <c r="Z31" s="660">
        <v>0</v>
      </c>
      <c r="AA31" s="660"/>
      <c r="AB31" s="660"/>
      <c r="AC31" s="660"/>
      <c r="AD31" s="661">
        <v>31622</v>
      </c>
      <c r="AE31" s="661"/>
      <c r="AF31" s="661"/>
      <c r="AG31" s="661"/>
      <c r="AH31" s="661"/>
      <c r="AI31" s="661"/>
      <c r="AJ31" s="661"/>
      <c r="AK31" s="661"/>
      <c r="AL31" s="625">
        <v>0</v>
      </c>
      <c r="AM31" s="626"/>
      <c r="AN31" s="626"/>
      <c r="AO31" s="662"/>
      <c r="AP31" s="692" t="s">
        <v>310</v>
      </c>
      <c r="AQ31" s="693"/>
      <c r="AR31" s="693"/>
      <c r="AS31" s="693"/>
      <c r="AT31" s="694" t="s">
        <v>311</v>
      </c>
      <c r="AU31" s="217"/>
      <c r="AV31" s="217"/>
      <c r="AW31" s="217"/>
      <c r="AX31" s="680" t="s">
        <v>187</v>
      </c>
      <c r="AY31" s="681"/>
      <c r="AZ31" s="681"/>
      <c r="BA31" s="681"/>
      <c r="BB31" s="681"/>
      <c r="BC31" s="681"/>
      <c r="BD31" s="681"/>
      <c r="BE31" s="681"/>
      <c r="BF31" s="682"/>
      <c r="BG31" s="684">
        <v>99.5</v>
      </c>
      <c r="BH31" s="685"/>
      <c r="BI31" s="685"/>
      <c r="BJ31" s="685"/>
      <c r="BK31" s="685"/>
      <c r="BL31" s="685"/>
      <c r="BM31" s="686">
        <v>98.6</v>
      </c>
      <c r="BN31" s="685"/>
      <c r="BO31" s="685"/>
      <c r="BP31" s="685"/>
      <c r="BQ31" s="687"/>
      <c r="BR31" s="684">
        <v>99.5</v>
      </c>
      <c r="BS31" s="685"/>
      <c r="BT31" s="685"/>
      <c r="BU31" s="685"/>
      <c r="BV31" s="685"/>
      <c r="BW31" s="685"/>
      <c r="BX31" s="686">
        <v>98.4</v>
      </c>
      <c r="BY31" s="685"/>
      <c r="BZ31" s="685"/>
      <c r="CA31" s="685"/>
      <c r="CB31" s="687"/>
      <c r="CD31" s="643"/>
      <c r="CE31" s="644"/>
      <c r="CF31" s="619" t="s">
        <v>312</v>
      </c>
      <c r="CG31" s="620"/>
      <c r="CH31" s="620"/>
      <c r="CI31" s="620"/>
      <c r="CJ31" s="620"/>
      <c r="CK31" s="620"/>
      <c r="CL31" s="620"/>
      <c r="CM31" s="620"/>
      <c r="CN31" s="620"/>
      <c r="CO31" s="620"/>
      <c r="CP31" s="620"/>
      <c r="CQ31" s="621"/>
      <c r="CR31" s="622">
        <v>4372912</v>
      </c>
      <c r="CS31" s="635"/>
      <c r="CT31" s="635"/>
      <c r="CU31" s="635"/>
      <c r="CV31" s="635"/>
      <c r="CW31" s="635"/>
      <c r="CX31" s="635"/>
      <c r="CY31" s="636"/>
      <c r="CZ31" s="625">
        <v>0.6</v>
      </c>
      <c r="DA31" s="637"/>
      <c r="DB31" s="637"/>
      <c r="DC31" s="638"/>
      <c r="DD31" s="628">
        <v>3639507</v>
      </c>
      <c r="DE31" s="635"/>
      <c r="DF31" s="635"/>
      <c r="DG31" s="635"/>
      <c r="DH31" s="635"/>
      <c r="DI31" s="635"/>
      <c r="DJ31" s="635"/>
      <c r="DK31" s="636"/>
      <c r="DL31" s="628">
        <v>3630230</v>
      </c>
      <c r="DM31" s="635"/>
      <c r="DN31" s="635"/>
      <c r="DO31" s="635"/>
      <c r="DP31" s="635"/>
      <c r="DQ31" s="635"/>
      <c r="DR31" s="635"/>
      <c r="DS31" s="635"/>
      <c r="DT31" s="635"/>
      <c r="DU31" s="635"/>
      <c r="DV31" s="636"/>
      <c r="DW31" s="625">
        <v>1</v>
      </c>
      <c r="DX31" s="637"/>
      <c r="DY31" s="637"/>
      <c r="DZ31" s="637"/>
      <c r="EA31" s="637"/>
      <c r="EB31" s="637"/>
      <c r="EC31" s="649"/>
    </row>
    <row r="32" spans="2:133" ht="11.25" customHeight="1">
      <c r="B32" s="619" t="s">
        <v>313</v>
      </c>
      <c r="C32" s="620"/>
      <c r="D32" s="620"/>
      <c r="E32" s="620"/>
      <c r="F32" s="620"/>
      <c r="G32" s="620"/>
      <c r="H32" s="620"/>
      <c r="I32" s="620"/>
      <c r="J32" s="620"/>
      <c r="K32" s="620"/>
      <c r="L32" s="620"/>
      <c r="M32" s="620"/>
      <c r="N32" s="620"/>
      <c r="O32" s="620"/>
      <c r="P32" s="620"/>
      <c r="Q32" s="621"/>
      <c r="R32" s="622">
        <v>34913935</v>
      </c>
      <c r="S32" s="623"/>
      <c r="T32" s="623"/>
      <c r="U32" s="623"/>
      <c r="V32" s="623"/>
      <c r="W32" s="623"/>
      <c r="X32" s="623"/>
      <c r="Y32" s="624"/>
      <c r="Z32" s="660">
        <v>4.9000000000000004</v>
      </c>
      <c r="AA32" s="660"/>
      <c r="AB32" s="660"/>
      <c r="AC32" s="660"/>
      <c r="AD32" s="661" t="s">
        <v>239</v>
      </c>
      <c r="AE32" s="661"/>
      <c r="AF32" s="661"/>
      <c r="AG32" s="661"/>
      <c r="AH32" s="661"/>
      <c r="AI32" s="661"/>
      <c r="AJ32" s="661"/>
      <c r="AK32" s="661"/>
      <c r="AL32" s="625" t="s">
        <v>233</v>
      </c>
      <c r="AM32" s="626"/>
      <c r="AN32" s="626"/>
      <c r="AO32" s="662"/>
      <c r="AP32" s="663"/>
      <c r="AQ32" s="664"/>
      <c r="AR32" s="664"/>
      <c r="AS32" s="664"/>
      <c r="AT32" s="695"/>
      <c r="AU32" s="213" t="s">
        <v>314</v>
      </c>
      <c r="AX32" s="619" t="s">
        <v>315</v>
      </c>
      <c r="AY32" s="620"/>
      <c r="AZ32" s="620"/>
      <c r="BA32" s="620"/>
      <c r="BB32" s="620"/>
      <c r="BC32" s="620"/>
      <c r="BD32" s="620"/>
      <c r="BE32" s="620"/>
      <c r="BF32" s="621"/>
      <c r="BG32" s="688">
        <v>99.3</v>
      </c>
      <c r="BH32" s="635"/>
      <c r="BI32" s="635"/>
      <c r="BJ32" s="635"/>
      <c r="BK32" s="635"/>
      <c r="BL32" s="635"/>
      <c r="BM32" s="626">
        <v>98</v>
      </c>
      <c r="BN32" s="635"/>
      <c r="BO32" s="635"/>
      <c r="BP32" s="635"/>
      <c r="BQ32" s="658"/>
      <c r="BR32" s="688">
        <v>99.3</v>
      </c>
      <c r="BS32" s="635"/>
      <c r="BT32" s="635"/>
      <c r="BU32" s="635"/>
      <c r="BV32" s="635"/>
      <c r="BW32" s="635"/>
      <c r="BX32" s="626">
        <v>97.8</v>
      </c>
      <c r="BY32" s="635"/>
      <c r="BZ32" s="635"/>
      <c r="CA32" s="635"/>
      <c r="CB32" s="658"/>
      <c r="CD32" s="645"/>
      <c r="CE32" s="646"/>
      <c r="CF32" s="619" t="s">
        <v>316</v>
      </c>
      <c r="CG32" s="620"/>
      <c r="CH32" s="620"/>
      <c r="CI32" s="620"/>
      <c r="CJ32" s="620"/>
      <c r="CK32" s="620"/>
      <c r="CL32" s="620"/>
      <c r="CM32" s="620"/>
      <c r="CN32" s="620"/>
      <c r="CO32" s="620"/>
      <c r="CP32" s="620"/>
      <c r="CQ32" s="621"/>
      <c r="CR32" s="622">
        <v>1830</v>
      </c>
      <c r="CS32" s="623"/>
      <c r="CT32" s="623"/>
      <c r="CU32" s="623"/>
      <c r="CV32" s="623"/>
      <c r="CW32" s="623"/>
      <c r="CX32" s="623"/>
      <c r="CY32" s="624"/>
      <c r="CZ32" s="625">
        <v>0</v>
      </c>
      <c r="DA32" s="637"/>
      <c r="DB32" s="637"/>
      <c r="DC32" s="638"/>
      <c r="DD32" s="628">
        <v>1830</v>
      </c>
      <c r="DE32" s="623"/>
      <c r="DF32" s="623"/>
      <c r="DG32" s="623"/>
      <c r="DH32" s="623"/>
      <c r="DI32" s="623"/>
      <c r="DJ32" s="623"/>
      <c r="DK32" s="624"/>
      <c r="DL32" s="628">
        <v>1830</v>
      </c>
      <c r="DM32" s="623"/>
      <c r="DN32" s="623"/>
      <c r="DO32" s="623"/>
      <c r="DP32" s="623"/>
      <c r="DQ32" s="623"/>
      <c r="DR32" s="623"/>
      <c r="DS32" s="623"/>
      <c r="DT32" s="623"/>
      <c r="DU32" s="623"/>
      <c r="DV32" s="624"/>
      <c r="DW32" s="625">
        <v>0</v>
      </c>
      <c r="DX32" s="637"/>
      <c r="DY32" s="637"/>
      <c r="DZ32" s="637"/>
      <c r="EA32" s="637"/>
      <c r="EB32" s="637"/>
      <c r="EC32" s="649"/>
    </row>
    <row r="33" spans="2:133" ht="11.25" customHeight="1">
      <c r="B33" s="619" t="s">
        <v>317</v>
      </c>
      <c r="C33" s="620"/>
      <c r="D33" s="620"/>
      <c r="E33" s="620"/>
      <c r="F33" s="620"/>
      <c r="G33" s="620"/>
      <c r="H33" s="620"/>
      <c r="I33" s="620"/>
      <c r="J33" s="620"/>
      <c r="K33" s="620"/>
      <c r="L33" s="620"/>
      <c r="M33" s="620"/>
      <c r="N33" s="620"/>
      <c r="O33" s="620"/>
      <c r="P33" s="620"/>
      <c r="Q33" s="621"/>
      <c r="R33" s="622">
        <v>1438418</v>
      </c>
      <c r="S33" s="623"/>
      <c r="T33" s="623"/>
      <c r="U33" s="623"/>
      <c r="V33" s="623"/>
      <c r="W33" s="623"/>
      <c r="X33" s="623"/>
      <c r="Y33" s="624"/>
      <c r="Z33" s="660">
        <v>0.2</v>
      </c>
      <c r="AA33" s="660"/>
      <c r="AB33" s="660"/>
      <c r="AC33" s="660"/>
      <c r="AD33" s="661">
        <v>187141</v>
      </c>
      <c r="AE33" s="661"/>
      <c r="AF33" s="661"/>
      <c r="AG33" s="661"/>
      <c r="AH33" s="661"/>
      <c r="AI33" s="661"/>
      <c r="AJ33" s="661"/>
      <c r="AK33" s="661"/>
      <c r="AL33" s="625">
        <v>0.1</v>
      </c>
      <c r="AM33" s="626"/>
      <c r="AN33" s="626"/>
      <c r="AO33" s="662"/>
      <c r="AP33" s="665"/>
      <c r="AQ33" s="666"/>
      <c r="AR33" s="666"/>
      <c r="AS33" s="666"/>
      <c r="AT33" s="696"/>
      <c r="AU33" s="218"/>
      <c r="AV33" s="218"/>
      <c r="AW33" s="218"/>
      <c r="AX33" s="603" t="s">
        <v>318</v>
      </c>
      <c r="AY33" s="604"/>
      <c r="AZ33" s="604"/>
      <c r="BA33" s="604"/>
      <c r="BB33" s="604"/>
      <c r="BC33" s="604"/>
      <c r="BD33" s="604"/>
      <c r="BE33" s="604"/>
      <c r="BF33" s="605"/>
      <c r="BG33" s="683">
        <v>99.7</v>
      </c>
      <c r="BH33" s="607"/>
      <c r="BI33" s="607"/>
      <c r="BJ33" s="607"/>
      <c r="BK33" s="607"/>
      <c r="BL33" s="607"/>
      <c r="BM33" s="653">
        <v>99.1</v>
      </c>
      <c r="BN33" s="607"/>
      <c r="BO33" s="607"/>
      <c r="BP33" s="607"/>
      <c r="BQ33" s="670"/>
      <c r="BR33" s="683">
        <v>99.6</v>
      </c>
      <c r="BS33" s="607"/>
      <c r="BT33" s="607"/>
      <c r="BU33" s="607"/>
      <c r="BV33" s="607"/>
      <c r="BW33" s="607"/>
      <c r="BX33" s="653">
        <v>98.9</v>
      </c>
      <c r="BY33" s="607"/>
      <c r="BZ33" s="607"/>
      <c r="CA33" s="607"/>
      <c r="CB33" s="670"/>
      <c r="CD33" s="619" t="s">
        <v>319</v>
      </c>
      <c r="CE33" s="620"/>
      <c r="CF33" s="620"/>
      <c r="CG33" s="620"/>
      <c r="CH33" s="620"/>
      <c r="CI33" s="620"/>
      <c r="CJ33" s="620"/>
      <c r="CK33" s="620"/>
      <c r="CL33" s="620"/>
      <c r="CM33" s="620"/>
      <c r="CN33" s="620"/>
      <c r="CO33" s="620"/>
      <c r="CP33" s="620"/>
      <c r="CQ33" s="621"/>
      <c r="CR33" s="622">
        <v>230169076</v>
      </c>
      <c r="CS33" s="635"/>
      <c r="CT33" s="635"/>
      <c r="CU33" s="635"/>
      <c r="CV33" s="635"/>
      <c r="CW33" s="635"/>
      <c r="CX33" s="635"/>
      <c r="CY33" s="636"/>
      <c r="CZ33" s="625">
        <v>32.6</v>
      </c>
      <c r="DA33" s="637"/>
      <c r="DB33" s="637"/>
      <c r="DC33" s="638"/>
      <c r="DD33" s="628">
        <v>149345296</v>
      </c>
      <c r="DE33" s="635"/>
      <c r="DF33" s="635"/>
      <c r="DG33" s="635"/>
      <c r="DH33" s="635"/>
      <c r="DI33" s="635"/>
      <c r="DJ33" s="635"/>
      <c r="DK33" s="636"/>
      <c r="DL33" s="628">
        <v>117656464</v>
      </c>
      <c r="DM33" s="635"/>
      <c r="DN33" s="635"/>
      <c r="DO33" s="635"/>
      <c r="DP33" s="635"/>
      <c r="DQ33" s="635"/>
      <c r="DR33" s="635"/>
      <c r="DS33" s="635"/>
      <c r="DT33" s="635"/>
      <c r="DU33" s="635"/>
      <c r="DV33" s="636"/>
      <c r="DW33" s="625">
        <v>33.5</v>
      </c>
      <c r="DX33" s="637"/>
      <c r="DY33" s="637"/>
      <c r="DZ33" s="637"/>
      <c r="EA33" s="637"/>
      <c r="EB33" s="637"/>
      <c r="EC33" s="649"/>
    </row>
    <row r="34" spans="2:133" ht="11.25" customHeight="1">
      <c r="B34" s="619" t="s">
        <v>320</v>
      </c>
      <c r="C34" s="620"/>
      <c r="D34" s="620"/>
      <c r="E34" s="620"/>
      <c r="F34" s="620"/>
      <c r="G34" s="620"/>
      <c r="H34" s="620"/>
      <c r="I34" s="620"/>
      <c r="J34" s="620"/>
      <c r="K34" s="620"/>
      <c r="L34" s="620"/>
      <c r="M34" s="620"/>
      <c r="N34" s="620"/>
      <c r="O34" s="620"/>
      <c r="P34" s="620"/>
      <c r="Q34" s="621"/>
      <c r="R34" s="622">
        <v>1934330</v>
      </c>
      <c r="S34" s="623"/>
      <c r="T34" s="623"/>
      <c r="U34" s="623"/>
      <c r="V34" s="623"/>
      <c r="W34" s="623"/>
      <c r="X34" s="623"/>
      <c r="Y34" s="624"/>
      <c r="Z34" s="660">
        <v>0.3</v>
      </c>
      <c r="AA34" s="660"/>
      <c r="AB34" s="660"/>
      <c r="AC34" s="660"/>
      <c r="AD34" s="661" t="s">
        <v>233</v>
      </c>
      <c r="AE34" s="661"/>
      <c r="AF34" s="661"/>
      <c r="AG34" s="661"/>
      <c r="AH34" s="661"/>
      <c r="AI34" s="661"/>
      <c r="AJ34" s="661"/>
      <c r="AK34" s="661"/>
      <c r="AL34" s="625" t="s">
        <v>239</v>
      </c>
      <c r="AM34" s="626"/>
      <c r="AN34" s="626"/>
      <c r="AO34" s="662"/>
      <c r="AP34" s="219"/>
      <c r="AQ34" s="220"/>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19" t="s">
        <v>321</v>
      </c>
      <c r="CE34" s="620"/>
      <c r="CF34" s="620"/>
      <c r="CG34" s="620"/>
      <c r="CH34" s="620"/>
      <c r="CI34" s="620"/>
      <c r="CJ34" s="620"/>
      <c r="CK34" s="620"/>
      <c r="CL34" s="620"/>
      <c r="CM34" s="620"/>
      <c r="CN34" s="620"/>
      <c r="CO34" s="620"/>
      <c r="CP34" s="620"/>
      <c r="CQ34" s="621"/>
      <c r="CR34" s="622">
        <v>81492486</v>
      </c>
      <c r="CS34" s="623"/>
      <c r="CT34" s="623"/>
      <c r="CU34" s="623"/>
      <c r="CV34" s="623"/>
      <c r="CW34" s="623"/>
      <c r="CX34" s="623"/>
      <c r="CY34" s="624"/>
      <c r="CZ34" s="625">
        <v>11.6</v>
      </c>
      <c r="DA34" s="637"/>
      <c r="DB34" s="637"/>
      <c r="DC34" s="638"/>
      <c r="DD34" s="628">
        <v>55490419</v>
      </c>
      <c r="DE34" s="623"/>
      <c r="DF34" s="623"/>
      <c r="DG34" s="623"/>
      <c r="DH34" s="623"/>
      <c r="DI34" s="623"/>
      <c r="DJ34" s="623"/>
      <c r="DK34" s="624"/>
      <c r="DL34" s="628">
        <v>51404029</v>
      </c>
      <c r="DM34" s="623"/>
      <c r="DN34" s="623"/>
      <c r="DO34" s="623"/>
      <c r="DP34" s="623"/>
      <c r="DQ34" s="623"/>
      <c r="DR34" s="623"/>
      <c r="DS34" s="623"/>
      <c r="DT34" s="623"/>
      <c r="DU34" s="623"/>
      <c r="DV34" s="624"/>
      <c r="DW34" s="625">
        <v>14.6</v>
      </c>
      <c r="DX34" s="637"/>
      <c r="DY34" s="637"/>
      <c r="DZ34" s="637"/>
      <c r="EA34" s="637"/>
      <c r="EB34" s="637"/>
      <c r="EC34" s="649"/>
    </row>
    <row r="35" spans="2:133" ht="11.25" customHeight="1">
      <c r="B35" s="619" t="s">
        <v>322</v>
      </c>
      <c r="C35" s="620"/>
      <c r="D35" s="620"/>
      <c r="E35" s="620"/>
      <c r="F35" s="620"/>
      <c r="G35" s="620"/>
      <c r="H35" s="620"/>
      <c r="I35" s="620"/>
      <c r="J35" s="620"/>
      <c r="K35" s="620"/>
      <c r="L35" s="620"/>
      <c r="M35" s="620"/>
      <c r="N35" s="620"/>
      <c r="O35" s="620"/>
      <c r="P35" s="620"/>
      <c r="Q35" s="621"/>
      <c r="R35" s="622">
        <v>6437526</v>
      </c>
      <c r="S35" s="623"/>
      <c r="T35" s="623"/>
      <c r="U35" s="623"/>
      <c r="V35" s="623"/>
      <c r="W35" s="623"/>
      <c r="X35" s="623"/>
      <c r="Y35" s="624"/>
      <c r="Z35" s="660">
        <v>0.9</v>
      </c>
      <c r="AA35" s="660"/>
      <c r="AB35" s="660"/>
      <c r="AC35" s="660"/>
      <c r="AD35" s="661" t="s">
        <v>239</v>
      </c>
      <c r="AE35" s="661"/>
      <c r="AF35" s="661"/>
      <c r="AG35" s="661"/>
      <c r="AH35" s="661"/>
      <c r="AI35" s="661"/>
      <c r="AJ35" s="661"/>
      <c r="AK35" s="661"/>
      <c r="AL35" s="625" t="s">
        <v>239</v>
      </c>
      <c r="AM35" s="626"/>
      <c r="AN35" s="626"/>
      <c r="AO35" s="662"/>
      <c r="AP35" s="221"/>
      <c r="AQ35" s="674" t="s">
        <v>323</v>
      </c>
      <c r="AR35" s="675"/>
      <c r="AS35" s="675"/>
      <c r="AT35" s="675"/>
      <c r="AU35" s="675"/>
      <c r="AV35" s="675"/>
      <c r="AW35" s="675"/>
      <c r="AX35" s="675"/>
      <c r="AY35" s="675"/>
      <c r="AZ35" s="675"/>
      <c r="BA35" s="675"/>
      <c r="BB35" s="675"/>
      <c r="BC35" s="675"/>
      <c r="BD35" s="675"/>
      <c r="BE35" s="675"/>
      <c r="BF35" s="676"/>
      <c r="BG35" s="674" t="s">
        <v>324</v>
      </c>
      <c r="BH35" s="675"/>
      <c r="BI35" s="675"/>
      <c r="BJ35" s="675"/>
      <c r="BK35" s="675"/>
      <c r="BL35" s="675"/>
      <c r="BM35" s="675"/>
      <c r="BN35" s="675"/>
      <c r="BO35" s="675"/>
      <c r="BP35" s="675"/>
      <c r="BQ35" s="675"/>
      <c r="BR35" s="675"/>
      <c r="BS35" s="675"/>
      <c r="BT35" s="675"/>
      <c r="BU35" s="675"/>
      <c r="BV35" s="675"/>
      <c r="BW35" s="675"/>
      <c r="BX35" s="675"/>
      <c r="BY35" s="675"/>
      <c r="BZ35" s="675"/>
      <c r="CA35" s="675"/>
      <c r="CB35" s="676"/>
      <c r="CD35" s="619" t="s">
        <v>325</v>
      </c>
      <c r="CE35" s="620"/>
      <c r="CF35" s="620"/>
      <c r="CG35" s="620"/>
      <c r="CH35" s="620"/>
      <c r="CI35" s="620"/>
      <c r="CJ35" s="620"/>
      <c r="CK35" s="620"/>
      <c r="CL35" s="620"/>
      <c r="CM35" s="620"/>
      <c r="CN35" s="620"/>
      <c r="CO35" s="620"/>
      <c r="CP35" s="620"/>
      <c r="CQ35" s="621"/>
      <c r="CR35" s="622">
        <v>6645245</v>
      </c>
      <c r="CS35" s="635"/>
      <c r="CT35" s="635"/>
      <c r="CU35" s="635"/>
      <c r="CV35" s="635"/>
      <c r="CW35" s="635"/>
      <c r="CX35" s="635"/>
      <c r="CY35" s="636"/>
      <c r="CZ35" s="625">
        <v>0.9</v>
      </c>
      <c r="DA35" s="637"/>
      <c r="DB35" s="637"/>
      <c r="DC35" s="638"/>
      <c r="DD35" s="628">
        <v>4903984</v>
      </c>
      <c r="DE35" s="635"/>
      <c r="DF35" s="635"/>
      <c r="DG35" s="635"/>
      <c r="DH35" s="635"/>
      <c r="DI35" s="635"/>
      <c r="DJ35" s="635"/>
      <c r="DK35" s="636"/>
      <c r="DL35" s="628">
        <v>4830238</v>
      </c>
      <c r="DM35" s="635"/>
      <c r="DN35" s="635"/>
      <c r="DO35" s="635"/>
      <c r="DP35" s="635"/>
      <c r="DQ35" s="635"/>
      <c r="DR35" s="635"/>
      <c r="DS35" s="635"/>
      <c r="DT35" s="635"/>
      <c r="DU35" s="635"/>
      <c r="DV35" s="636"/>
      <c r="DW35" s="625">
        <v>1.4</v>
      </c>
      <c r="DX35" s="637"/>
      <c r="DY35" s="637"/>
      <c r="DZ35" s="637"/>
      <c r="EA35" s="637"/>
      <c r="EB35" s="637"/>
      <c r="EC35" s="649"/>
    </row>
    <row r="36" spans="2:133" ht="11.25" customHeight="1">
      <c r="B36" s="619" t="s">
        <v>326</v>
      </c>
      <c r="C36" s="620"/>
      <c r="D36" s="620"/>
      <c r="E36" s="620"/>
      <c r="F36" s="620"/>
      <c r="G36" s="620"/>
      <c r="H36" s="620"/>
      <c r="I36" s="620"/>
      <c r="J36" s="620"/>
      <c r="K36" s="620"/>
      <c r="L36" s="620"/>
      <c r="M36" s="620"/>
      <c r="N36" s="620"/>
      <c r="O36" s="620"/>
      <c r="P36" s="620"/>
      <c r="Q36" s="621"/>
      <c r="R36" s="622">
        <v>12384948</v>
      </c>
      <c r="S36" s="623"/>
      <c r="T36" s="623"/>
      <c r="U36" s="623"/>
      <c r="V36" s="623"/>
      <c r="W36" s="623"/>
      <c r="X36" s="623"/>
      <c r="Y36" s="624"/>
      <c r="Z36" s="660">
        <v>1.7</v>
      </c>
      <c r="AA36" s="660"/>
      <c r="AB36" s="660"/>
      <c r="AC36" s="660"/>
      <c r="AD36" s="661" t="s">
        <v>239</v>
      </c>
      <c r="AE36" s="661"/>
      <c r="AF36" s="661"/>
      <c r="AG36" s="661"/>
      <c r="AH36" s="661"/>
      <c r="AI36" s="661"/>
      <c r="AJ36" s="661"/>
      <c r="AK36" s="661"/>
      <c r="AL36" s="625" t="s">
        <v>239</v>
      </c>
      <c r="AM36" s="626"/>
      <c r="AN36" s="626"/>
      <c r="AO36" s="662"/>
      <c r="AP36" s="221"/>
      <c r="AQ36" s="671" t="s">
        <v>327</v>
      </c>
      <c r="AR36" s="672"/>
      <c r="AS36" s="672"/>
      <c r="AT36" s="672"/>
      <c r="AU36" s="672"/>
      <c r="AV36" s="672"/>
      <c r="AW36" s="672"/>
      <c r="AX36" s="672"/>
      <c r="AY36" s="673"/>
      <c r="AZ36" s="677">
        <v>65282858</v>
      </c>
      <c r="BA36" s="678"/>
      <c r="BB36" s="678"/>
      <c r="BC36" s="678"/>
      <c r="BD36" s="678"/>
      <c r="BE36" s="678"/>
      <c r="BF36" s="679"/>
      <c r="BG36" s="680" t="s">
        <v>328</v>
      </c>
      <c r="BH36" s="681"/>
      <c r="BI36" s="681"/>
      <c r="BJ36" s="681"/>
      <c r="BK36" s="681"/>
      <c r="BL36" s="681"/>
      <c r="BM36" s="681"/>
      <c r="BN36" s="681"/>
      <c r="BO36" s="681"/>
      <c r="BP36" s="681"/>
      <c r="BQ36" s="681"/>
      <c r="BR36" s="681"/>
      <c r="BS36" s="681"/>
      <c r="BT36" s="681"/>
      <c r="BU36" s="682"/>
      <c r="BV36" s="677">
        <v>78313</v>
      </c>
      <c r="BW36" s="678"/>
      <c r="BX36" s="678"/>
      <c r="BY36" s="678"/>
      <c r="BZ36" s="678"/>
      <c r="CA36" s="678"/>
      <c r="CB36" s="679"/>
      <c r="CD36" s="619" t="s">
        <v>329</v>
      </c>
      <c r="CE36" s="620"/>
      <c r="CF36" s="620"/>
      <c r="CG36" s="620"/>
      <c r="CH36" s="620"/>
      <c r="CI36" s="620"/>
      <c r="CJ36" s="620"/>
      <c r="CK36" s="620"/>
      <c r="CL36" s="620"/>
      <c r="CM36" s="620"/>
      <c r="CN36" s="620"/>
      <c r="CO36" s="620"/>
      <c r="CP36" s="620"/>
      <c r="CQ36" s="621"/>
      <c r="CR36" s="622">
        <v>60336427</v>
      </c>
      <c r="CS36" s="623"/>
      <c r="CT36" s="623"/>
      <c r="CU36" s="623"/>
      <c r="CV36" s="623"/>
      <c r="CW36" s="623"/>
      <c r="CX36" s="623"/>
      <c r="CY36" s="624"/>
      <c r="CZ36" s="625">
        <v>8.6</v>
      </c>
      <c r="DA36" s="637"/>
      <c r="DB36" s="637"/>
      <c r="DC36" s="638"/>
      <c r="DD36" s="628">
        <v>52028091</v>
      </c>
      <c r="DE36" s="623"/>
      <c r="DF36" s="623"/>
      <c r="DG36" s="623"/>
      <c r="DH36" s="623"/>
      <c r="DI36" s="623"/>
      <c r="DJ36" s="623"/>
      <c r="DK36" s="624"/>
      <c r="DL36" s="628">
        <v>35030754</v>
      </c>
      <c r="DM36" s="623"/>
      <c r="DN36" s="623"/>
      <c r="DO36" s="623"/>
      <c r="DP36" s="623"/>
      <c r="DQ36" s="623"/>
      <c r="DR36" s="623"/>
      <c r="DS36" s="623"/>
      <c r="DT36" s="623"/>
      <c r="DU36" s="623"/>
      <c r="DV36" s="624"/>
      <c r="DW36" s="625">
        <v>10</v>
      </c>
      <c r="DX36" s="637"/>
      <c r="DY36" s="637"/>
      <c r="DZ36" s="637"/>
      <c r="EA36" s="637"/>
      <c r="EB36" s="637"/>
      <c r="EC36" s="649"/>
    </row>
    <row r="37" spans="2:133" ht="11.25" customHeight="1">
      <c r="B37" s="619" t="s">
        <v>330</v>
      </c>
      <c r="C37" s="620"/>
      <c r="D37" s="620"/>
      <c r="E37" s="620"/>
      <c r="F37" s="620"/>
      <c r="G37" s="620"/>
      <c r="H37" s="620"/>
      <c r="I37" s="620"/>
      <c r="J37" s="620"/>
      <c r="K37" s="620"/>
      <c r="L37" s="620"/>
      <c r="M37" s="620"/>
      <c r="N37" s="620"/>
      <c r="O37" s="620"/>
      <c r="P37" s="620"/>
      <c r="Q37" s="621"/>
      <c r="R37" s="622">
        <v>38315725</v>
      </c>
      <c r="S37" s="623"/>
      <c r="T37" s="623"/>
      <c r="U37" s="623"/>
      <c r="V37" s="623"/>
      <c r="W37" s="623"/>
      <c r="X37" s="623"/>
      <c r="Y37" s="624"/>
      <c r="Z37" s="660">
        <v>5.4</v>
      </c>
      <c r="AA37" s="660"/>
      <c r="AB37" s="660"/>
      <c r="AC37" s="660"/>
      <c r="AD37" s="661">
        <v>42607</v>
      </c>
      <c r="AE37" s="661"/>
      <c r="AF37" s="661"/>
      <c r="AG37" s="661"/>
      <c r="AH37" s="661"/>
      <c r="AI37" s="661"/>
      <c r="AJ37" s="661"/>
      <c r="AK37" s="661"/>
      <c r="AL37" s="625">
        <v>0</v>
      </c>
      <c r="AM37" s="626"/>
      <c r="AN37" s="626"/>
      <c r="AO37" s="662"/>
      <c r="AQ37" s="655" t="s">
        <v>331</v>
      </c>
      <c r="AR37" s="656"/>
      <c r="AS37" s="656"/>
      <c r="AT37" s="656"/>
      <c r="AU37" s="656"/>
      <c r="AV37" s="656"/>
      <c r="AW37" s="656"/>
      <c r="AX37" s="656"/>
      <c r="AY37" s="657"/>
      <c r="AZ37" s="622">
        <v>18458500</v>
      </c>
      <c r="BA37" s="623"/>
      <c r="BB37" s="623"/>
      <c r="BC37" s="623"/>
      <c r="BD37" s="635"/>
      <c r="BE37" s="635"/>
      <c r="BF37" s="658"/>
      <c r="BG37" s="619" t="s">
        <v>332</v>
      </c>
      <c r="BH37" s="620"/>
      <c r="BI37" s="620"/>
      <c r="BJ37" s="620"/>
      <c r="BK37" s="620"/>
      <c r="BL37" s="620"/>
      <c r="BM37" s="620"/>
      <c r="BN37" s="620"/>
      <c r="BO37" s="620"/>
      <c r="BP37" s="620"/>
      <c r="BQ37" s="620"/>
      <c r="BR37" s="620"/>
      <c r="BS37" s="620"/>
      <c r="BT37" s="620"/>
      <c r="BU37" s="621"/>
      <c r="BV37" s="622">
        <v>-210686</v>
      </c>
      <c r="BW37" s="623"/>
      <c r="BX37" s="623"/>
      <c r="BY37" s="623"/>
      <c r="BZ37" s="623"/>
      <c r="CA37" s="623"/>
      <c r="CB37" s="659"/>
      <c r="CD37" s="619" t="s">
        <v>333</v>
      </c>
      <c r="CE37" s="620"/>
      <c r="CF37" s="620"/>
      <c r="CG37" s="620"/>
      <c r="CH37" s="620"/>
      <c r="CI37" s="620"/>
      <c r="CJ37" s="620"/>
      <c r="CK37" s="620"/>
      <c r="CL37" s="620"/>
      <c r="CM37" s="620"/>
      <c r="CN37" s="620"/>
      <c r="CO37" s="620"/>
      <c r="CP37" s="620"/>
      <c r="CQ37" s="621"/>
      <c r="CR37" s="622">
        <v>370274</v>
      </c>
      <c r="CS37" s="635"/>
      <c r="CT37" s="635"/>
      <c r="CU37" s="635"/>
      <c r="CV37" s="635"/>
      <c r="CW37" s="635"/>
      <c r="CX37" s="635"/>
      <c r="CY37" s="636"/>
      <c r="CZ37" s="625">
        <v>0.1</v>
      </c>
      <c r="DA37" s="637"/>
      <c r="DB37" s="637"/>
      <c r="DC37" s="638"/>
      <c r="DD37" s="628">
        <v>369756</v>
      </c>
      <c r="DE37" s="635"/>
      <c r="DF37" s="635"/>
      <c r="DG37" s="635"/>
      <c r="DH37" s="635"/>
      <c r="DI37" s="635"/>
      <c r="DJ37" s="635"/>
      <c r="DK37" s="636"/>
      <c r="DL37" s="628">
        <v>369756</v>
      </c>
      <c r="DM37" s="635"/>
      <c r="DN37" s="635"/>
      <c r="DO37" s="635"/>
      <c r="DP37" s="635"/>
      <c r="DQ37" s="635"/>
      <c r="DR37" s="635"/>
      <c r="DS37" s="635"/>
      <c r="DT37" s="635"/>
      <c r="DU37" s="635"/>
      <c r="DV37" s="636"/>
      <c r="DW37" s="625">
        <v>0.1</v>
      </c>
      <c r="DX37" s="637"/>
      <c r="DY37" s="637"/>
      <c r="DZ37" s="637"/>
      <c r="EA37" s="637"/>
      <c r="EB37" s="637"/>
      <c r="EC37" s="649"/>
    </row>
    <row r="38" spans="2:133" ht="11.25" customHeight="1">
      <c r="B38" s="619" t="s">
        <v>334</v>
      </c>
      <c r="C38" s="620"/>
      <c r="D38" s="620"/>
      <c r="E38" s="620"/>
      <c r="F38" s="620"/>
      <c r="G38" s="620"/>
      <c r="H38" s="620"/>
      <c r="I38" s="620"/>
      <c r="J38" s="620"/>
      <c r="K38" s="620"/>
      <c r="L38" s="620"/>
      <c r="M38" s="620"/>
      <c r="N38" s="620"/>
      <c r="O38" s="620"/>
      <c r="P38" s="620"/>
      <c r="Q38" s="621"/>
      <c r="R38" s="622">
        <v>77143650</v>
      </c>
      <c r="S38" s="623"/>
      <c r="T38" s="623"/>
      <c r="U38" s="623"/>
      <c r="V38" s="623"/>
      <c r="W38" s="623"/>
      <c r="X38" s="623"/>
      <c r="Y38" s="624"/>
      <c r="Z38" s="660">
        <v>10.9</v>
      </c>
      <c r="AA38" s="660"/>
      <c r="AB38" s="660"/>
      <c r="AC38" s="660"/>
      <c r="AD38" s="661" t="s">
        <v>239</v>
      </c>
      <c r="AE38" s="661"/>
      <c r="AF38" s="661"/>
      <c r="AG38" s="661"/>
      <c r="AH38" s="661"/>
      <c r="AI38" s="661"/>
      <c r="AJ38" s="661"/>
      <c r="AK38" s="661"/>
      <c r="AL38" s="625" t="s">
        <v>239</v>
      </c>
      <c r="AM38" s="626"/>
      <c r="AN38" s="626"/>
      <c r="AO38" s="662"/>
      <c r="AQ38" s="655" t="s">
        <v>335</v>
      </c>
      <c r="AR38" s="656"/>
      <c r="AS38" s="656"/>
      <c r="AT38" s="656"/>
      <c r="AU38" s="656"/>
      <c r="AV38" s="656"/>
      <c r="AW38" s="656"/>
      <c r="AX38" s="656"/>
      <c r="AY38" s="657"/>
      <c r="AZ38" s="622">
        <v>6663757</v>
      </c>
      <c r="BA38" s="623"/>
      <c r="BB38" s="623"/>
      <c r="BC38" s="623"/>
      <c r="BD38" s="635"/>
      <c r="BE38" s="635"/>
      <c r="BF38" s="658"/>
      <c r="BG38" s="619" t="s">
        <v>336</v>
      </c>
      <c r="BH38" s="620"/>
      <c r="BI38" s="620"/>
      <c r="BJ38" s="620"/>
      <c r="BK38" s="620"/>
      <c r="BL38" s="620"/>
      <c r="BM38" s="620"/>
      <c r="BN38" s="620"/>
      <c r="BO38" s="620"/>
      <c r="BP38" s="620"/>
      <c r="BQ38" s="620"/>
      <c r="BR38" s="620"/>
      <c r="BS38" s="620"/>
      <c r="BT38" s="620"/>
      <c r="BU38" s="621"/>
      <c r="BV38" s="622">
        <v>134400</v>
      </c>
      <c r="BW38" s="623"/>
      <c r="BX38" s="623"/>
      <c r="BY38" s="623"/>
      <c r="BZ38" s="623"/>
      <c r="CA38" s="623"/>
      <c r="CB38" s="659"/>
      <c r="CD38" s="619" t="s">
        <v>337</v>
      </c>
      <c r="CE38" s="620"/>
      <c r="CF38" s="620"/>
      <c r="CG38" s="620"/>
      <c r="CH38" s="620"/>
      <c r="CI38" s="620"/>
      <c r="CJ38" s="620"/>
      <c r="CK38" s="620"/>
      <c r="CL38" s="620"/>
      <c r="CM38" s="620"/>
      <c r="CN38" s="620"/>
      <c r="CO38" s="620"/>
      <c r="CP38" s="620"/>
      <c r="CQ38" s="621"/>
      <c r="CR38" s="622">
        <v>39880725</v>
      </c>
      <c r="CS38" s="623"/>
      <c r="CT38" s="623"/>
      <c r="CU38" s="623"/>
      <c r="CV38" s="623"/>
      <c r="CW38" s="623"/>
      <c r="CX38" s="623"/>
      <c r="CY38" s="624"/>
      <c r="CZ38" s="625">
        <v>5.7</v>
      </c>
      <c r="DA38" s="637"/>
      <c r="DB38" s="637"/>
      <c r="DC38" s="638"/>
      <c r="DD38" s="628">
        <v>32681918</v>
      </c>
      <c r="DE38" s="623"/>
      <c r="DF38" s="623"/>
      <c r="DG38" s="623"/>
      <c r="DH38" s="623"/>
      <c r="DI38" s="623"/>
      <c r="DJ38" s="623"/>
      <c r="DK38" s="624"/>
      <c r="DL38" s="628">
        <v>26373794</v>
      </c>
      <c r="DM38" s="623"/>
      <c r="DN38" s="623"/>
      <c r="DO38" s="623"/>
      <c r="DP38" s="623"/>
      <c r="DQ38" s="623"/>
      <c r="DR38" s="623"/>
      <c r="DS38" s="623"/>
      <c r="DT38" s="623"/>
      <c r="DU38" s="623"/>
      <c r="DV38" s="624"/>
      <c r="DW38" s="625">
        <v>7.5</v>
      </c>
      <c r="DX38" s="637"/>
      <c r="DY38" s="637"/>
      <c r="DZ38" s="637"/>
      <c r="EA38" s="637"/>
      <c r="EB38" s="637"/>
      <c r="EC38" s="649"/>
    </row>
    <row r="39" spans="2:133" ht="11.25" customHeight="1">
      <c r="B39" s="619" t="s">
        <v>338</v>
      </c>
      <c r="C39" s="620"/>
      <c r="D39" s="620"/>
      <c r="E39" s="620"/>
      <c r="F39" s="620"/>
      <c r="G39" s="620"/>
      <c r="H39" s="620"/>
      <c r="I39" s="620"/>
      <c r="J39" s="620"/>
      <c r="K39" s="620"/>
      <c r="L39" s="620"/>
      <c r="M39" s="620"/>
      <c r="N39" s="620"/>
      <c r="O39" s="620"/>
      <c r="P39" s="620"/>
      <c r="Q39" s="621"/>
      <c r="R39" s="622" t="s">
        <v>239</v>
      </c>
      <c r="S39" s="623"/>
      <c r="T39" s="623"/>
      <c r="U39" s="623"/>
      <c r="V39" s="623"/>
      <c r="W39" s="623"/>
      <c r="X39" s="623"/>
      <c r="Y39" s="624"/>
      <c r="Z39" s="660" t="s">
        <v>239</v>
      </c>
      <c r="AA39" s="660"/>
      <c r="AB39" s="660"/>
      <c r="AC39" s="660"/>
      <c r="AD39" s="661" t="s">
        <v>233</v>
      </c>
      <c r="AE39" s="661"/>
      <c r="AF39" s="661"/>
      <c r="AG39" s="661"/>
      <c r="AH39" s="661"/>
      <c r="AI39" s="661"/>
      <c r="AJ39" s="661"/>
      <c r="AK39" s="661"/>
      <c r="AL39" s="625" t="s">
        <v>239</v>
      </c>
      <c r="AM39" s="626"/>
      <c r="AN39" s="626"/>
      <c r="AO39" s="662"/>
      <c r="AQ39" s="655" t="s">
        <v>339</v>
      </c>
      <c r="AR39" s="656"/>
      <c r="AS39" s="656"/>
      <c r="AT39" s="656"/>
      <c r="AU39" s="656"/>
      <c r="AV39" s="656"/>
      <c r="AW39" s="656"/>
      <c r="AX39" s="656"/>
      <c r="AY39" s="657"/>
      <c r="AZ39" s="622">
        <v>1085498</v>
      </c>
      <c r="BA39" s="623"/>
      <c r="BB39" s="623"/>
      <c r="BC39" s="623"/>
      <c r="BD39" s="635"/>
      <c r="BE39" s="635"/>
      <c r="BF39" s="658"/>
      <c r="BG39" s="619" t="s">
        <v>340</v>
      </c>
      <c r="BH39" s="620"/>
      <c r="BI39" s="620"/>
      <c r="BJ39" s="620"/>
      <c r="BK39" s="620"/>
      <c r="BL39" s="620"/>
      <c r="BM39" s="620"/>
      <c r="BN39" s="620"/>
      <c r="BO39" s="620"/>
      <c r="BP39" s="620"/>
      <c r="BQ39" s="620"/>
      <c r="BR39" s="620"/>
      <c r="BS39" s="620"/>
      <c r="BT39" s="620"/>
      <c r="BU39" s="621"/>
      <c r="BV39" s="622">
        <v>195259</v>
      </c>
      <c r="BW39" s="623"/>
      <c r="BX39" s="623"/>
      <c r="BY39" s="623"/>
      <c r="BZ39" s="623"/>
      <c r="CA39" s="623"/>
      <c r="CB39" s="659"/>
      <c r="CD39" s="619" t="s">
        <v>341</v>
      </c>
      <c r="CE39" s="620"/>
      <c r="CF39" s="620"/>
      <c r="CG39" s="620"/>
      <c r="CH39" s="620"/>
      <c r="CI39" s="620"/>
      <c r="CJ39" s="620"/>
      <c r="CK39" s="620"/>
      <c r="CL39" s="620"/>
      <c r="CM39" s="620"/>
      <c r="CN39" s="620"/>
      <c r="CO39" s="620"/>
      <c r="CP39" s="620"/>
      <c r="CQ39" s="621"/>
      <c r="CR39" s="622">
        <v>3142178</v>
      </c>
      <c r="CS39" s="635"/>
      <c r="CT39" s="635"/>
      <c r="CU39" s="635"/>
      <c r="CV39" s="635"/>
      <c r="CW39" s="635"/>
      <c r="CX39" s="635"/>
      <c r="CY39" s="636"/>
      <c r="CZ39" s="625">
        <v>0.4</v>
      </c>
      <c r="DA39" s="637"/>
      <c r="DB39" s="637"/>
      <c r="DC39" s="638"/>
      <c r="DD39" s="628">
        <v>1102125</v>
      </c>
      <c r="DE39" s="635"/>
      <c r="DF39" s="635"/>
      <c r="DG39" s="635"/>
      <c r="DH39" s="635"/>
      <c r="DI39" s="635"/>
      <c r="DJ39" s="635"/>
      <c r="DK39" s="636"/>
      <c r="DL39" s="628" t="s">
        <v>239</v>
      </c>
      <c r="DM39" s="635"/>
      <c r="DN39" s="635"/>
      <c r="DO39" s="635"/>
      <c r="DP39" s="635"/>
      <c r="DQ39" s="635"/>
      <c r="DR39" s="635"/>
      <c r="DS39" s="635"/>
      <c r="DT39" s="635"/>
      <c r="DU39" s="635"/>
      <c r="DV39" s="636"/>
      <c r="DW39" s="625" t="s">
        <v>233</v>
      </c>
      <c r="DX39" s="637"/>
      <c r="DY39" s="637"/>
      <c r="DZ39" s="637"/>
      <c r="EA39" s="637"/>
      <c r="EB39" s="637"/>
      <c r="EC39" s="649"/>
    </row>
    <row r="40" spans="2:133" ht="11.25" customHeight="1">
      <c r="B40" s="619" t="s">
        <v>342</v>
      </c>
      <c r="C40" s="620"/>
      <c r="D40" s="620"/>
      <c r="E40" s="620"/>
      <c r="F40" s="620"/>
      <c r="G40" s="620"/>
      <c r="H40" s="620"/>
      <c r="I40" s="620"/>
      <c r="J40" s="620"/>
      <c r="K40" s="620"/>
      <c r="L40" s="620"/>
      <c r="M40" s="620"/>
      <c r="N40" s="620"/>
      <c r="O40" s="620"/>
      <c r="P40" s="620"/>
      <c r="Q40" s="621"/>
      <c r="R40" s="622">
        <v>22523000</v>
      </c>
      <c r="S40" s="623"/>
      <c r="T40" s="623"/>
      <c r="U40" s="623"/>
      <c r="V40" s="623"/>
      <c r="W40" s="623"/>
      <c r="X40" s="623"/>
      <c r="Y40" s="624"/>
      <c r="Z40" s="660">
        <v>3.2</v>
      </c>
      <c r="AA40" s="660"/>
      <c r="AB40" s="660"/>
      <c r="AC40" s="660"/>
      <c r="AD40" s="661" t="s">
        <v>239</v>
      </c>
      <c r="AE40" s="661"/>
      <c r="AF40" s="661"/>
      <c r="AG40" s="661"/>
      <c r="AH40" s="661"/>
      <c r="AI40" s="661"/>
      <c r="AJ40" s="661"/>
      <c r="AK40" s="661"/>
      <c r="AL40" s="625" t="s">
        <v>233</v>
      </c>
      <c r="AM40" s="626"/>
      <c r="AN40" s="626"/>
      <c r="AO40" s="662"/>
      <c r="AQ40" s="655" t="s">
        <v>343</v>
      </c>
      <c r="AR40" s="656"/>
      <c r="AS40" s="656"/>
      <c r="AT40" s="656"/>
      <c r="AU40" s="656"/>
      <c r="AV40" s="656"/>
      <c r="AW40" s="656"/>
      <c r="AX40" s="656"/>
      <c r="AY40" s="657"/>
      <c r="AZ40" s="622">
        <v>810935</v>
      </c>
      <c r="BA40" s="623"/>
      <c r="BB40" s="623"/>
      <c r="BC40" s="623"/>
      <c r="BD40" s="635"/>
      <c r="BE40" s="635"/>
      <c r="BF40" s="658"/>
      <c r="BG40" s="663" t="s">
        <v>344</v>
      </c>
      <c r="BH40" s="664"/>
      <c r="BI40" s="664"/>
      <c r="BJ40" s="664"/>
      <c r="BK40" s="664"/>
      <c r="BL40" s="222"/>
      <c r="BM40" s="620" t="s">
        <v>345</v>
      </c>
      <c r="BN40" s="620"/>
      <c r="BO40" s="620"/>
      <c r="BP40" s="620"/>
      <c r="BQ40" s="620"/>
      <c r="BR40" s="620"/>
      <c r="BS40" s="620"/>
      <c r="BT40" s="620"/>
      <c r="BU40" s="621"/>
      <c r="BV40" s="622">
        <v>97</v>
      </c>
      <c r="BW40" s="623"/>
      <c r="BX40" s="623"/>
      <c r="BY40" s="623"/>
      <c r="BZ40" s="623"/>
      <c r="CA40" s="623"/>
      <c r="CB40" s="659"/>
      <c r="CD40" s="619" t="s">
        <v>346</v>
      </c>
      <c r="CE40" s="620"/>
      <c r="CF40" s="620"/>
      <c r="CG40" s="620"/>
      <c r="CH40" s="620"/>
      <c r="CI40" s="620"/>
      <c r="CJ40" s="620"/>
      <c r="CK40" s="620"/>
      <c r="CL40" s="620"/>
      <c r="CM40" s="620"/>
      <c r="CN40" s="620"/>
      <c r="CO40" s="620"/>
      <c r="CP40" s="620"/>
      <c r="CQ40" s="621"/>
      <c r="CR40" s="622">
        <v>38672015</v>
      </c>
      <c r="CS40" s="623"/>
      <c r="CT40" s="623"/>
      <c r="CU40" s="623"/>
      <c r="CV40" s="623"/>
      <c r="CW40" s="623"/>
      <c r="CX40" s="623"/>
      <c r="CY40" s="624"/>
      <c r="CZ40" s="625">
        <v>5.5</v>
      </c>
      <c r="DA40" s="637"/>
      <c r="DB40" s="637"/>
      <c r="DC40" s="638"/>
      <c r="DD40" s="628">
        <v>3138759</v>
      </c>
      <c r="DE40" s="623"/>
      <c r="DF40" s="623"/>
      <c r="DG40" s="623"/>
      <c r="DH40" s="623"/>
      <c r="DI40" s="623"/>
      <c r="DJ40" s="623"/>
      <c r="DK40" s="624"/>
      <c r="DL40" s="628">
        <v>17649</v>
      </c>
      <c r="DM40" s="623"/>
      <c r="DN40" s="623"/>
      <c r="DO40" s="623"/>
      <c r="DP40" s="623"/>
      <c r="DQ40" s="623"/>
      <c r="DR40" s="623"/>
      <c r="DS40" s="623"/>
      <c r="DT40" s="623"/>
      <c r="DU40" s="623"/>
      <c r="DV40" s="624"/>
      <c r="DW40" s="625">
        <v>0</v>
      </c>
      <c r="DX40" s="637"/>
      <c r="DY40" s="637"/>
      <c r="DZ40" s="637"/>
      <c r="EA40" s="637"/>
      <c r="EB40" s="637"/>
      <c r="EC40" s="649"/>
    </row>
    <row r="41" spans="2:133" ht="11.25" customHeight="1">
      <c r="B41" s="603" t="s">
        <v>347</v>
      </c>
      <c r="C41" s="604"/>
      <c r="D41" s="604"/>
      <c r="E41" s="604"/>
      <c r="F41" s="604"/>
      <c r="G41" s="604"/>
      <c r="H41" s="604"/>
      <c r="I41" s="604"/>
      <c r="J41" s="604"/>
      <c r="K41" s="604"/>
      <c r="L41" s="604"/>
      <c r="M41" s="604"/>
      <c r="N41" s="604"/>
      <c r="O41" s="604"/>
      <c r="P41" s="604"/>
      <c r="Q41" s="605"/>
      <c r="R41" s="606">
        <v>710147785</v>
      </c>
      <c r="S41" s="647"/>
      <c r="T41" s="647"/>
      <c r="U41" s="647"/>
      <c r="V41" s="647"/>
      <c r="W41" s="647"/>
      <c r="X41" s="647"/>
      <c r="Y41" s="650"/>
      <c r="Z41" s="651">
        <v>100</v>
      </c>
      <c r="AA41" s="651"/>
      <c r="AB41" s="651"/>
      <c r="AC41" s="651"/>
      <c r="AD41" s="652">
        <v>329192263</v>
      </c>
      <c r="AE41" s="652"/>
      <c r="AF41" s="652"/>
      <c r="AG41" s="652"/>
      <c r="AH41" s="652"/>
      <c r="AI41" s="652"/>
      <c r="AJ41" s="652"/>
      <c r="AK41" s="652"/>
      <c r="AL41" s="609">
        <v>100</v>
      </c>
      <c r="AM41" s="653"/>
      <c r="AN41" s="653"/>
      <c r="AO41" s="654"/>
      <c r="AQ41" s="655" t="s">
        <v>348</v>
      </c>
      <c r="AR41" s="656"/>
      <c r="AS41" s="656"/>
      <c r="AT41" s="656"/>
      <c r="AU41" s="656"/>
      <c r="AV41" s="656"/>
      <c r="AW41" s="656"/>
      <c r="AX41" s="656"/>
      <c r="AY41" s="657"/>
      <c r="AZ41" s="622">
        <v>7244101</v>
      </c>
      <c r="BA41" s="623"/>
      <c r="BB41" s="623"/>
      <c r="BC41" s="623"/>
      <c r="BD41" s="635"/>
      <c r="BE41" s="635"/>
      <c r="BF41" s="658"/>
      <c r="BG41" s="663"/>
      <c r="BH41" s="664"/>
      <c r="BI41" s="664"/>
      <c r="BJ41" s="664"/>
      <c r="BK41" s="664"/>
      <c r="BL41" s="222"/>
      <c r="BM41" s="620" t="s">
        <v>349</v>
      </c>
      <c r="BN41" s="620"/>
      <c r="BO41" s="620"/>
      <c r="BP41" s="620"/>
      <c r="BQ41" s="620"/>
      <c r="BR41" s="620"/>
      <c r="BS41" s="620"/>
      <c r="BT41" s="620"/>
      <c r="BU41" s="621"/>
      <c r="BV41" s="622" t="s">
        <v>239</v>
      </c>
      <c r="BW41" s="623"/>
      <c r="BX41" s="623"/>
      <c r="BY41" s="623"/>
      <c r="BZ41" s="623"/>
      <c r="CA41" s="623"/>
      <c r="CB41" s="659"/>
      <c r="CD41" s="619" t="s">
        <v>350</v>
      </c>
      <c r="CE41" s="620"/>
      <c r="CF41" s="620"/>
      <c r="CG41" s="620"/>
      <c r="CH41" s="620"/>
      <c r="CI41" s="620"/>
      <c r="CJ41" s="620"/>
      <c r="CK41" s="620"/>
      <c r="CL41" s="620"/>
      <c r="CM41" s="620"/>
      <c r="CN41" s="620"/>
      <c r="CO41" s="620"/>
      <c r="CP41" s="620"/>
      <c r="CQ41" s="621"/>
      <c r="CR41" s="622" t="s">
        <v>239</v>
      </c>
      <c r="CS41" s="635"/>
      <c r="CT41" s="635"/>
      <c r="CU41" s="635"/>
      <c r="CV41" s="635"/>
      <c r="CW41" s="635"/>
      <c r="CX41" s="635"/>
      <c r="CY41" s="636"/>
      <c r="CZ41" s="625" t="s">
        <v>239</v>
      </c>
      <c r="DA41" s="637"/>
      <c r="DB41" s="637"/>
      <c r="DC41" s="638"/>
      <c r="DD41" s="628" t="s">
        <v>239</v>
      </c>
      <c r="DE41" s="635"/>
      <c r="DF41" s="635"/>
      <c r="DG41" s="635"/>
      <c r="DH41" s="635"/>
      <c r="DI41" s="635"/>
      <c r="DJ41" s="635"/>
      <c r="DK41" s="636"/>
      <c r="DL41" s="629"/>
      <c r="DM41" s="630"/>
      <c r="DN41" s="630"/>
      <c r="DO41" s="630"/>
      <c r="DP41" s="630"/>
      <c r="DQ41" s="630"/>
      <c r="DR41" s="630"/>
      <c r="DS41" s="630"/>
      <c r="DT41" s="630"/>
      <c r="DU41" s="630"/>
      <c r="DV41" s="631"/>
      <c r="DW41" s="632"/>
      <c r="DX41" s="633"/>
      <c r="DY41" s="633"/>
      <c r="DZ41" s="633"/>
      <c r="EA41" s="633"/>
      <c r="EB41" s="633"/>
      <c r="EC41" s="634"/>
    </row>
    <row r="42" spans="2:133" ht="11.25" customHeight="1">
      <c r="AQ42" s="667" t="s">
        <v>351</v>
      </c>
      <c r="AR42" s="668"/>
      <c r="AS42" s="668"/>
      <c r="AT42" s="668"/>
      <c r="AU42" s="668"/>
      <c r="AV42" s="668"/>
      <c r="AW42" s="668"/>
      <c r="AX42" s="668"/>
      <c r="AY42" s="669"/>
      <c r="AZ42" s="606">
        <v>31020067</v>
      </c>
      <c r="BA42" s="647"/>
      <c r="BB42" s="647"/>
      <c r="BC42" s="647"/>
      <c r="BD42" s="607"/>
      <c r="BE42" s="607"/>
      <c r="BF42" s="670"/>
      <c r="BG42" s="665"/>
      <c r="BH42" s="666"/>
      <c r="BI42" s="666"/>
      <c r="BJ42" s="666"/>
      <c r="BK42" s="666"/>
      <c r="BL42" s="223"/>
      <c r="BM42" s="604" t="s">
        <v>352</v>
      </c>
      <c r="BN42" s="604"/>
      <c r="BO42" s="604"/>
      <c r="BP42" s="604"/>
      <c r="BQ42" s="604"/>
      <c r="BR42" s="604"/>
      <c r="BS42" s="604"/>
      <c r="BT42" s="604"/>
      <c r="BU42" s="605"/>
      <c r="BV42" s="606">
        <v>381</v>
      </c>
      <c r="BW42" s="647"/>
      <c r="BX42" s="647"/>
      <c r="BY42" s="647"/>
      <c r="BZ42" s="647"/>
      <c r="CA42" s="647"/>
      <c r="CB42" s="648"/>
      <c r="CD42" s="619" t="s">
        <v>353</v>
      </c>
      <c r="CE42" s="620"/>
      <c r="CF42" s="620"/>
      <c r="CG42" s="620"/>
      <c r="CH42" s="620"/>
      <c r="CI42" s="620"/>
      <c r="CJ42" s="620"/>
      <c r="CK42" s="620"/>
      <c r="CL42" s="620"/>
      <c r="CM42" s="620"/>
      <c r="CN42" s="620"/>
      <c r="CO42" s="620"/>
      <c r="CP42" s="620"/>
      <c r="CQ42" s="621"/>
      <c r="CR42" s="622">
        <v>82762681</v>
      </c>
      <c r="CS42" s="635"/>
      <c r="CT42" s="635"/>
      <c r="CU42" s="635"/>
      <c r="CV42" s="635"/>
      <c r="CW42" s="635"/>
      <c r="CX42" s="635"/>
      <c r="CY42" s="636"/>
      <c r="CZ42" s="625">
        <v>11.7</v>
      </c>
      <c r="DA42" s="637"/>
      <c r="DB42" s="637"/>
      <c r="DC42" s="638"/>
      <c r="DD42" s="628">
        <v>9539169</v>
      </c>
      <c r="DE42" s="635"/>
      <c r="DF42" s="635"/>
      <c r="DG42" s="635"/>
      <c r="DH42" s="635"/>
      <c r="DI42" s="635"/>
      <c r="DJ42" s="635"/>
      <c r="DK42" s="636"/>
      <c r="DL42" s="629"/>
      <c r="DM42" s="630"/>
      <c r="DN42" s="630"/>
      <c r="DO42" s="630"/>
      <c r="DP42" s="630"/>
      <c r="DQ42" s="630"/>
      <c r="DR42" s="630"/>
      <c r="DS42" s="630"/>
      <c r="DT42" s="630"/>
      <c r="DU42" s="630"/>
      <c r="DV42" s="631"/>
      <c r="DW42" s="632"/>
      <c r="DX42" s="633"/>
      <c r="DY42" s="633"/>
      <c r="DZ42" s="633"/>
      <c r="EA42" s="633"/>
      <c r="EB42" s="633"/>
      <c r="EC42" s="634"/>
    </row>
    <row r="43" spans="2:133" ht="11.25" customHeight="1">
      <c r="B43" s="213" t="s">
        <v>354</v>
      </c>
      <c r="CD43" s="619" t="s">
        <v>355</v>
      </c>
      <c r="CE43" s="620"/>
      <c r="CF43" s="620"/>
      <c r="CG43" s="620"/>
      <c r="CH43" s="620"/>
      <c r="CI43" s="620"/>
      <c r="CJ43" s="620"/>
      <c r="CK43" s="620"/>
      <c r="CL43" s="620"/>
      <c r="CM43" s="620"/>
      <c r="CN43" s="620"/>
      <c r="CO43" s="620"/>
      <c r="CP43" s="620"/>
      <c r="CQ43" s="621"/>
      <c r="CR43" s="622">
        <v>1944123</v>
      </c>
      <c r="CS43" s="635"/>
      <c r="CT43" s="635"/>
      <c r="CU43" s="635"/>
      <c r="CV43" s="635"/>
      <c r="CW43" s="635"/>
      <c r="CX43" s="635"/>
      <c r="CY43" s="636"/>
      <c r="CZ43" s="625">
        <v>0.3</v>
      </c>
      <c r="DA43" s="637"/>
      <c r="DB43" s="637"/>
      <c r="DC43" s="638"/>
      <c r="DD43" s="628">
        <v>1920139</v>
      </c>
      <c r="DE43" s="635"/>
      <c r="DF43" s="635"/>
      <c r="DG43" s="635"/>
      <c r="DH43" s="635"/>
      <c r="DI43" s="635"/>
      <c r="DJ43" s="635"/>
      <c r="DK43" s="636"/>
      <c r="DL43" s="629"/>
      <c r="DM43" s="630"/>
      <c r="DN43" s="630"/>
      <c r="DO43" s="630"/>
      <c r="DP43" s="630"/>
      <c r="DQ43" s="630"/>
      <c r="DR43" s="630"/>
      <c r="DS43" s="630"/>
      <c r="DT43" s="630"/>
      <c r="DU43" s="630"/>
      <c r="DV43" s="631"/>
      <c r="DW43" s="632"/>
      <c r="DX43" s="633"/>
      <c r="DY43" s="633"/>
      <c r="DZ43" s="633"/>
      <c r="EA43" s="633"/>
      <c r="EB43" s="633"/>
      <c r="EC43" s="634"/>
    </row>
    <row r="44" spans="2:133" ht="11.25" customHeight="1">
      <c r="B44" s="639" t="s">
        <v>356</v>
      </c>
      <c r="C44" s="639"/>
      <c r="D44" s="639"/>
      <c r="E44" s="639"/>
      <c r="F44" s="639"/>
      <c r="G44" s="639"/>
      <c r="H44" s="639"/>
      <c r="I44" s="639"/>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39"/>
      <c r="AQ44" s="639"/>
      <c r="AR44" s="639"/>
      <c r="AS44" s="639"/>
      <c r="AT44" s="639"/>
      <c r="AU44" s="639"/>
      <c r="AV44" s="639"/>
      <c r="AW44" s="639"/>
      <c r="AX44" s="639"/>
      <c r="AY44" s="639"/>
      <c r="AZ44" s="639"/>
      <c r="BA44" s="639"/>
      <c r="BB44" s="639"/>
      <c r="BC44" s="639"/>
      <c r="BD44" s="639"/>
      <c r="BE44" s="639"/>
      <c r="BF44" s="639"/>
      <c r="BG44" s="639"/>
      <c r="BH44" s="639"/>
      <c r="BI44" s="639"/>
      <c r="BJ44" s="639"/>
      <c r="BK44" s="639"/>
      <c r="BL44" s="639"/>
      <c r="BM44" s="639"/>
      <c r="BN44" s="639"/>
      <c r="BO44" s="639"/>
      <c r="BP44" s="639"/>
      <c r="BQ44" s="639"/>
      <c r="BR44" s="639"/>
      <c r="BS44" s="639"/>
      <c r="BT44" s="639"/>
      <c r="BU44" s="639"/>
      <c r="BV44" s="639"/>
      <c r="BW44" s="639"/>
      <c r="BX44" s="639"/>
      <c r="BY44" s="639"/>
      <c r="BZ44" s="639"/>
      <c r="CA44" s="639"/>
      <c r="CB44" s="639"/>
      <c r="CC44" s="640"/>
      <c r="CD44" s="641" t="s">
        <v>304</v>
      </c>
      <c r="CE44" s="642"/>
      <c r="CF44" s="619" t="s">
        <v>357</v>
      </c>
      <c r="CG44" s="620"/>
      <c r="CH44" s="620"/>
      <c r="CI44" s="620"/>
      <c r="CJ44" s="620"/>
      <c r="CK44" s="620"/>
      <c r="CL44" s="620"/>
      <c r="CM44" s="620"/>
      <c r="CN44" s="620"/>
      <c r="CO44" s="620"/>
      <c r="CP44" s="620"/>
      <c r="CQ44" s="621"/>
      <c r="CR44" s="622">
        <v>77437849</v>
      </c>
      <c r="CS44" s="623"/>
      <c r="CT44" s="623"/>
      <c r="CU44" s="623"/>
      <c r="CV44" s="623"/>
      <c r="CW44" s="623"/>
      <c r="CX44" s="623"/>
      <c r="CY44" s="624"/>
      <c r="CZ44" s="625">
        <v>11</v>
      </c>
      <c r="DA44" s="626"/>
      <c r="DB44" s="626"/>
      <c r="DC44" s="627"/>
      <c r="DD44" s="628">
        <v>9462665</v>
      </c>
      <c r="DE44" s="623"/>
      <c r="DF44" s="623"/>
      <c r="DG44" s="623"/>
      <c r="DH44" s="623"/>
      <c r="DI44" s="623"/>
      <c r="DJ44" s="623"/>
      <c r="DK44" s="624"/>
      <c r="DL44" s="629"/>
      <c r="DM44" s="630"/>
      <c r="DN44" s="630"/>
      <c r="DO44" s="630"/>
      <c r="DP44" s="630"/>
      <c r="DQ44" s="630"/>
      <c r="DR44" s="630"/>
      <c r="DS44" s="630"/>
      <c r="DT44" s="630"/>
      <c r="DU44" s="630"/>
      <c r="DV44" s="631"/>
      <c r="DW44" s="632"/>
      <c r="DX44" s="633"/>
      <c r="DY44" s="633"/>
      <c r="DZ44" s="633"/>
      <c r="EA44" s="633"/>
      <c r="EB44" s="633"/>
      <c r="EC44" s="634"/>
    </row>
    <row r="45" spans="2:133" ht="11.25" customHeight="1">
      <c r="B45" s="639" t="s">
        <v>358</v>
      </c>
      <c r="C45" s="639"/>
      <c r="D45" s="639"/>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c r="AI45" s="639"/>
      <c r="AJ45" s="639"/>
      <c r="AK45" s="639"/>
      <c r="AL45" s="639"/>
      <c r="AM45" s="639"/>
      <c r="AN45" s="639"/>
      <c r="AO45" s="639"/>
      <c r="AP45" s="639"/>
      <c r="AQ45" s="639"/>
      <c r="AR45" s="639"/>
      <c r="AS45" s="639"/>
      <c r="AT45" s="639"/>
      <c r="AU45" s="639"/>
      <c r="AV45" s="639"/>
      <c r="AW45" s="639"/>
      <c r="AX45" s="639"/>
      <c r="AY45" s="639"/>
      <c r="AZ45" s="639"/>
      <c r="BA45" s="639"/>
      <c r="BB45" s="639"/>
      <c r="BC45" s="639"/>
      <c r="BD45" s="639"/>
      <c r="BE45" s="639"/>
      <c r="BF45" s="639"/>
      <c r="BG45" s="639"/>
      <c r="BH45" s="639"/>
      <c r="BI45" s="639"/>
      <c r="BJ45" s="639"/>
      <c r="BK45" s="639"/>
      <c r="BL45" s="639"/>
      <c r="BM45" s="639"/>
      <c r="BN45" s="639"/>
      <c r="BO45" s="639"/>
      <c r="BP45" s="639"/>
      <c r="BQ45" s="639"/>
      <c r="BR45" s="639"/>
      <c r="BS45" s="639"/>
      <c r="BT45" s="639"/>
      <c r="BU45" s="639"/>
      <c r="BV45" s="639"/>
      <c r="BW45" s="639"/>
      <c r="BX45" s="639"/>
      <c r="BY45" s="639"/>
      <c r="BZ45" s="639"/>
      <c r="CA45" s="639"/>
      <c r="CB45" s="639"/>
      <c r="CC45" s="640"/>
      <c r="CD45" s="643"/>
      <c r="CE45" s="644"/>
      <c r="CF45" s="619" t="s">
        <v>359</v>
      </c>
      <c r="CG45" s="620"/>
      <c r="CH45" s="620"/>
      <c r="CI45" s="620"/>
      <c r="CJ45" s="620"/>
      <c r="CK45" s="620"/>
      <c r="CL45" s="620"/>
      <c r="CM45" s="620"/>
      <c r="CN45" s="620"/>
      <c r="CO45" s="620"/>
      <c r="CP45" s="620"/>
      <c r="CQ45" s="621"/>
      <c r="CR45" s="622">
        <v>38648103</v>
      </c>
      <c r="CS45" s="635"/>
      <c r="CT45" s="635"/>
      <c r="CU45" s="635"/>
      <c r="CV45" s="635"/>
      <c r="CW45" s="635"/>
      <c r="CX45" s="635"/>
      <c r="CY45" s="636"/>
      <c r="CZ45" s="625">
        <v>5.5</v>
      </c>
      <c r="DA45" s="637"/>
      <c r="DB45" s="637"/>
      <c r="DC45" s="638"/>
      <c r="DD45" s="628">
        <v>2142555</v>
      </c>
      <c r="DE45" s="635"/>
      <c r="DF45" s="635"/>
      <c r="DG45" s="635"/>
      <c r="DH45" s="635"/>
      <c r="DI45" s="635"/>
      <c r="DJ45" s="635"/>
      <c r="DK45" s="636"/>
      <c r="DL45" s="629"/>
      <c r="DM45" s="630"/>
      <c r="DN45" s="630"/>
      <c r="DO45" s="630"/>
      <c r="DP45" s="630"/>
      <c r="DQ45" s="630"/>
      <c r="DR45" s="630"/>
      <c r="DS45" s="630"/>
      <c r="DT45" s="630"/>
      <c r="DU45" s="630"/>
      <c r="DV45" s="631"/>
      <c r="DW45" s="632"/>
      <c r="DX45" s="633"/>
      <c r="DY45" s="633"/>
      <c r="DZ45" s="633"/>
      <c r="EA45" s="633"/>
      <c r="EB45" s="633"/>
      <c r="EC45" s="634"/>
    </row>
    <row r="46" spans="2:133" ht="11.25" customHeight="1">
      <c r="B46" s="224"/>
      <c r="CD46" s="643"/>
      <c r="CE46" s="644"/>
      <c r="CF46" s="619" t="s">
        <v>360</v>
      </c>
      <c r="CG46" s="620"/>
      <c r="CH46" s="620"/>
      <c r="CI46" s="620"/>
      <c r="CJ46" s="620"/>
      <c r="CK46" s="620"/>
      <c r="CL46" s="620"/>
      <c r="CM46" s="620"/>
      <c r="CN46" s="620"/>
      <c r="CO46" s="620"/>
      <c r="CP46" s="620"/>
      <c r="CQ46" s="621"/>
      <c r="CR46" s="622">
        <v>34648994</v>
      </c>
      <c r="CS46" s="623"/>
      <c r="CT46" s="623"/>
      <c r="CU46" s="623"/>
      <c r="CV46" s="623"/>
      <c r="CW46" s="623"/>
      <c r="CX46" s="623"/>
      <c r="CY46" s="624"/>
      <c r="CZ46" s="625">
        <v>4.9000000000000004</v>
      </c>
      <c r="DA46" s="626"/>
      <c r="DB46" s="626"/>
      <c r="DC46" s="627"/>
      <c r="DD46" s="628">
        <v>6940685</v>
      </c>
      <c r="DE46" s="623"/>
      <c r="DF46" s="623"/>
      <c r="DG46" s="623"/>
      <c r="DH46" s="623"/>
      <c r="DI46" s="623"/>
      <c r="DJ46" s="623"/>
      <c r="DK46" s="624"/>
      <c r="DL46" s="629"/>
      <c r="DM46" s="630"/>
      <c r="DN46" s="630"/>
      <c r="DO46" s="630"/>
      <c r="DP46" s="630"/>
      <c r="DQ46" s="630"/>
      <c r="DR46" s="630"/>
      <c r="DS46" s="630"/>
      <c r="DT46" s="630"/>
      <c r="DU46" s="630"/>
      <c r="DV46" s="631"/>
      <c r="DW46" s="632"/>
      <c r="DX46" s="633"/>
      <c r="DY46" s="633"/>
      <c r="DZ46" s="633"/>
      <c r="EA46" s="633"/>
      <c r="EB46" s="633"/>
      <c r="EC46" s="634"/>
    </row>
    <row r="47" spans="2:133" ht="11.25" customHeight="1">
      <c r="B47" s="224"/>
      <c r="CD47" s="643"/>
      <c r="CE47" s="644"/>
      <c r="CF47" s="619" t="s">
        <v>361</v>
      </c>
      <c r="CG47" s="620"/>
      <c r="CH47" s="620"/>
      <c r="CI47" s="620"/>
      <c r="CJ47" s="620"/>
      <c r="CK47" s="620"/>
      <c r="CL47" s="620"/>
      <c r="CM47" s="620"/>
      <c r="CN47" s="620"/>
      <c r="CO47" s="620"/>
      <c r="CP47" s="620"/>
      <c r="CQ47" s="621"/>
      <c r="CR47" s="622">
        <v>5324832</v>
      </c>
      <c r="CS47" s="635"/>
      <c r="CT47" s="635"/>
      <c r="CU47" s="635"/>
      <c r="CV47" s="635"/>
      <c r="CW47" s="635"/>
      <c r="CX47" s="635"/>
      <c r="CY47" s="636"/>
      <c r="CZ47" s="625">
        <v>0.8</v>
      </c>
      <c r="DA47" s="637"/>
      <c r="DB47" s="637"/>
      <c r="DC47" s="638"/>
      <c r="DD47" s="628">
        <v>76504</v>
      </c>
      <c r="DE47" s="635"/>
      <c r="DF47" s="635"/>
      <c r="DG47" s="635"/>
      <c r="DH47" s="635"/>
      <c r="DI47" s="635"/>
      <c r="DJ47" s="635"/>
      <c r="DK47" s="636"/>
      <c r="DL47" s="629"/>
      <c r="DM47" s="630"/>
      <c r="DN47" s="630"/>
      <c r="DO47" s="630"/>
      <c r="DP47" s="630"/>
      <c r="DQ47" s="630"/>
      <c r="DR47" s="630"/>
      <c r="DS47" s="630"/>
      <c r="DT47" s="630"/>
      <c r="DU47" s="630"/>
      <c r="DV47" s="631"/>
      <c r="DW47" s="632"/>
      <c r="DX47" s="633"/>
      <c r="DY47" s="633"/>
      <c r="DZ47" s="633"/>
      <c r="EA47" s="633"/>
      <c r="EB47" s="633"/>
      <c r="EC47" s="634"/>
    </row>
    <row r="48" spans="2:133">
      <c r="B48" s="224"/>
      <c r="CD48" s="645"/>
      <c r="CE48" s="646"/>
      <c r="CF48" s="619" t="s">
        <v>362</v>
      </c>
      <c r="CG48" s="620"/>
      <c r="CH48" s="620"/>
      <c r="CI48" s="620"/>
      <c r="CJ48" s="620"/>
      <c r="CK48" s="620"/>
      <c r="CL48" s="620"/>
      <c r="CM48" s="620"/>
      <c r="CN48" s="620"/>
      <c r="CO48" s="620"/>
      <c r="CP48" s="620"/>
      <c r="CQ48" s="621"/>
      <c r="CR48" s="622" t="s">
        <v>239</v>
      </c>
      <c r="CS48" s="623"/>
      <c r="CT48" s="623"/>
      <c r="CU48" s="623"/>
      <c r="CV48" s="623"/>
      <c r="CW48" s="623"/>
      <c r="CX48" s="623"/>
      <c r="CY48" s="624"/>
      <c r="CZ48" s="625" t="s">
        <v>239</v>
      </c>
      <c r="DA48" s="626"/>
      <c r="DB48" s="626"/>
      <c r="DC48" s="627"/>
      <c r="DD48" s="628" t="s">
        <v>233</v>
      </c>
      <c r="DE48" s="623"/>
      <c r="DF48" s="623"/>
      <c r="DG48" s="623"/>
      <c r="DH48" s="623"/>
      <c r="DI48" s="623"/>
      <c r="DJ48" s="623"/>
      <c r="DK48" s="624"/>
      <c r="DL48" s="629"/>
      <c r="DM48" s="630"/>
      <c r="DN48" s="630"/>
      <c r="DO48" s="630"/>
      <c r="DP48" s="630"/>
      <c r="DQ48" s="630"/>
      <c r="DR48" s="630"/>
      <c r="DS48" s="630"/>
      <c r="DT48" s="630"/>
      <c r="DU48" s="630"/>
      <c r="DV48" s="631"/>
      <c r="DW48" s="632"/>
      <c r="DX48" s="633"/>
      <c r="DY48" s="633"/>
      <c r="DZ48" s="633"/>
      <c r="EA48" s="633"/>
      <c r="EB48" s="633"/>
      <c r="EC48" s="634"/>
    </row>
    <row r="49" spans="2:133" ht="11.25" customHeight="1">
      <c r="B49" s="224"/>
      <c r="CD49" s="603" t="s">
        <v>363</v>
      </c>
      <c r="CE49" s="604"/>
      <c r="CF49" s="604"/>
      <c r="CG49" s="604"/>
      <c r="CH49" s="604"/>
      <c r="CI49" s="604"/>
      <c r="CJ49" s="604"/>
      <c r="CK49" s="604"/>
      <c r="CL49" s="604"/>
      <c r="CM49" s="604"/>
      <c r="CN49" s="604"/>
      <c r="CO49" s="604"/>
      <c r="CP49" s="604"/>
      <c r="CQ49" s="605"/>
      <c r="CR49" s="606">
        <v>705188318</v>
      </c>
      <c r="CS49" s="607"/>
      <c r="CT49" s="607"/>
      <c r="CU49" s="607"/>
      <c r="CV49" s="607"/>
      <c r="CW49" s="607"/>
      <c r="CX49" s="607"/>
      <c r="CY49" s="608"/>
      <c r="CZ49" s="609">
        <v>100</v>
      </c>
      <c r="DA49" s="610"/>
      <c r="DB49" s="610"/>
      <c r="DC49" s="611"/>
      <c r="DD49" s="612">
        <v>390929080</v>
      </c>
      <c r="DE49" s="607"/>
      <c r="DF49" s="607"/>
      <c r="DG49" s="607"/>
      <c r="DH49" s="607"/>
      <c r="DI49" s="607"/>
      <c r="DJ49" s="607"/>
      <c r="DK49" s="608"/>
      <c r="DL49" s="613"/>
      <c r="DM49" s="614"/>
      <c r="DN49" s="614"/>
      <c r="DO49" s="614"/>
      <c r="DP49" s="614"/>
      <c r="DQ49" s="614"/>
      <c r="DR49" s="614"/>
      <c r="DS49" s="614"/>
      <c r="DT49" s="614"/>
      <c r="DU49" s="614"/>
      <c r="DV49" s="615"/>
      <c r="DW49" s="616"/>
      <c r="DX49" s="617"/>
      <c r="DY49" s="617"/>
      <c r="DZ49" s="617"/>
      <c r="EA49" s="617"/>
      <c r="EB49" s="617"/>
      <c r="EC49" s="618"/>
    </row>
  </sheetData>
  <sheetProtection algorithmName="SHA-512" hashValue="oVetu+J3LfPxWn0k/QmsHr3+2qh5Xth3qPOoaU1dJBmGBGi+ecUUZM59zwrvEebMAeO+1eayR05naLCVp0g95w==" saltValue="NIAG7U2TAxw7kSNCpzBaQ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30" customWidth="1"/>
    <col min="131" max="131" width="1.625" style="230" customWidth="1"/>
    <col min="132" max="16384" width="9" style="230" hidden="1"/>
  </cols>
  <sheetData>
    <row r="1" spans="1:131" ht="11.25" customHeight="1" thickBot="1">
      <c r="A1" s="226"/>
      <c r="B1" s="226"/>
      <c r="C1" s="226"/>
      <c r="D1" s="226"/>
      <c r="E1" s="226"/>
      <c r="F1" s="226"/>
      <c r="G1" s="226"/>
      <c r="H1" s="226"/>
      <c r="I1" s="226"/>
      <c r="J1" s="226"/>
      <c r="K1" s="226"/>
      <c r="L1" s="226"/>
      <c r="M1" s="226"/>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7"/>
      <c r="CE1" s="227"/>
      <c r="CF1" s="227"/>
      <c r="CG1" s="227"/>
      <c r="CH1" s="227"/>
      <c r="CI1" s="227"/>
      <c r="CJ1" s="227"/>
      <c r="CK1" s="227"/>
      <c r="CL1" s="227"/>
      <c r="CM1" s="227"/>
      <c r="CN1" s="227"/>
      <c r="CO1" s="227"/>
      <c r="CP1" s="227"/>
      <c r="CQ1" s="227"/>
      <c r="CR1" s="227"/>
      <c r="CS1" s="227"/>
      <c r="CT1" s="227"/>
      <c r="CU1" s="227"/>
      <c r="CV1" s="227"/>
      <c r="CW1" s="227"/>
      <c r="CX1" s="227"/>
      <c r="CY1" s="227"/>
      <c r="CZ1" s="227"/>
      <c r="DA1" s="227"/>
      <c r="DB1" s="227"/>
      <c r="DC1" s="227"/>
      <c r="DD1" s="227"/>
      <c r="DE1" s="227"/>
      <c r="DF1" s="227"/>
      <c r="DG1" s="227"/>
      <c r="DH1" s="227"/>
      <c r="DI1" s="227"/>
      <c r="DJ1" s="227"/>
      <c r="DK1" s="227"/>
      <c r="DL1" s="227"/>
      <c r="DM1" s="227"/>
      <c r="DN1" s="227"/>
      <c r="DO1" s="227"/>
      <c r="DP1" s="227"/>
      <c r="DQ1" s="228"/>
      <c r="DR1" s="228"/>
      <c r="DS1" s="228"/>
      <c r="DT1" s="228"/>
      <c r="DU1" s="228"/>
      <c r="DV1" s="228"/>
      <c r="DW1" s="228"/>
      <c r="DX1" s="228"/>
      <c r="DY1" s="228"/>
      <c r="DZ1" s="228"/>
      <c r="EA1" s="229"/>
    </row>
    <row r="2" spans="1:131" ht="26.25" customHeight="1" thickBot="1">
      <c r="A2" s="1135" t="s">
        <v>364</v>
      </c>
      <c r="B2" s="1135"/>
      <c r="C2" s="1135"/>
      <c r="D2" s="1135"/>
      <c r="E2" s="1135"/>
      <c r="F2" s="1135"/>
      <c r="G2" s="1135"/>
      <c r="H2" s="1135"/>
      <c r="I2" s="1135"/>
      <c r="J2" s="1135"/>
      <c r="K2" s="1135"/>
      <c r="L2" s="1135"/>
      <c r="M2" s="1135"/>
      <c r="N2" s="1135"/>
      <c r="O2" s="1135"/>
      <c r="P2" s="1135"/>
      <c r="Q2" s="1135"/>
      <c r="R2" s="1135"/>
      <c r="S2" s="1135"/>
      <c r="T2" s="1135"/>
      <c r="U2" s="1135"/>
      <c r="V2" s="1135"/>
      <c r="W2" s="1135"/>
      <c r="X2" s="1135"/>
      <c r="Y2" s="1135"/>
      <c r="Z2" s="1135"/>
      <c r="AA2" s="1135"/>
      <c r="AB2" s="1135"/>
      <c r="AC2" s="1135"/>
      <c r="AD2" s="1135"/>
      <c r="AE2" s="1135"/>
      <c r="AF2" s="1135"/>
      <c r="AG2" s="1135"/>
      <c r="AH2" s="1135"/>
      <c r="AI2" s="1135"/>
      <c r="AJ2" s="1135"/>
      <c r="AK2" s="1135"/>
      <c r="AL2" s="1135"/>
      <c r="AM2" s="1135"/>
      <c r="AN2" s="1135"/>
      <c r="AO2" s="1135"/>
      <c r="AP2" s="1135"/>
      <c r="AQ2" s="1135"/>
      <c r="AR2" s="1135"/>
      <c r="AS2" s="1135"/>
      <c r="AT2" s="1135"/>
      <c r="AU2" s="1135"/>
      <c r="AV2" s="1135"/>
      <c r="AW2" s="1135"/>
      <c r="AX2" s="1135"/>
      <c r="AY2" s="1135"/>
      <c r="AZ2" s="1135"/>
      <c r="BA2" s="1135"/>
      <c r="BB2" s="1135"/>
      <c r="BC2" s="1135"/>
      <c r="BD2" s="1135"/>
      <c r="BE2" s="1135"/>
      <c r="BF2" s="1135"/>
      <c r="BG2" s="1135"/>
      <c r="BH2" s="1135"/>
      <c r="BI2" s="1135"/>
      <c r="BJ2" s="227"/>
      <c r="BK2" s="227"/>
      <c r="BL2" s="227"/>
      <c r="BM2" s="227"/>
      <c r="BN2" s="227"/>
      <c r="BO2" s="227"/>
      <c r="BP2" s="227"/>
      <c r="BQ2" s="227"/>
      <c r="BR2" s="227"/>
      <c r="BS2" s="227"/>
      <c r="BT2" s="227"/>
      <c r="BU2" s="227"/>
      <c r="BV2" s="227"/>
      <c r="BW2" s="227"/>
      <c r="BX2" s="227"/>
      <c r="BY2" s="227"/>
      <c r="BZ2" s="227"/>
      <c r="CA2" s="227"/>
      <c r="CB2" s="227"/>
      <c r="CC2" s="227"/>
      <c r="CD2" s="227"/>
      <c r="CE2" s="227"/>
      <c r="CF2" s="227"/>
      <c r="CG2" s="227"/>
      <c r="CH2" s="227"/>
      <c r="CI2" s="227"/>
      <c r="CJ2" s="227"/>
      <c r="CK2" s="227"/>
      <c r="CL2" s="227"/>
      <c r="CM2" s="227"/>
      <c r="CN2" s="227"/>
      <c r="CO2" s="227"/>
      <c r="CP2" s="227"/>
      <c r="CQ2" s="227"/>
      <c r="CR2" s="227"/>
      <c r="CS2" s="227"/>
      <c r="CT2" s="227"/>
      <c r="CU2" s="227"/>
      <c r="CV2" s="227"/>
      <c r="CW2" s="227"/>
      <c r="CX2" s="227"/>
      <c r="CY2" s="227"/>
      <c r="CZ2" s="227"/>
      <c r="DA2" s="227"/>
      <c r="DB2" s="227"/>
      <c r="DC2" s="227"/>
      <c r="DD2" s="227"/>
      <c r="DE2" s="227"/>
      <c r="DF2" s="227"/>
      <c r="DG2" s="227"/>
      <c r="DH2" s="227"/>
      <c r="DI2" s="227"/>
      <c r="DJ2" s="1136" t="s">
        <v>365</v>
      </c>
      <c r="DK2" s="1137"/>
      <c r="DL2" s="1137"/>
      <c r="DM2" s="1137"/>
      <c r="DN2" s="1137"/>
      <c r="DO2" s="1138"/>
      <c r="DP2" s="227"/>
      <c r="DQ2" s="1136" t="s">
        <v>366</v>
      </c>
      <c r="DR2" s="1137"/>
      <c r="DS2" s="1137"/>
      <c r="DT2" s="1137"/>
      <c r="DU2" s="1137"/>
      <c r="DV2" s="1137"/>
      <c r="DW2" s="1137"/>
      <c r="DX2" s="1137"/>
      <c r="DY2" s="1137"/>
      <c r="DZ2" s="1138"/>
      <c r="EA2" s="229"/>
    </row>
    <row r="3" spans="1:131" ht="11.25" customHeight="1">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7"/>
      <c r="AW3" s="227"/>
      <c r="AX3" s="227"/>
      <c r="AY3" s="227"/>
      <c r="AZ3" s="227"/>
      <c r="BA3" s="227"/>
      <c r="BB3" s="227"/>
      <c r="BC3" s="227"/>
      <c r="BD3" s="227"/>
      <c r="BE3" s="227"/>
      <c r="BF3" s="227"/>
      <c r="BG3" s="227"/>
      <c r="BH3" s="227"/>
      <c r="BI3" s="227"/>
      <c r="BJ3" s="227"/>
      <c r="BK3" s="227"/>
      <c r="BL3" s="227"/>
      <c r="BM3" s="227"/>
      <c r="BN3" s="227"/>
      <c r="BO3" s="227"/>
      <c r="BP3" s="227"/>
      <c r="BQ3" s="227"/>
      <c r="BR3" s="227"/>
      <c r="BS3" s="227"/>
      <c r="BT3" s="227"/>
      <c r="BU3" s="227"/>
      <c r="BV3" s="227"/>
      <c r="BW3" s="227"/>
      <c r="BX3" s="227"/>
      <c r="BY3" s="227"/>
      <c r="BZ3" s="227"/>
      <c r="CA3" s="227"/>
      <c r="CB3" s="227"/>
      <c r="CC3" s="227"/>
      <c r="CD3" s="227"/>
      <c r="CE3" s="227"/>
      <c r="CF3" s="227"/>
      <c r="CG3" s="227"/>
      <c r="CH3" s="227"/>
      <c r="CI3" s="227"/>
      <c r="CJ3" s="227"/>
      <c r="CK3" s="227"/>
      <c r="CL3" s="227"/>
      <c r="CM3" s="227"/>
      <c r="CN3" s="227"/>
      <c r="CO3" s="227"/>
      <c r="CP3" s="227"/>
      <c r="CQ3" s="227"/>
      <c r="CR3" s="227"/>
      <c r="CS3" s="227"/>
      <c r="CT3" s="227"/>
      <c r="CU3" s="227"/>
      <c r="CV3" s="227"/>
      <c r="CW3" s="227"/>
      <c r="CX3" s="227"/>
      <c r="CY3" s="227"/>
      <c r="CZ3" s="227"/>
      <c r="DA3" s="227"/>
      <c r="DB3" s="227"/>
      <c r="DC3" s="227"/>
      <c r="DD3" s="227"/>
      <c r="DE3" s="227"/>
      <c r="DF3" s="227"/>
      <c r="DG3" s="227"/>
      <c r="DH3" s="227"/>
      <c r="DI3" s="227"/>
      <c r="DJ3" s="227"/>
      <c r="DK3" s="227"/>
      <c r="DL3" s="227"/>
      <c r="DM3" s="227"/>
      <c r="DN3" s="227"/>
      <c r="DO3" s="227"/>
      <c r="DP3" s="227"/>
      <c r="DQ3" s="227"/>
      <c r="DR3" s="227"/>
      <c r="DS3" s="227"/>
      <c r="DT3" s="227"/>
      <c r="DU3" s="227"/>
      <c r="DV3" s="227"/>
      <c r="DW3" s="227"/>
      <c r="DX3" s="227"/>
      <c r="DY3" s="227"/>
      <c r="DZ3" s="227"/>
      <c r="EA3" s="229"/>
    </row>
    <row r="4" spans="1:131" s="234" customFormat="1" ht="26.25" customHeight="1" thickBot="1">
      <c r="A4" s="1100" t="s">
        <v>367</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0"/>
      <c r="AN4" s="1100"/>
      <c r="AO4" s="1100"/>
      <c r="AP4" s="1100"/>
      <c r="AQ4" s="1100"/>
      <c r="AR4" s="1100"/>
      <c r="AS4" s="1100"/>
      <c r="AT4" s="1100"/>
      <c r="AU4" s="1100"/>
      <c r="AV4" s="1100"/>
      <c r="AW4" s="1100"/>
      <c r="AX4" s="1100"/>
      <c r="AY4" s="1100"/>
      <c r="AZ4" s="231"/>
      <c r="BA4" s="231"/>
      <c r="BB4" s="231"/>
      <c r="BC4" s="231"/>
      <c r="BD4" s="231"/>
      <c r="BE4" s="232"/>
      <c r="BF4" s="232"/>
      <c r="BG4" s="232"/>
      <c r="BH4" s="232"/>
      <c r="BI4" s="232"/>
      <c r="BJ4" s="232"/>
      <c r="BK4" s="232"/>
      <c r="BL4" s="232"/>
      <c r="BM4" s="232"/>
      <c r="BN4" s="232"/>
      <c r="BO4" s="232"/>
      <c r="BP4" s="232"/>
      <c r="BQ4" s="731" t="s">
        <v>368</v>
      </c>
      <c r="BR4" s="731"/>
      <c r="BS4" s="731"/>
      <c r="BT4" s="731"/>
      <c r="BU4" s="731"/>
      <c r="BV4" s="731"/>
      <c r="BW4" s="731"/>
      <c r="BX4" s="731"/>
      <c r="BY4" s="731"/>
      <c r="BZ4" s="731"/>
      <c r="CA4" s="731"/>
      <c r="CB4" s="731"/>
      <c r="CC4" s="731"/>
      <c r="CD4" s="731"/>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233"/>
    </row>
    <row r="5" spans="1:131" s="234" customFormat="1" ht="26.25" customHeight="1">
      <c r="A5" s="1000" t="s">
        <v>369</v>
      </c>
      <c r="B5" s="1001"/>
      <c r="C5" s="1001"/>
      <c r="D5" s="1001"/>
      <c r="E5" s="1001"/>
      <c r="F5" s="1001"/>
      <c r="G5" s="1001"/>
      <c r="H5" s="1001"/>
      <c r="I5" s="1001"/>
      <c r="J5" s="1001"/>
      <c r="K5" s="1001"/>
      <c r="L5" s="1001"/>
      <c r="M5" s="1001"/>
      <c r="N5" s="1001"/>
      <c r="O5" s="1001"/>
      <c r="P5" s="1002"/>
      <c r="Q5" s="1006" t="s">
        <v>370</v>
      </c>
      <c r="R5" s="1007"/>
      <c r="S5" s="1007"/>
      <c r="T5" s="1007"/>
      <c r="U5" s="1008"/>
      <c r="V5" s="1006" t="s">
        <v>371</v>
      </c>
      <c r="W5" s="1007"/>
      <c r="X5" s="1007"/>
      <c r="Y5" s="1007"/>
      <c r="Z5" s="1008"/>
      <c r="AA5" s="1006" t="s">
        <v>372</v>
      </c>
      <c r="AB5" s="1007"/>
      <c r="AC5" s="1007"/>
      <c r="AD5" s="1007"/>
      <c r="AE5" s="1007"/>
      <c r="AF5" s="1139" t="s">
        <v>373</v>
      </c>
      <c r="AG5" s="1007"/>
      <c r="AH5" s="1007"/>
      <c r="AI5" s="1007"/>
      <c r="AJ5" s="1020"/>
      <c r="AK5" s="1007" t="s">
        <v>374</v>
      </c>
      <c r="AL5" s="1007"/>
      <c r="AM5" s="1007"/>
      <c r="AN5" s="1007"/>
      <c r="AO5" s="1008"/>
      <c r="AP5" s="1006" t="s">
        <v>375</v>
      </c>
      <c r="AQ5" s="1007"/>
      <c r="AR5" s="1007"/>
      <c r="AS5" s="1007"/>
      <c r="AT5" s="1008"/>
      <c r="AU5" s="1006" t="s">
        <v>376</v>
      </c>
      <c r="AV5" s="1007"/>
      <c r="AW5" s="1007"/>
      <c r="AX5" s="1007"/>
      <c r="AY5" s="1020"/>
      <c r="AZ5" s="231"/>
      <c r="BA5" s="231"/>
      <c r="BB5" s="231"/>
      <c r="BC5" s="231"/>
      <c r="BD5" s="231"/>
      <c r="BE5" s="232"/>
      <c r="BF5" s="232"/>
      <c r="BG5" s="232"/>
      <c r="BH5" s="232"/>
      <c r="BI5" s="232"/>
      <c r="BJ5" s="232"/>
      <c r="BK5" s="232"/>
      <c r="BL5" s="232"/>
      <c r="BM5" s="232"/>
      <c r="BN5" s="232"/>
      <c r="BO5" s="232"/>
      <c r="BP5" s="232"/>
      <c r="BQ5" s="1000" t="s">
        <v>377</v>
      </c>
      <c r="BR5" s="1001"/>
      <c r="BS5" s="1001"/>
      <c r="BT5" s="1001"/>
      <c r="BU5" s="1001"/>
      <c r="BV5" s="1001"/>
      <c r="BW5" s="1001"/>
      <c r="BX5" s="1001"/>
      <c r="BY5" s="1001"/>
      <c r="BZ5" s="1001"/>
      <c r="CA5" s="1001"/>
      <c r="CB5" s="1001"/>
      <c r="CC5" s="1001"/>
      <c r="CD5" s="1001"/>
      <c r="CE5" s="1001"/>
      <c r="CF5" s="1001"/>
      <c r="CG5" s="1002"/>
      <c r="CH5" s="1006" t="s">
        <v>378</v>
      </c>
      <c r="CI5" s="1007"/>
      <c r="CJ5" s="1007"/>
      <c r="CK5" s="1007"/>
      <c r="CL5" s="1008"/>
      <c r="CM5" s="1006" t="s">
        <v>379</v>
      </c>
      <c r="CN5" s="1007"/>
      <c r="CO5" s="1007"/>
      <c r="CP5" s="1007"/>
      <c r="CQ5" s="1008"/>
      <c r="CR5" s="1006" t="s">
        <v>380</v>
      </c>
      <c r="CS5" s="1007"/>
      <c r="CT5" s="1007"/>
      <c r="CU5" s="1007"/>
      <c r="CV5" s="1008"/>
      <c r="CW5" s="1006" t="s">
        <v>381</v>
      </c>
      <c r="CX5" s="1007"/>
      <c r="CY5" s="1007"/>
      <c r="CZ5" s="1007"/>
      <c r="DA5" s="1008"/>
      <c r="DB5" s="1006" t="s">
        <v>382</v>
      </c>
      <c r="DC5" s="1007"/>
      <c r="DD5" s="1007"/>
      <c r="DE5" s="1007"/>
      <c r="DF5" s="1008"/>
      <c r="DG5" s="1129" t="s">
        <v>383</v>
      </c>
      <c r="DH5" s="1130"/>
      <c r="DI5" s="1130"/>
      <c r="DJ5" s="1130"/>
      <c r="DK5" s="1131"/>
      <c r="DL5" s="1129" t="s">
        <v>384</v>
      </c>
      <c r="DM5" s="1130"/>
      <c r="DN5" s="1130"/>
      <c r="DO5" s="1130"/>
      <c r="DP5" s="1131"/>
      <c r="DQ5" s="1006" t="s">
        <v>385</v>
      </c>
      <c r="DR5" s="1007"/>
      <c r="DS5" s="1007"/>
      <c r="DT5" s="1007"/>
      <c r="DU5" s="1008"/>
      <c r="DV5" s="1006" t="s">
        <v>376</v>
      </c>
      <c r="DW5" s="1007"/>
      <c r="DX5" s="1007"/>
      <c r="DY5" s="1007"/>
      <c r="DZ5" s="1020"/>
      <c r="EA5" s="233"/>
    </row>
    <row r="6" spans="1:131" s="234" customFormat="1" ht="26.25" customHeight="1" thickBot="1">
      <c r="A6" s="1003"/>
      <c r="B6" s="1004"/>
      <c r="C6" s="1004"/>
      <c r="D6" s="1004"/>
      <c r="E6" s="1004"/>
      <c r="F6" s="1004"/>
      <c r="G6" s="1004"/>
      <c r="H6" s="1004"/>
      <c r="I6" s="1004"/>
      <c r="J6" s="1004"/>
      <c r="K6" s="1004"/>
      <c r="L6" s="1004"/>
      <c r="M6" s="1004"/>
      <c r="N6" s="1004"/>
      <c r="O6" s="1004"/>
      <c r="P6" s="1005"/>
      <c r="Q6" s="1009"/>
      <c r="R6" s="1010"/>
      <c r="S6" s="1010"/>
      <c r="T6" s="1010"/>
      <c r="U6" s="1011"/>
      <c r="V6" s="1009"/>
      <c r="W6" s="1010"/>
      <c r="X6" s="1010"/>
      <c r="Y6" s="1010"/>
      <c r="Z6" s="1011"/>
      <c r="AA6" s="1009"/>
      <c r="AB6" s="1010"/>
      <c r="AC6" s="1010"/>
      <c r="AD6" s="1010"/>
      <c r="AE6" s="1010"/>
      <c r="AF6" s="1140"/>
      <c r="AG6" s="1010"/>
      <c r="AH6" s="1010"/>
      <c r="AI6" s="1010"/>
      <c r="AJ6" s="1021"/>
      <c r="AK6" s="1010"/>
      <c r="AL6" s="1010"/>
      <c r="AM6" s="1010"/>
      <c r="AN6" s="1010"/>
      <c r="AO6" s="1011"/>
      <c r="AP6" s="1009"/>
      <c r="AQ6" s="1010"/>
      <c r="AR6" s="1010"/>
      <c r="AS6" s="1010"/>
      <c r="AT6" s="1011"/>
      <c r="AU6" s="1009"/>
      <c r="AV6" s="1010"/>
      <c r="AW6" s="1010"/>
      <c r="AX6" s="1010"/>
      <c r="AY6" s="1021"/>
      <c r="AZ6" s="231"/>
      <c r="BA6" s="231"/>
      <c r="BB6" s="231"/>
      <c r="BC6" s="231"/>
      <c r="BD6" s="231"/>
      <c r="BE6" s="232"/>
      <c r="BF6" s="232"/>
      <c r="BG6" s="232"/>
      <c r="BH6" s="232"/>
      <c r="BI6" s="232"/>
      <c r="BJ6" s="232"/>
      <c r="BK6" s="232"/>
      <c r="BL6" s="232"/>
      <c r="BM6" s="232"/>
      <c r="BN6" s="232"/>
      <c r="BO6" s="232"/>
      <c r="BP6" s="232"/>
      <c r="BQ6" s="1003"/>
      <c r="BR6" s="1004"/>
      <c r="BS6" s="1004"/>
      <c r="BT6" s="1004"/>
      <c r="BU6" s="1004"/>
      <c r="BV6" s="1004"/>
      <c r="BW6" s="1004"/>
      <c r="BX6" s="1004"/>
      <c r="BY6" s="1004"/>
      <c r="BZ6" s="1004"/>
      <c r="CA6" s="1004"/>
      <c r="CB6" s="1004"/>
      <c r="CC6" s="1004"/>
      <c r="CD6" s="1004"/>
      <c r="CE6" s="1004"/>
      <c r="CF6" s="1004"/>
      <c r="CG6" s="1005"/>
      <c r="CH6" s="1009"/>
      <c r="CI6" s="1010"/>
      <c r="CJ6" s="1010"/>
      <c r="CK6" s="1010"/>
      <c r="CL6" s="1011"/>
      <c r="CM6" s="1009"/>
      <c r="CN6" s="1010"/>
      <c r="CO6" s="1010"/>
      <c r="CP6" s="1010"/>
      <c r="CQ6" s="1011"/>
      <c r="CR6" s="1009"/>
      <c r="CS6" s="1010"/>
      <c r="CT6" s="1010"/>
      <c r="CU6" s="1010"/>
      <c r="CV6" s="1011"/>
      <c r="CW6" s="1009"/>
      <c r="CX6" s="1010"/>
      <c r="CY6" s="1010"/>
      <c r="CZ6" s="1010"/>
      <c r="DA6" s="1011"/>
      <c r="DB6" s="1009"/>
      <c r="DC6" s="1010"/>
      <c r="DD6" s="1010"/>
      <c r="DE6" s="1010"/>
      <c r="DF6" s="1011"/>
      <c r="DG6" s="1132"/>
      <c r="DH6" s="1133"/>
      <c r="DI6" s="1133"/>
      <c r="DJ6" s="1133"/>
      <c r="DK6" s="1134"/>
      <c r="DL6" s="1132"/>
      <c r="DM6" s="1133"/>
      <c r="DN6" s="1133"/>
      <c r="DO6" s="1133"/>
      <c r="DP6" s="1134"/>
      <c r="DQ6" s="1009"/>
      <c r="DR6" s="1010"/>
      <c r="DS6" s="1010"/>
      <c r="DT6" s="1010"/>
      <c r="DU6" s="1011"/>
      <c r="DV6" s="1009"/>
      <c r="DW6" s="1010"/>
      <c r="DX6" s="1010"/>
      <c r="DY6" s="1010"/>
      <c r="DZ6" s="1021"/>
      <c r="EA6" s="233"/>
    </row>
    <row r="7" spans="1:131" s="234" customFormat="1" ht="26.25" customHeight="1" thickTop="1">
      <c r="A7" s="235">
        <v>1</v>
      </c>
      <c r="B7" s="1088" t="s">
        <v>386</v>
      </c>
      <c r="C7" s="1089"/>
      <c r="D7" s="1089"/>
      <c r="E7" s="1089"/>
      <c r="F7" s="1089"/>
      <c r="G7" s="1089"/>
      <c r="H7" s="1089"/>
      <c r="I7" s="1089"/>
      <c r="J7" s="1089"/>
      <c r="K7" s="1089"/>
      <c r="L7" s="1089"/>
      <c r="M7" s="1089"/>
      <c r="N7" s="1089"/>
      <c r="O7" s="1089"/>
      <c r="P7" s="1090"/>
      <c r="Q7" s="1147">
        <v>700000</v>
      </c>
      <c r="R7" s="1148"/>
      <c r="S7" s="1148"/>
      <c r="T7" s="1148"/>
      <c r="U7" s="1148"/>
      <c r="V7" s="1148">
        <v>696083</v>
      </c>
      <c r="W7" s="1148"/>
      <c r="X7" s="1148"/>
      <c r="Y7" s="1148"/>
      <c r="Z7" s="1148"/>
      <c r="AA7" s="1148">
        <v>3917</v>
      </c>
      <c r="AB7" s="1148"/>
      <c r="AC7" s="1148"/>
      <c r="AD7" s="1148"/>
      <c r="AE7" s="1149"/>
      <c r="AF7" s="1150">
        <v>1910</v>
      </c>
      <c r="AG7" s="1151"/>
      <c r="AH7" s="1151"/>
      <c r="AI7" s="1151"/>
      <c r="AJ7" s="1152"/>
      <c r="AK7" s="1153" t="s">
        <v>533</v>
      </c>
      <c r="AL7" s="1154"/>
      <c r="AM7" s="1154"/>
      <c r="AN7" s="1154"/>
      <c r="AO7" s="1154"/>
      <c r="AP7" s="1154">
        <f>1169475</f>
        <v>1169475</v>
      </c>
      <c r="AQ7" s="1154"/>
      <c r="AR7" s="1154"/>
      <c r="AS7" s="1154"/>
      <c r="AT7" s="1154"/>
      <c r="AU7" s="1155"/>
      <c r="AV7" s="1155"/>
      <c r="AW7" s="1155"/>
      <c r="AX7" s="1155"/>
      <c r="AY7" s="1156"/>
      <c r="AZ7" s="231"/>
      <c r="BA7" s="231"/>
      <c r="BB7" s="231"/>
      <c r="BC7" s="231"/>
      <c r="BD7" s="231"/>
      <c r="BE7" s="232"/>
      <c r="BF7" s="232"/>
      <c r="BG7" s="232"/>
      <c r="BH7" s="232"/>
      <c r="BI7" s="232"/>
      <c r="BJ7" s="232"/>
      <c r="BK7" s="232"/>
      <c r="BL7" s="232"/>
      <c r="BM7" s="232"/>
      <c r="BN7" s="232"/>
      <c r="BO7" s="232"/>
      <c r="BP7" s="232"/>
      <c r="BQ7" s="235">
        <v>1</v>
      </c>
      <c r="BR7" s="236"/>
      <c r="BS7" s="1144" t="s">
        <v>600</v>
      </c>
      <c r="BT7" s="1145"/>
      <c r="BU7" s="1145"/>
      <c r="BV7" s="1145"/>
      <c r="BW7" s="1145"/>
      <c r="BX7" s="1145"/>
      <c r="BY7" s="1145"/>
      <c r="BZ7" s="1145"/>
      <c r="CA7" s="1145"/>
      <c r="CB7" s="1145"/>
      <c r="CC7" s="1145"/>
      <c r="CD7" s="1145"/>
      <c r="CE7" s="1145"/>
      <c r="CF7" s="1145"/>
      <c r="CG7" s="1157"/>
      <c r="CH7" s="1141">
        <v>76</v>
      </c>
      <c r="CI7" s="1142"/>
      <c r="CJ7" s="1142"/>
      <c r="CK7" s="1142"/>
      <c r="CL7" s="1143"/>
      <c r="CM7" s="1141">
        <v>2900</v>
      </c>
      <c r="CN7" s="1142"/>
      <c r="CO7" s="1142"/>
      <c r="CP7" s="1142"/>
      <c r="CQ7" s="1143"/>
      <c r="CR7" s="1141">
        <v>224</v>
      </c>
      <c r="CS7" s="1142"/>
      <c r="CT7" s="1142"/>
      <c r="CU7" s="1142"/>
      <c r="CV7" s="1143"/>
      <c r="CW7" s="1141" t="s">
        <v>533</v>
      </c>
      <c r="CX7" s="1142"/>
      <c r="CY7" s="1142"/>
      <c r="CZ7" s="1142"/>
      <c r="DA7" s="1143"/>
      <c r="DB7" s="1141" t="s">
        <v>533</v>
      </c>
      <c r="DC7" s="1142"/>
      <c r="DD7" s="1142"/>
      <c r="DE7" s="1142"/>
      <c r="DF7" s="1143"/>
      <c r="DG7" s="1141" t="s">
        <v>533</v>
      </c>
      <c r="DH7" s="1142"/>
      <c r="DI7" s="1142"/>
      <c r="DJ7" s="1142"/>
      <c r="DK7" s="1143"/>
      <c r="DL7" s="1141" t="s">
        <v>533</v>
      </c>
      <c r="DM7" s="1142"/>
      <c r="DN7" s="1142"/>
      <c r="DO7" s="1142"/>
      <c r="DP7" s="1143"/>
      <c r="DQ7" s="1141" t="s">
        <v>533</v>
      </c>
      <c r="DR7" s="1142"/>
      <c r="DS7" s="1142"/>
      <c r="DT7" s="1142"/>
      <c r="DU7" s="1143"/>
      <c r="DV7" s="1144"/>
      <c r="DW7" s="1145"/>
      <c r="DX7" s="1145"/>
      <c r="DY7" s="1145"/>
      <c r="DZ7" s="1146"/>
      <c r="EA7" s="233"/>
    </row>
    <row r="8" spans="1:131" s="234" customFormat="1" ht="26.25" customHeight="1">
      <c r="A8" s="237">
        <v>2</v>
      </c>
      <c r="B8" s="1036" t="s">
        <v>387</v>
      </c>
      <c r="C8" s="1037"/>
      <c r="D8" s="1037"/>
      <c r="E8" s="1037"/>
      <c r="F8" s="1037"/>
      <c r="G8" s="1037"/>
      <c r="H8" s="1037"/>
      <c r="I8" s="1037"/>
      <c r="J8" s="1037"/>
      <c r="K8" s="1037"/>
      <c r="L8" s="1037"/>
      <c r="M8" s="1037"/>
      <c r="N8" s="1037"/>
      <c r="O8" s="1037"/>
      <c r="P8" s="1038"/>
      <c r="Q8" s="1060">
        <v>1506</v>
      </c>
      <c r="R8" s="1061"/>
      <c r="S8" s="1061"/>
      <c r="T8" s="1061"/>
      <c r="U8" s="1061"/>
      <c r="V8" s="1061">
        <v>317</v>
      </c>
      <c r="W8" s="1061"/>
      <c r="X8" s="1061"/>
      <c r="Y8" s="1061"/>
      <c r="Z8" s="1061"/>
      <c r="AA8" s="1061">
        <v>1189</v>
      </c>
      <c r="AB8" s="1061"/>
      <c r="AC8" s="1061"/>
      <c r="AD8" s="1061"/>
      <c r="AE8" s="1062"/>
      <c r="AF8" s="1063" t="s">
        <v>597</v>
      </c>
      <c r="AG8" s="1064"/>
      <c r="AH8" s="1064"/>
      <c r="AI8" s="1064"/>
      <c r="AJ8" s="1065"/>
      <c r="AK8" s="1127" t="s">
        <v>597</v>
      </c>
      <c r="AL8" s="1128"/>
      <c r="AM8" s="1128"/>
      <c r="AN8" s="1128"/>
      <c r="AO8" s="1128"/>
      <c r="AP8" s="1128">
        <v>4092</v>
      </c>
      <c r="AQ8" s="1128"/>
      <c r="AR8" s="1128"/>
      <c r="AS8" s="1128"/>
      <c r="AT8" s="1128"/>
      <c r="AU8" s="1123"/>
      <c r="AV8" s="1123"/>
      <c r="AW8" s="1123"/>
      <c r="AX8" s="1123"/>
      <c r="AY8" s="1124"/>
      <c r="AZ8" s="231"/>
      <c r="BA8" s="231"/>
      <c r="BB8" s="231"/>
      <c r="BC8" s="231"/>
      <c r="BD8" s="231"/>
      <c r="BE8" s="232"/>
      <c r="BF8" s="232"/>
      <c r="BG8" s="232"/>
      <c r="BH8" s="232"/>
      <c r="BI8" s="232"/>
      <c r="BJ8" s="232"/>
      <c r="BK8" s="232"/>
      <c r="BL8" s="232"/>
      <c r="BM8" s="232"/>
      <c r="BN8" s="232"/>
      <c r="BO8" s="232"/>
      <c r="BP8" s="232"/>
      <c r="BQ8" s="237">
        <v>2</v>
      </c>
      <c r="BR8" s="238"/>
      <c r="BS8" s="1082" t="s">
        <v>601</v>
      </c>
      <c r="BT8" s="1083"/>
      <c r="BU8" s="1083"/>
      <c r="BV8" s="1083"/>
      <c r="BW8" s="1083"/>
      <c r="BX8" s="1083"/>
      <c r="BY8" s="1083"/>
      <c r="BZ8" s="1083"/>
      <c r="CA8" s="1083"/>
      <c r="CB8" s="1083"/>
      <c r="CC8" s="1083"/>
      <c r="CD8" s="1083"/>
      <c r="CE8" s="1083"/>
      <c r="CF8" s="1083"/>
      <c r="CG8" s="1084"/>
      <c r="CH8" s="1079">
        <v>-213</v>
      </c>
      <c r="CI8" s="1080"/>
      <c r="CJ8" s="1080"/>
      <c r="CK8" s="1080"/>
      <c r="CL8" s="1081"/>
      <c r="CM8" s="1079">
        <v>2129</v>
      </c>
      <c r="CN8" s="1080"/>
      <c r="CO8" s="1080"/>
      <c r="CP8" s="1080"/>
      <c r="CQ8" s="1081"/>
      <c r="CR8" s="1079">
        <v>0</v>
      </c>
      <c r="CS8" s="1080"/>
      <c r="CT8" s="1080"/>
      <c r="CU8" s="1080"/>
      <c r="CV8" s="1081"/>
      <c r="CW8" s="1079">
        <v>216</v>
      </c>
      <c r="CX8" s="1080"/>
      <c r="CY8" s="1080"/>
      <c r="CZ8" s="1080"/>
      <c r="DA8" s="1081"/>
      <c r="DB8" s="1079" t="s">
        <v>533</v>
      </c>
      <c r="DC8" s="1080"/>
      <c r="DD8" s="1080"/>
      <c r="DE8" s="1080"/>
      <c r="DF8" s="1081"/>
      <c r="DG8" s="1079" t="s">
        <v>533</v>
      </c>
      <c r="DH8" s="1080"/>
      <c r="DI8" s="1080"/>
      <c r="DJ8" s="1080"/>
      <c r="DK8" s="1081"/>
      <c r="DL8" s="1079" t="s">
        <v>533</v>
      </c>
      <c r="DM8" s="1080"/>
      <c r="DN8" s="1080"/>
      <c r="DO8" s="1080"/>
      <c r="DP8" s="1081"/>
      <c r="DQ8" s="1079" t="s">
        <v>533</v>
      </c>
      <c r="DR8" s="1080"/>
      <c r="DS8" s="1080"/>
      <c r="DT8" s="1080"/>
      <c r="DU8" s="1081"/>
      <c r="DV8" s="1082"/>
      <c r="DW8" s="1083"/>
      <c r="DX8" s="1083"/>
      <c r="DY8" s="1083"/>
      <c r="DZ8" s="1087"/>
      <c r="EA8" s="233"/>
    </row>
    <row r="9" spans="1:131" s="234" customFormat="1" ht="26.25" customHeight="1">
      <c r="A9" s="237">
        <v>3</v>
      </c>
      <c r="B9" s="1036" t="s">
        <v>388</v>
      </c>
      <c r="C9" s="1037"/>
      <c r="D9" s="1037"/>
      <c r="E9" s="1037"/>
      <c r="F9" s="1037"/>
      <c r="G9" s="1037"/>
      <c r="H9" s="1037"/>
      <c r="I9" s="1037"/>
      <c r="J9" s="1037"/>
      <c r="K9" s="1037"/>
      <c r="L9" s="1037"/>
      <c r="M9" s="1037"/>
      <c r="N9" s="1037"/>
      <c r="O9" s="1037"/>
      <c r="P9" s="1038"/>
      <c r="Q9" s="1060">
        <f>40</f>
        <v>40</v>
      </c>
      <c r="R9" s="1061"/>
      <c r="S9" s="1061"/>
      <c r="T9" s="1061"/>
      <c r="U9" s="1061"/>
      <c r="V9" s="1061">
        <f>36</f>
        <v>36</v>
      </c>
      <c r="W9" s="1061"/>
      <c r="X9" s="1061"/>
      <c r="Y9" s="1061"/>
      <c r="Z9" s="1061"/>
      <c r="AA9" s="1061">
        <v>4</v>
      </c>
      <c r="AB9" s="1061"/>
      <c r="AC9" s="1061"/>
      <c r="AD9" s="1061"/>
      <c r="AE9" s="1062"/>
      <c r="AF9" s="1063">
        <v>4</v>
      </c>
      <c r="AG9" s="1064"/>
      <c r="AH9" s="1064"/>
      <c r="AI9" s="1064"/>
      <c r="AJ9" s="1065"/>
      <c r="AK9" s="1127" t="s">
        <v>533</v>
      </c>
      <c r="AL9" s="1128"/>
      <c r="AM9" s="1128"/>
      <c r="AN9" s="1128"/>
      <c r="AO9" s="1128"/>
      <c r="AP9" s="1128" t="s">
        <v>533</v>
      </c>
      <c r="AQ9" s="1128"/>
      <c r="AR9" s="1128"/>
      <c r="AS9" s="1128"/>
      <c r="AT9" s="1128"/>
      <c r="AU9" s="1123"/>
      <c r="AV9" s="1123"/>
      <c r="AW9" s="1123"/>
      <c r="AX9" s="1123"/>
      <c r="AY9" s="1124"/>
      <c r="AZ9" s="231"/>
      <c r="BA9" s="231"/>
      <c r="BB9" s="231"/>
      <c r="BC9" s="231"/>
      <c r="BD9" s="231"/>
      <c r="BE9" s="232"/>
      <c r="BF9" s="232"/>
      <c r="BG9" s="232"/>
      <c r="BH9" s="232"/>
      <c r="BI9" s="232"/>
      <c r="BJ9" s="232"/>
      <c r="BK9" s="232"/>
      <c r="BL9" s="232"/>
      <c r="BM9" s="232"/>
      <c r="BN9" s="232"/>
      <c r="BO9" s="232"/>
      <c r="BP9" s="232"/>
      <c r="BQ9" s="237">
        <v>3</v>
      </c>
      <c r="BR9" s="238"/>
      <c r="BS9" s="1082" t="s">
        <v>602</v>
      </c>
      <c r="BT9" s="1083"/>
      <c r="BU9" s="1083"/>
      <c r="BV9" s="1083"/>
      <c r="BW9" s="1083"/>
      <c r="BX9" s="1083"/>
      <c r="BY9" s="1083"/>
      <c r="BZ9" s="1083"/>
      <c r="CA9" s="1083"/>
      <c r="CB9" s="1083"/>
      <c r="CC9" s="1083"/>
      <c r="CD9" s="1083"/>
      <c r="CE9" s="1083"/>
      <c r="CF9" s="1083"/>
      <c r="CG9" s="1084"/>
      <c r="CH9" s="1079">
        <v>-97</v>
      </c>
      <c r="CI9" s="1080"/>
      <c r="CJ9" s="1080"/>
      <c r="CK9" s="1080"/>
      <c r="CL9" s="1081"/>
      <c r="CM9" s="1079">
        <v>112</v>
      </c>
      <c r="CN9" s="1080"/>
      <c r="CO9" s="1080"/>
      <c r="CP9" s="1080"/>
      <c r="CQ9" s="1081"/>
      <c r="CR9" s="1079">
        <v>2259</v>
      </c>
      <c r="CS9" s="1080"/>
      <c r="CT9" s="1080"/>
      <c r="CU9" s="1080"/>
      <c r="CV9" s="1081"/>
      <c r="CW9" s="1079">
        <v>801</v>
      </c>
      <c r="CX9" s="1080"/>
      <c r="CY9" s="1080"/>
      <c r="CZ9" s="1080"/>
      <c r="DA9" s="1081"/>
      <c r="DB9" s="1079" t="s">
        <v>533</v>
      </c>
      <c r="DC9" s="1080"/>
      <c r="DD9" s="1080"/>
      <c r="DE9" s="1080"/>
      <c r="DF9" s="1081"/>
      <c r="DG9" s="1079" t="s">
        <v>533</v>
      </c>
      <c r="DH9" s="1080"/>
      <c r="DI9" s="1080"/>
      <c r="DJ9" s="1080"/>
      <c r="DK9" s="1081"/>
      <c r="DL9" s="1079" t="s">
        <v>533</v>
      </c>
      <c r="DM9" s="1080"/>
      <c r="DN9" s="1080"/>
      <c r="DO9" s="1080"/>
      <c r="DP9" s="1081"/>
      <c r="DQ9" s="1079" t="s">
        <v>533</v>
      </c>
      <c r="DR9" s="1080"/>
      <c r="DS9" s="1080"/>
      <c r="DT9" s="1080"/>
      <c r="DU9" s="1081"/>
      <c r="DV9" s="1082"/>
      <c r="DW9" s="1083"/>
      <c r="DX9" s="1083"/>
      <c r="DY9" s="1083"/>
      <c r="DZ9" s="1087"/>
      <c r="EA9" s="233"/>
    </row>
    <row r="10" spans="1:131" s="234" customFormat="1" ht="26.25" customHeight="1">
      <c r="A10" s="237">
        <v>4</v>
      </c>
      <c r="B10" s="1036" t="s">
        <v>389</v>
      </c>
      <c r="C10" s="1037"/>
      <c r="D10" s="1037"/>
      <c r="E10" s="1037"/>
      <c r="F10" s="1037"/>
      <c r="G10" s="1037"/>
      <c r="H10" s="1037"/>
      <c r="I10" s="1037"/>
      <c r="J10" s="1037"/>
      <c r="K10" s="1037"/>
      <c r="L10" s="1037"/>
      <c r="M10" s="1037"/>
      <c r="N10" s="1037"/>
      <c r="O10" s="1037"/>
      <c r="P10" s="1038"/>
      <c r="Q10" s="1060">
        <v>142392</v>
      </c>
      <c r="R10" s="1061"/>
      <c r="S10" s="1061"/>
      <c r="T10" s="1061"/>
      <c r="U10" s="1061"/>
      <c r="V10" s="1061">
        <v>142392</v>
      </c>
      <c r="W10" s="1061"/>
      <c r="X10" s="1061"/>
      <c r="Y10" s="1061"/>
      <c r="Z10" s="1061"/>
      <c r="AA10" s="1061" t="s">
        <v>533</v>
      </c>
      <c r="AB10" s="1061"/>
      <c r="AC10" s="1061"/>
      <c r="AD10" s="1061"/>
      <c r="AE10" s="1062"/>
      <c r="AF10" s="1063" t="s">
        <v>533</v>
      </c>
      <c r="AG10" s="1064"/>
      <c r="AH10" s="1064"/>
      <c r="AI10" s="1064"/>
      <c r="AJ10" s="1065"/>
      <c r="AK10" s="1127">
        <v>75524</v>
      </c>
      <c r="AL10" s="1128"/>
      <c r="AM10" s="1128"/>
      <c r="AN10" s="1128"/>
      <c r="AO10" s="1128"/>
      <c r="AP10" s="1128" t="s">
        <v>533</v>
      </c>
      <c r="AQ10" s="1128"/>
      <c r="AR10" s="1128"/>
      <c r="AS10" s="1128"/>
      <c r="AT10" s="1128"/>
      <c r="AU10" s="1123"/>
      <c r="AV10" s="1123"/>
      <c r="AW10" s="1123"/>
      <c r="AX10" s="1123"/>
      <c r="AY10" s="1124"/>
      <c r="AZ10" s="231"/>
      <c r="BA10" s="231"/>
      <c r="BB10" s="231"/>
      <c r="BC10" s="231"/>
      <c r="BD10" s="231"/>
      <c r="BE10" s="232"/>
      <c r="BF10" s="232"/>
      <c r="BG10" s="232"/>
      <c r="BH10" s="232"/>
      <c r="BI10" s="232"/>
      <c r="BJ10" s="232"/>
      <c r="BK10" s="232"/>
      <c r="BL10" s="232"/>
      <c r="BM10" s="232"/>
      <c r="BN10" s="232"/>
      <c r="BO10" s="232"/>
      <c r="BP10" s="232"/>
      <c r="BQ10" s="237">
        <v>4</v>
      </c>
      <c r="BR10" s="238"/>
      <c r="BS10" s="1082" t="s">
        <v>603</v>
      </c>
      <c r="BT10" s="1083"/>
      <c r="BU10" s="1083"/>
      <c r="BV10" s="1083"/>
      <c r="BW10" s="1083"/>
      <c r="BX10" s="1083"/>
      <c r="BY10" s="1083"/>
      <c r="BZ10" s="1083"/>
      <c r="CA10" s="1083"/>
      <c r="CB10" s="1083"/>
      <c r="CC10" s="1083"/>
      <c r="CD10" s="1083"/>
      <c r="CE10" s="1083"/>
      <c r="CF10" s="1083"/>
      <c r="CG10" s="1084"/>
      <c r="CH10" s="1079">
        <v>29</v>
      </c>
      <c r="CI10" s="1080"/>
      <c r="CJ10" s="1080"/>
      <c r="CK10" s="1080"/>
      <c r="CL10" s="1081"/>
      <c r="CM10" s="1079">
        <v>561</v>
      </c>
      <c r="CN10" s="1080"/>
      <c r="CO10" s="1080"/>
      <c r="CP10" s="1080"/>
      <c r="CQ10" s="1081"/>
      <c r="CR10" s="1079">
        <v>26</v>
      </c>
      <c r="CS10" s="1080"/>
      <c r="CT10" s="1080"/>
      <c r="CU10" s="1080"/>
      <c r="CV10" s="1081"/>
      <c r="CW10" s="1079">
        <v>389</v>
      </c>
      <c r="CX10" s="1080"/>
      <c r="CY10" s="1080"/>
      <c r="CZ10" s="1080"/>
      <c r="DA10" s="1081"/>
      <c r="DB10" s="1079" t="s">
        <v>533</v>
      </c>
      <c r="DC10" s="1080"/>
      <c r="DD10" s="1080"/>
      <c r="DE10" s="1080"/>
      <c r="DF10" s="1081"/>
      <c r="DG10" s="1079" t="s">
        <v>533</v>
      </c>
      <c r="DH10" s="1080"/>
      <c r="DI10" s="1080"/>
      <c r="DJ10" s="1080"/>
      <c r="DK10" s="1081"/>
      <c r="DL10" s="1079" t="s">
        <v>533</v>
      </c>
      <c r="DM10" s="1080"/>
      <c r="DN10" s="1080"/>
      <c r="DO10" s="1080"/>
      <c r="DP10" s="1081"/>
      <c r="DQ10" s="1079" t="s">
        <v>533</v>
      </c>
      <c r="DR10" s="1080"/>
      <c r="DS10" s="1080"/>
      <c r="DT10" s="1080"/>
      <c r="DU10" s="1081"/>
      <c r="DV10" s="1082"/>
      <c r="DW10" s="1083"/>
      <c r="DX10" s="1083"/>
      <c r="DY10" s="1083"/>
      <c r="DZ10" s="1087"/>
      <c r="EA10" s="233"/>
    </row>
    <row r="11" spans="1:131" s="234" customFormat="1" ht="26.25" customHeight="1">
      <c r="A11" s="237">
        <v>5</v>
      </c>
      <c r="B11" s="1036" t="s">
        <v>391</v>
      </c>
      <c r="C11" s="1037"/>
      <c r="D11" s="1037"/>
      <c r="E11" s="1037"/>
      <c r="F11" s="1037"/>
      <c r="G11" s="1037"/>
      <c r="H11" s="1037"/>
      <c r="I11" s="1037"/>
      <c r="J11" s="1037"/>
      <c r="K11" s="1037"/>
      <c r="L11" s="1037"/>
      <c r="M11" s="1037"/>
      <c r="N11" s="1037"/>
      <c r="O11" s="1037"/>
      <c r="P11" s="1038"/>
      <c r="Q11" s="1060">
        <v>2084</v>
      </c>
      <c r="R11" s="1061"/>
      <c r="S11" s="1061"/>
      <c r="T11" s="1061"/>
      <c r="U11" s="1061"/>
      <c r="V11" s="1061">
        <v>2084</v>
      </c>
      <c r="W11" s="1061"/>
      <c r="X11" s="1061"/>
      <c r="Y11" s="1061"/>
      <c r="Z11" s="1061"/>
      <c r="AA11" s="1061" t="s">
        <v>533</v>
      </c>
      <c r="AB11" s="1061"/>
      <c r="AC11" s="1061"/>
      <c r="AD11" s="1061"/>
      <c r="AE11" s="1062"/>
      <c r="AF11" s="1063" t="s">
        <v>533</v>
      </c>
      <c r="AG11" s="1064"/>
      <c r="AH11" s="1064"/>
      <c r="AI11" s="1064"/>
      <c r="AJ11" s="1065"/>
      <c r="AK11" s="1127">
        <v>944</v>
      </c>
      <c r="AL11" s="1128"/>
      <c r="AM11" s="1128"/>
      <c r="AN11" s="1128"/>
      <c r="AO11" s="1128"/>
      <c r="AP11" s="1128">
        <v>6115</v>
      </c>
      <c r="AQ11" s="1128"/>
      <c r="AR11" s="1128"/>
      <c r="AS11" s="1128"/>
      <c r="AT11" s="1128"/>
      <c r="AU11" s="1123"/>
      <c r="AV11" s="1123"/>
      <c r="AW11" s="1123"/>
      <c r="AX11" s="1123"/>
      <c r="AY11" s="1124"/>
      <c r="AZ11" s="231"/>
      <c r="BA11" s="231"/>
      <c r="BB11" s="231"/>
      <c r="BC11" s="231"/>
      <c r="BD11" s="231"/>
      <c r="BE11" s="232"/>
      <c r="BF11" s="232"/>
      <c r="BG11" s="232"/>
      <c r="BH11" s="232"/>
      <c r="BI11" s="232"/>
      <c r="BJ11" s="232"/>
      <c r="BK11" s="232"/>
      <c r="BL11" s="232"/>
      <c r="BM11" s="232"/>
      <c r="BN11" s="232"/>
      <c r="BO11" s="232"/>
      <c r="BP11" s="232"/>
      <c r="BQ11" s="237">
        <v>5</v>
      </c>
      <c r="BR11" s="238"/>
      <c r="BS11" s="1082" t="s">
        <v>604</v>
      </c>
      <c r="BT11" s="1083"/>
      <c r="BU11" s="1083"/>
      <c r="BV11" s="1083"/>
      <c r="BW11" s="1083"/>
      <c r="BX11" s="1083"/>
      <c r="BY11" s="1083"/>
      <c r="BZ11" s="1083"/>
      <c r="CA11" s="1083"/>
      <c r="CB11" s="1083"/>
      <c r="CC11" s="1083"/>
      <c r="CD11" s="1083"/>
      <c r="CE11" s="1083"/>
      <c r="CF11" s="1083"/>
      <c r="CG11" s="1084"/>
      <c r="CH11" s="1079">
        <v>21</v>
      </c>
      <c r="CI11" s="1080"/>
      <c r="CJ11" s="1080"/>
      <c r="CK11" s="1080"/>
      <c r="CL11" s="1081"/>
      <c r="CM11" s="1079">
        <v>1197</v>
      </c>
      <c r="CN11" s="1080"/>
      <c r="CO11" s="1080"/>
      <c r="CP11" s="1080"/>
      <c r="CQ11" s="1081"/>
      <c r="CR11" s="1079">
        <v>1174</v>
      </c>
      <c r="CS11" s="1080"/>
      <c r="CT11" s="1080"/>
      <c r="CU11" s="1080"/>
      <c r="CV11" s="1081"/>
      <c r="CW11" s="1079">
        <v>375</v>
      </c>
      <c r="CX11" s="1080"/>
      <c r="CY11" s="1080"/>
      <c r="CZ11" s="1080"/>
      <c r="DA11" s="1081"/>
      <c r="DB11" s="1079" t="s">
        <v>533</v>
      </c>
      <c r="DC11" s="1080"/>
      <c r="DD11" s="1080"/>
      <c r="DE11" s="1080"/>
      <c r="DF11" s="1081"/>
      <c r="DG11" s="1079" t="s">
        <v>533</v>
      </c>
      <c r="DH11" s="1080"/>
      <c r="DI11" s="1080"/>
      <c r="DJ11" s="1080"/>
      <c r="DK11" s="1081"/>
      <c r="DL11" s="1079" t="s">
        <v>533</v>
      </c>
      <c r="DM11" s="1080"/>
      <c r="DN11" s="1080"/>
      <c r="DO11" s="1080"/>
      <c r="DP11" s="1081"/>
      <c r="DQ11" s="1079" t="s">
        <v>533</v>
      </c>
      <c r="DR11" s="1080"/>
      <c r="DS11" s="1080"/>
      <c r="DT11" s="1080"/>
      <c r="DU11" s="1081"/>
      <c r="DV11" s="1082"/>
      <c r="DW11" s="1083"/>
      <c r="DX11" s="1083"/>
      <c r="DY11" s="1083"/>
      <c r="DZ11" s="1087"/>
      <c r="EA11" s="233"/>
    </row>
    <row r="12" spans="1:131" s="234" customFormat="1" ht="26.25" customHeight="1">
      <c r="A12" s="237">
        <v>6</v>
      </c>
      <c r="B12" s="1036" t="s">
        <v>393</v>
      </c>
      <c r="C12" s="1037"/>
      <c r="D12" s="1037"/>
      <c r="E12" s="1037"/>
      <c r="F12" s="1037"/>
      <c r="G12" s="1037"/>
      <c r="H12" s="1037"/>
      <c r="I12" s="1037"/>
      <c r="J12" s="1037"/>
      <c r="K12" s="1037"/>
      <c r="L12" s="1037"/>
      <c r="M12" s="1037"/>
      <c r="N12" s="1037"/>
      <c r="O12" s="1037"/>
      <c r="P12" s="1038"/>
      <c r="Q12" s="1060">
        <v>251</v>
      </c>
      <c r="R12" s="1061"/>
      <c r="S12" s="1061"/>
      <c r="T12" s="1061"/>
      <c r="U12" s="1061"/>
      <c r="V12" s="1061">
        <v>251</v>
      </c>
      <c r="W12" s="1061"/>
      <c r="X12" s="1061"/>
      <c r="Y12" s="1061"/>
      <c r="Z12" s="1061"/>
      <c r="AA12" s="1061" t="s">
        <v>533</v>
      </c>
      <c r="AB12" s="1061"/>
      <c r="AC12" s="1061"/>
      <c r="AD12" s="1061"/>
      <c r="AE12" s="1062"/>
      <c r="AF12" s="1063" t="s">
        <v>533</v>
      </c>
      <c r="AG12" s="1064"/>
      <c r="AH12" s="1064"/>
      <c r="AI12" s="1064"/>
      <c r="AJ12" s="1065"/>
      <c r="AK12" s="1127" t="s">
        <v>533</v>
      </c>
      <c r="AL12" s="1128"/>
      <c r="AM12" s="1128"/>
      <c r="AN12" s="1128"/>
      <c r="AO12" s="1128"/>
      <c r="AP12" s="1128" t="s">
        <v>533</v>
      </c>
      <c r="AQ12" s="1128"/>
      <c r="AR12" s="1128"/>
      <c r="AS12" s="1128"/>
      <c r="AT12" s="1128"/>
      <c r="AU12" s="1123"/>
      <c r="AV12" s="1123"/>
      <c r="AW12" s="1123"/>
      <c r="AX12" s="1123"/>
      <c r="AY12" s="1124"/>
      <c r="AZ12" s="231"/>
      <c r="BA12" s="231"/>
      <c r="BB12" s="231"/>
      <c r="BC12" s="231"/>
      <c r="BD12" s="231"/>
      <c r="BE12" s="232"/>
      <c r="BF12" s="232"/>
      <c r="BG12" s="232"/>
      <c r="BH12" s="232"/>
      <c r="BI12" s="232"/>
      <c r="BJ12" s="232"/>
      <c r="BK12" s="232"/>
      <c r="BL12" s="232"/>
      <c r="BM12" s="232"/>
      <c r="BN12" s="232"/>
      <c r="BO12" s="232"/>
      <c r="BP12" s="232"/>
      <c r="BQ12" s="237">
        <v>6</v>
      </c>
      <c r="BR12" s="238"/>
      <c r="BS12" s="1082" t="s">
        <v>605</v>
      </c>
      <c r="BT12" s="1083"/>
      <c r="BU12" s="1083"/>
      <c r="BV12" s="1083"/>
      <c r="BW12" s="1083"/>
      <c r="BX12" s="1083"/>
      <c r="BY12" s="1083"/>
      <c r="BZ12" s="1083"/>
      <c r="CA12" s="1083"/>
      <c r="CB12" s="1083"/>
      <c r="CC12" s="1083"/>
      <c r="CD12" s="1083"/>
      <c r="CE12" s="1083"/>
      <c r="CF12" s="1083"/>
      <c r="CG12" s="1084"/>
      <c r="CH12" s="1079">
        <v>0</v>
      </c>
      <c r="CI12" s="1080"/>
      <c r="CJ12" s="1080"/>
      <c r="CK12" s="1080"/>
      <c r="CL12" s="1081"/>
      <c r="CM12" s="1079">
        <v>114</v>
      </c>
      <c r="CN12" s="1080"/>
      <c r="CO12" s="1080"/>
      <c r="CP12" s="1080"/>
      <c r="CQ12" s="1081"/>
      <c r="CR12" s="1079">
        <v>30</v>
      </c>
      <c r="CS12" s="1080"/>
      <c r="CT12" s="1080"/>
      <c r="CU12" s="1080"/>
      <c r="CV12" s="1081"/>
      <c r="CW12" s="1079">
        <v>42</v>
      </c>
      <c r="CX12" s="1080"/>
      <c r="CY12" s="1080"/>
      <c r="CZ12" s="1080"/>
      <c r="DA12" s="1081"/>
      <c r="DB12" s="1079" t="s">
        <v>533</v>
      </c>
      <c r="DC12" s="1080"/>
      <c r="DD12" s="1080"/>
      <c r="DE12" s="1080"/>
      <c r="DF12" s="1081"/>
      <c r="DG12" s="1079" t="s">
        <v>533</v>
      </c>
      <c r="DH12" s="1080"/>
      <c r="DI12" s="1080"/>
      <c r="DJ12" s="1080"/>
      <c r="DK12" s="1081"/>
      <c r="DL12" s="1079" t="s">
        <v>533</v>
      </c>
      <c r="DM12" s="1080"/>
      <c r="DN12" s="1080"/>
      <c r="DO12" s="1080"/>
      <c r="DP12" s="1081"/>
      <c r="DQ12" s="1079" t="s">
        <v>533</v>
      </c>
      <c r="DR12" s="1080"/>
      <c r="DS12" s="1080"/>
      <c r="DT12" s="1080"/>
      <c r="DU12" s="1081"/>
      <c r="DV12" s="1082"/>
      <c r="DW12" s="1083"/>
      <c r="DX12" s="1083"/>
      <c r="DY12" s="1083"/>
      <c r="DZ12" s="1087"/>
      <c r="EA12" s="233"/>
    </row>
    <row r="13" spans="1:131" s="234" customFormat="1" ht="26.25" customHeight="1">
      <c r="A13" s="237">
        <v>7</v>
      </c>
      <c r="B13" s="1036" t="s">
        <v>394</v>
      </c>
      <c r="C13" s="1037"/>
      <c r="D13" s="1037"/>
      <c r="E13" s="1037"/>
      <c r="F13" s="1037"/>
      <c r="G13" s="1037"/>
      <c r="H13" s="1037"/>
      <c r="I13" s="1037"/>
      <c r="J13" s="1037"/>
      <c r="K13" s="1037"/>
      <c r="L13" s="1037"/>
      <c r="M13" s="1037"/>
      <c r="N13" s="1037"/>
      <c r="O13" s="1037"/>
      <c r="P13" s="1038"/>
      <c r="Q13" s="1060">
        <v>1077</v>
      </c>
      <c r="R13" s="1061"/>
      <c r="S13" s="1061"/>
      <c r="T13" s="1061"/>
      <c r="U13" s="1061"/>
      <c r="V13" s="1061">
        <v>1077</v>
      </c>
      <c r="W13" s="1061"/>
      <c r="X13" s="1061"/>
      <c r="Y13" s="1061"/>
      <c r="Z13" s="1061"/>
      <c r="AA13" s="1061" t="s">
        <v>597</v>
      </c>
      <c r="AB13" s="1061"/>
      <c r="AC13" s="1061"/>
      <c r="AD13" s="1061"/>
      <c r="AE13" s="1062"/>
      <c r="AF13" s="1063" t="s">
        <v>533</v>
      </c>
      <c r="AG13" s="1064"/>
      <c r="AH13" s="1064"/>
      <c r="AI13" s="1064"/>
      <c r="AJ13" s="1065"/>
      <c r="AK13" s="1127">
        <v>854</v>
      </c>
      <c r="AL13" s="1128"/>
      <c r="AM13" s="1128"/>
      <c r="AN13" s="1128"/>
      <c r="AO13" s="1128"/>
      <c r="AP13" s="1128" t="s">
        <v>533</v>
      </c>
      <c r="AQ13" s="1128"/>
      <c r="AR13" s="1128"/>
      <c r="AS13" s="1128"/>
      <c r="AT13" s="1128"/>
      <c r="AU13" s="1123"/>
      <c r="AV13" s="1123"/>
      <c r="AW13" s="1123"/>
      <c r="AX13" s="1123"/>
      <c r="AY13" s="1124"/>
      <c r="AZ13" s="231"/>
      <c r="BA13" s="231"/>
      <c r="BB13" s="231"/>
      <c r="BC13" s="231"/>
      <c r="BD13" s="231"/>
      <c r="BE13" s="232"/>
      <c r="BF13" s="232"/>
      <c r="BG13" s="232"/>
      <c r="BH13" s="232"/>
      <c r="BI13" s="232"/>
      <c r="BJ13" s="232"/>
      <c r="BK13" s="232"/>
      <c r="BL13" s="232"/>
      <c r="BM13" s="232"/>
      <c r="BN13" s="232"/>
      <c r="BO13" s="232"/>
      <c r="BP13" s="232"/>
      <c r="BQ13" s="237">
        <v>7</v>
      </c>
      <c r="BR13" s="238"/>
      <c r="BS13" s="1082" t="s">
        <v>606</v>
      </c>
      <c r="BT13" s="1083"/>
      <c r="BU13" s="1083"/>
      <c r="BV13" s="1083"/>
      <c r="BW13" s="1083"/>
      <c r="BX13" s="1083"/>
      <c r="BY13" s="1083"/>
      <c r="BZ13" s="1083"/>
      <c r="CA13" s="1083"/>
      <c r="CB13" s="1083"/>
      <c r="CC13" s="1083"/>
      <c r="CD13" s="1083"/>
      <c r="CE13" s="1083"/>
      <c r="CF13" s="1083"/>
      <c r="CG13" s="1084"/>
      <c r="CH13" s="1079">
        <v>-76</v>
      </c>
      <c r="CI13" s="1080"/>
      <c r="CJ13" s="1080"/>
      <c r="CK13" s="1080"/>
      <c r="CL13" s="1081"/>
      <c r="CM13" s="1079">
        <v>546</v>
      </c>
      <c r="CN13" s="1080"/>
      <c r="CO13" s="1080"/>
      <c r="CP13" s="1080"/>
      <c r="CQ13" s="1081"/>
      <c r="CR13" s="1079">
        <v>989</v>
      </c>
      <c r="CS13" s="1080"/>
      <c r="CT13" s="1080"/>
      <c r="CU13" s="1080"/>
      <c r="CV13" s="1081"/>
      <c r="CW13" s="1079">
        <v>44</v>
      </c>
      <c r="CX13" s="1080"/>
      <c r="CY13" s="1080"/>
      <c r="CZ13" s="1080"/>
      <c r="DA13" s="1081"/>
      <c r="DB13" s="1079" t="s">
        <v>533</v>
      </c>
      <c r="DC13" s="1080"/>
      <c r="DD13" s="1080"/>
      <c r="DE13" s="1080"/>
      <c r="DF13" s="1081"/>
      <c r="DG13" s="1079" t="s">
        <v>533</v>
      </c>
      <c r="DH13" s="1080"/>
      <c r="DI13" s="1080"/>
      <c r="DJ13" s="1080"/>
      <c r="DK13" s="1081"/>
      <c r="DL13" s="1079" t="s">
        <v>533</v>
      </c>
      <c r="DM13" s="1080"/>
      <c r="DN13" s="1080"/>
      <c r="DO13" s="1080"/>
      <c r="DP13" s="1081"/>
      <c r="DQ13" s="1079" t="s">
        <v>533</v>
      </c>
      <c r="DR13" s="1080"/>
      <c r="DS13" s="1080"/>
      <c r="DT13" s="1080"/>
      <c r="DU13" s="1081"/>
      <c r="DV13" s="1082"/>
      <c r="DW13" s="1083"/>
      <c r="DX13" s="1083"/>
      <c r="DY13" s="1083"/>
      <c r="DZ13" s="1087"/>
      <c r="EA13" s="233"/>
    </row>
    <row r="14" spans="1:131" s="234" customFormat="1" ht="26.25" customHeight="1">
      <c r="A14" s="237">
        <v>8</v>
      </c>
      <c r="B14" s="1036" t="s">
        <v>395</v>
      </c>
      <c r="C14" s="1037"/>
      <c r="D14" s="1037"/>
      <c r="E14" s="1037"/>
      <c r="F14" s="1037"/>
      <c r="G14" s="1037"/>
      <c r="H14" s="1037"/>
      <c r="I14" s="1037"/>
      <c r="J14" s="1037"/>
      <c r="K14" s="1037"/>
      <c r="L14" s="1037"/>
      <c r="M14" s="1037"/>
      <c r="N14" s="1037"/>
      <c r="O14" s="1037"/>
      <c r="P14" s="1038"/>
      <c r="Q14" s="1060">
        <v>11030</v>
      </c>
      <c r="R14" s="1061"/>
      <c r="S14" s="1061"/>
      <c r="T14" s="1061"/>
      <c r="U14" s="1061"/>
      <c r="V14" s="1061">
        <v>11030</v>
      </c>
      <c r="W14" s="1061"/>
      <c r="X14" s="1061"/>
      <c r="Y14" s="1061"/>
      <c r="Z14" s="1061"/>
      <c r="AA14" s="1061" t="s">
        <v>533</v>
      </c>
      <c r="AB14" s="1061"/>
      <c r="AC14" s="1061"/>
      <c r="AD14" s="1061"/>
      <c r="AE14" s="1062"/>
      <c r="AF14" s="1063" t="s">
        <v>533</v>
      </c>
      <c r="AG14" s="1064"/>
      <c r="AH14" s="1064"/>
      <c r="AI14" s="1064"/>
      <c r="AJ14" s="1065"/>
      <c r="AK14" s="1127" t="s">
        <v>533</v>
      </c>
      <c r="AL14" s="1128"/>
      <c r="AM14" s="1128"/>
      <c r="AN14" s="1128"/>
      <c r="AO14" s="1128"/>
      <c r="AP14" s="1128">
        <v>54584</v>
      </c>
      <c r="AQ14" s="1128"/>
      <c r="AR14" s="1128"/>
      <c r="AS14" s="1128"/>
      <c r="AT14" s="1128"/>
      <c r="AU14" s="1123"/>
      <c r="AV14" s="1123"/>
      <c r="AW14" s="1123"/>
      <c r="AX14" s="1123"/>
      <c r="AY14" s="1124"/>
      <c r="AZ14" s="231"/>
      <c r="BA14" s="231"/>
      <c r="BB14" s="231"/>
      <c r="BC14" s="231"/>
      <c r="BD14" s="231"/>
      <c r="BE14" s="232"/>
      <c r="BF14" s="232"/>
      <c r="BG14" s="232"/>
      <c r="BH14" s="232"/>
      <c r="BI14" s="232"/>
      <c r="BJ14" s="232"/>
      <c r="BK14" s="232"/>
      <c r="BL14" s="232"/>
      <c r="BM14" s="232"/>
      <c r="BN14" s="232"/>
      <c r="BO14" s="232"/>
      <c r="BP14" s="232"/>
      <c r="BQ14" s="237">
        <v>8</v>
      </c>
      <c r="BR14" s="238"/>
      <c r="BS14" s="1082" t="s">
        <v>607</v>
      </c>
      <c r="BT14" s="1083"/>
      <c r="BU14" s="1083"/>
      <c r="BV14" s="1083"/>
      <c r="BW14" s="1083"/>
      <c r="BX14" s="1083"/>
      <c r="BY14" s="1083"/>
      <c r="BZ14" s="1083"/>
      <c r="CA14" s="1083"/>
      <c r="CB14" s="1083"/>
      <c r="CC14" s="1083"/>
      <c r="CD14" s="1083"/>
      <c r="CE14" s="1083"/>
      <c r="CF14" s="1083"/>
      <c r="CG14" s="1084"/>
      <c r="CH14" s="1079">
        <v>-860</v>
      </c>
      <c r="CI14" s="1080"/>
      <c r="CJ14" s="1080"/>
      <c r="CK14" s="1080"/>
      <c r="CL14" s="1081"/>
      <c r="CM14" s="1079">
        <v>21391</v>
      </c>
      <c r="CN14" s="1080"/>
      <c r="CO14" s="1080"/>
      <c r="CP14" s="1080"/>
      <c r="CQ14" s="1081"/>
      <c r="CR14" s="1079">
        <v>18138</v>
      </c>
      <c r="CS14" s="1080"/>
      <c r="CT14" s="1080"/>
      <c r="CU14" s="1080"/>
      <c r="CV14" s="1081"/>
      <c r="CW14" s="1079">
        <v>7046</v>
      </c>
      <c r="CX14" s="1080"/>
      <c r="CY14" s="1080"/>
      <c r="CZ14" s="1080"/>
      <c r="DA14" s="1081"/>
      <c r="DB14" s="1079">
        <v>54561</v>
      </c>
      <c r="DC14" s="1080"/>
      <c r="DD14" s="1080"/>
      <c r="DE14" s="1080"/>
      <c r="DF14" s="1081"/>
      <c r="DG14" s="1079" t="s">
        <v>533</v>
      </c>
      <c r="DH14" s="1080"/>
      <c r="DI14" s="1080"/>
      <c r="DJ14" s="1080"/>
      <c r="DK14" s="1081"/>
      <c r="DL14" s="1079" t="s">
        <v>533</v>
      </c>
      <c r="DM14" s="1080"/>
      <c r="DN14" s="1080"/>
      <c r="DO14" s="1080"/>
      <c r="DP14" s="1081"/>
      <c r="DQ14" s="1079" t="s">
        <v>533</v>
      </c>
      <c r="DR14" s="1080"/>
      <c r="DS14" s="1080"/>
      <c r="DT14" s="1080"/>
      <c r="DU14" s="1081"/>
      <c r="DV14" s="1082"/>
      <c r="DW14" s="1083"/>
      <c r="DX14" s="1083"/>
      <c r="DY14" s="1083"/>
      <c r="DZ14" s="1087"/>
      <c r="EA14" s="233"/>
    </row>
    <row r="15" spans="1:131" s="234" customFormat="1" ht="26.25" customHeight="1">
      <c r="A15" s="237">
        <v>9</v>
      </c>
      <c r="B15" s="1036"/>
      <c r="C15" s="1037"/>
      <c r="D15" s="1037"/>
      <c r="E15" s="1037"/>
      <c r="F15" s="1037"/>
      <c r="G15" s="1037"/>
      <c r="H15" s="1037"/>
      <c r="I15" s="1037"/>
      <c r="J15" s="1037"/>
      <c r="K15" s="1037"/>
      <c r="L15" s="1037"/>
      <c r="M15" s="1037"/>
      <c r="N15" s="1037"/>
      <c r="O15" s="1037"/>
      <c r="P15" s="1038"/>
      <c r="Q15" s="1053"/>
      <c r="R15" s="1042"/>
      <c r="S15" s="1042"/>
      <c r="T15" s="1042"/>
      <c r="U15" s="1054"/>
      <c r="V15" s="1046"/>
      <c r="W15" s="1042"/>
      <c r="X15" s="1042"/>
      <c r="Y15" s="1042"/>
      <c r="Z15" s="1054"/>
      <c r="AA15" s="1046"/>
      <c r="AB15" s="1042"/>
      <c r="AC15" s="1042"/>
      <c r="AD15" s="1042"/>
      <c r="AE15" s="1043"/>
      <c r="AF15" s="1041"/>
      <c r="AG15" s="1042"/>
      <c r="AH15" s="1042"/>
      <c r="AI15" s="1042"/>
      <c r="AJ15" s="1043"/>
      <c r="AK15" s="1125"/>
      <c r="AL15" s="995"/>
      <c r="AM15" s="995"/>
      <c r="AN15" s="995"/>
      <c r="AO15" s="1121"/>
      <c r="AP15" s="1126"/>
      <c r="AQ15" s="995"/>
      <c r="AR15" s="995"/>
      <c r="AS15" s="995"/>
      <c r="AT15" s="1121"/>
      <c r="AU15" s="1123"/>
      <c r="AV15" s="1123"/>
      <c r="AW15" s="1123"/>
      <c r="AX15" s="1123"/>
      <c r="AY15" s="1124"/>
      <c r="AZ15" s="231"/>
      <c r="BA15" s="231"/>
      <c r="BB15" s="231"/>
      <c r="BC15" s="231"/>
      <c r="BD15" s="231"/>
      <c r="BE15" s="232"/>
      <c r="BF15" s="232"/>
      <c r="BG15" s="232"/>
      <c r="BH15" s="232"/>
      <c r="BI15" s="232"/>
      <c r="BJ15" s="232"/>
      <c r="BK15" s="232"/>
      <c r="BL15" s="232"/>
      <c r="BM15" s="232"/>
      <c r="BN15" s="232"/>
      <c r="BO15" s="232"/>
      <c r="BP15" s="232"/>
      <c r="BQ15" s="237">
        <v>9</v>
      </c>
      <c r="BR15" s="238"/>
      <c r="BS15" s="1082" t="s">
        <v>608</v>
      </c>
      <c r="BT15" s="1083"/>
      <c r="BU15" s="1083"/>
      <c r="BV15" s="1083"/>
      <c r="BW15" s="1083"/>
      <c r="BX15" s="1083"/>
      <c r="BY15" s="1083"/>
      <c r="BZ15" s="1083"/>
      <c r="CA15" s="1083"/>
      <c r="CB15" s="1083"/>
      <c r="CC15" s="1083"/>
      <c r="CD15" s="1083"/>
      <c r="CE15" s="1083"/>
      <c r="CF15" s="1083"/>
      <c r="CG15" s="1084"/>
      <c r="CH15" s="1079">
        <v>-2</v>
      </c>
      <c r="CI15" s="1080"/>
      <c r="CJ15" s="1080"/>
      <c r="CK15" s="1080"/>
      <c r="CL15" s="1081"/>
      <c r="CM15" s="1079">
        <v>11</v>
      </c>
      <c r="CN15" s="1080"/>
      <c r="CO15" s="1080"/>
      <c r="CP15" s="1080"/>
      <c r="CQ15" s="1081"/>
      <c r="CR15" s="1079">
        <v>50</v>
      </c>
      <c r="CS15" s="1080"/>
      <c r="CT15" s="1080"/>
      <c r="CU15" s="1080"/>
      <c r="CV15" s="1081"/>
      <c r="CW15" s="1079">
        <v>166</v>
      </c>
      <c r="CX15" s="1080"/>
      <c r="CY15" s="1080"/>
      <c r="CZ15" s="1080"/>
      <c r="DA15" s="1081"/>
      <c r="DB15" s="1079" t="s">
        <v>533</v>
      </c>
      <c r="DC15" s="1080"/>
      <c r="DD15" s="1080"/>
      <c r="DE15" s="1080"/>
      <c r="DF15" s="1081"/>
      <c r="DG15" s="1079" t="s">
        <v>533</v>
      </c>
      <c r="DH15" s="1080"/>
      <c r="DI15" s="1080"/>
      <c r="DJ15" s="1080"/>
      <c r="DK15" s="1081"/>
      <c r="DL15" s="1079" t="s">
        <v>533</v>
      </c>
      <c r="DM15" s="1080"/>
      <c r="DN15" s="1080"/>
      <c r="DO15" s="1080"/>
      <c r="DP15" s="1081"/>
      <c r="DQ15" s="1079" t="s">
        <v>533</v>
      </c>
      <c r="DR15" s="1080"/>
      <c r="DS15" s="1080"/>
      <c r="DT15" s="1080"/>
      <c r="DU15" s="1081"/>
      <c r="DV15" s="1082"/>
      <c r="DW15" s="1083"/>
      <c r="DX15" s="1083"/>
      <c r="DY15" s="1083"/>
      <c r="DZ15" s="1087"/>
      <c r="EA15" s="233"/>
    </row>
    <row r="16" spans="1:131" s="234" customFormat="1" ht="26.25" customHeight="1">
      <c r="A16" s="237">
        <v>10</v>
      </c>
      <c r="B16" s="1036"/>
      <c r="C16" s="1037"/>
      <c r="D16" s="1037"/>
      <c r="E16" s="1037"/>
      <c r="F16" s="1037"/>
      <c r="G16" s="1037"/>
      <c r="H16" s="1037"/>
      <c r="I16" s="1037"/>
      <c r="J16" s="1037"/>
      <c r="K16" s="1037"/>
      <c r="L16" s="1037"/>
      <c r="M16" s="1037"/>
      <c r="N16" s="1037"/>
      <c r="O16" s="1037"/>
      <c r="P16" s="1038"/>
      <c r="Q16" s="1044"/>
      <c r="R16" s="1045"/>
      <c r="S16" s="1045"/>
      <c r="T16" s="1045"/>
      <c r="U16" s="1045"/>
      <c r="V16" s="1045"/>
      <c r="W16" s="1045"/>
      <c r="X16" s="1045"/>
      <c r="Y16" s="1045"/>
      <c r="Z16" s="1045"/>
      <c r="AA16" s="1045"/>
      <c r="AB16" s="1045"/>
      <c r="AC16" s="1045"/>
      <c r="AD16" s="1045"/>
      <c r="AE16" s="1046"/>
      <c r="AF16" s="1041"/>
      <c r="AG16" s="1042"/>
      <c r="AH16" s="1042"/>
      <c r="AI16" s="1042"/>
      <c r="AJ16" s="1043"/>
      <c r="AK16" s="1121"/>
      <c r="AL16" s="1122"/>
      <c r="AM16" s="1122"/>
      <c r="AN16" s="1122"/>
      <c r="AO16" s="1122"/>
      <c r="AP16" s="1122"/>
      <c r="AQ16" s="1122"/>
      <c r="AR16" s="1122"/>
      <c r="AS16" s="1122"/>
      <c r="AT16" s="1122"/>
      <c r="AU16" s="1123"/>
      <c r="AV16" s="1123"/>
      <c r="AW16" s="1123"/>
      <c r="AX16" s="1123"/>
      <c r="AY16" s="1124"/>
      <c r="AZ16" s="231"/>
      <c r="BA16" s="231"/>
      <c r="BB16" s="231"/>
      <c r="BC16" s="231"/>
      <c r="BD16" s="231"/>
      <c r="BE16" s="232"/>
      <c r="BF16" s="232"/>
      <c r="BG16" s="232"/>
      <c r="BH16" s="232"/>
      <c r="BI16" s="232"/>
      <c r="BJ16" s="232"/>
      <c r="BK16" s="232"/>
      <c r="BL16" s="232"/>
      <c r="BM16" s="232"/>
      <c r="BN16" s="232"/>
      <c r="BO16" s="232"/>
      <c r="BP16" s="232"/>
      <c r="BQ16" s="237">
        <v>10</v>
      </c>
      <c r="BR16" s="238"/>
      <c r="BS16" s="1082" t="s">
        <v>609</v>
      </c>
      <c r="BT16" s="1083"/>
      <c r="BU16" s="1083"/>
      <c r="BV16" s="1083"/>
      <c r="BW16" s="1083"/>
      <c r="BX16" s="1083"/>
      <c r="BY16" s="1083"/>
      <c r="BZ16" s="1083"/>
      <c r="CA16" s="1083"/>
      <c r="CB16" s="1083"/>
      <c r="CC16" s="1083"/>
      <c r="CD16" s="1083"/>
      <c r="CE16" s="1083"/>
      <c r="CF16" s="1083"/>
      <c r="CG16" s="1084"/>
      <c r="CH16" s="1079">
        <v>241</v>
      </c>
      <c r="CI16" s="1080"/>
      <c r="CJ16" s="1080"/>
      <c r="CK16" s="1080"/>
      <c r="CL16" s="1081"/>
      <c r="CM16" s="1079">
        <v>4213</v>
      </c>
      <c r="CN16" s="1080"/>
      <c r="CO16" s="1080"/>
      <c r="CP16" s="1080"/>
      <c r="CQ16" s="1081"/>
      <c r="CR16" s="1079">
        <v>700</v>
      </c>
      <c r="CS16" s="1080"/>
      <c r="CT16" s="1080"/>
      <c r="CU16" s="1080"/>
      <c r="CV16" s="1081"/>
      <c r="CW16" s="1079" t="s">
        <v>533</v>
      </c>
      <c r="CX16" s="1080"/>
      <c r="CY16" s="1080"/>
      <c r="CZ16" s="1080"/>
      <c r="DA16" s="1081"/>
      <c r="DB16" s="1079" t="s">
        <v>533</v>
      </c>
      <c r="DC16" s="1080"/>
      <c r="DD16" s="1080"/>
      <c r="DE16" s="1080"/>
      <c r="DF16" s="1081"/>
      <c r="DG16" s="1079" t="s">
        <v>533</v>
      </c>
      <c r="DH16" s="1080"/>
      <c r="DI16" s="1080"/>
      <c r="DJ16" s="1080"/>
      <c r="DK16" s="1081"/>
      <c r="DL16" s="1079" t="s">
        <v>533</v>
      </c>
      <c r="DM16" s="1080"/>
      <c r="DN16" s="1080"/>
      <c r="DO16" s="1080"/>
      <c r="DP16" s="1081"/>
      <c r="DQ16" s="1079" t="s">
        <v>533</v>
      </c>
      <c r="DR16" s="1080"/>
      <c r="DS16" s="1080"/>
      <c r="DT16" s="1080"/>
      <c r="DU16" s="1081"/>
      <c r="DV16" s="1082"/>
      <c r="DW16" s="1083"/>
      <c r="DX16" s="1083"/>
      <c r="DY16" s="1083"/>
      <c r="DZ16" s="1087"/>
      <c r="EA16" s="233"/>
    </row>
    <row r="17" spans="1:131" s="234" customFormat="1" ht="26.25" customHeight="1">
      <c r="A17" s="237">
        <v>11</v>
      </c>
      <c r="B17" s="1036"/>
      <c r="C17" s="1037"/>
      <c r="D17" s="1037"/>
      <c r="E17" s="1037"/>
      <c r="F17" s="1037"/>
      <c r="G17" s="1037"/>
      <c r="H17" s="1037"/>
      <c r="I17" s="1037"/>
      <c r="J17" s="1037"/>
      <c r="K17" s="1037"/>
      <c r="L17" s="1037"/>
      <c r="M17" s="1037"/>
      <c r="N17" s="1037"/>
      <c r="O17" s="1037"/>
      <c r="P17" s="1038"/>
      <c r="Q17" s="1044"/>
      <c r="R17" s="1045"/>
      <c r="S17" s="1045"/>
      <c r="T17" s="1045"/>
      <c r="U17" s="1045"/>
      <c r="V17" s="1045"/>
      <c r="W17" s="1045"/>
      <c r="X17" s="1045"/>
      <c r="Y17" s="1045"/>
      <c r="Z17" s="1045"/>
      <c r="AA17" s="1045"/>
      <c r="AB17" s="1045"/>
      <c r="AC17" s="1045"/>
      <c r="AD17" s="1045"/>
      <c r="AE17" s="1046"/>
      <c r="AF17" s="1041"/>
      <c r="AG17" s="1042"/>
      <c r="AH17" s="1042"/>
      <c r="AI17" s="1042"/>
      <c r="AJ17" s="1043"/>
      <c r="AK17" s="1121"/>
      <c r="AL17" s="1122"/>
      <c r="AM17" s="1122"/>
      <c r="AN17" s="1122"/>
      <c r="AO17" s="1122"/>
      <c r="AP17" s="1122"/>
      <c r="AQ17" s="1122"/>
      <c r="AR17" s="1122"/>
      <c r="AS17" s="1122"/>
      <c r="AT17" s="1122"/>
      <c r="AU17" s="1123"/>
      <c r="AV17" s="1123"/>
      <c r="AW17" s="1123"/>
      <c r="AX17" s="1123"/>
      <c r="AY17" s="1124"/>
      <c r="AZ17" s="231"/>
      <c r="BA17" s="231"/>
      <c r="BB17" s="231"/>
      <c r="BC17" s="231"/>
      <c r="BD17" s="231"/>
      <c r="BE17" s="232"/>
      <c r="BF17" s="232"/>
      <c r="BG17" s="232"/>
      <c r="BH17" s="232"/>
      <c r="BI17" s="232"/>
      <c r="BJ17" s="232"/>
      <c r="BK17" s="232"/>
      <c r="BL17" s="232"/>
      <c r="BM17" s="232"/>
      <c r="BN17" s="232"/>
      <c r="BO17" s="232"/>
      <c r="BP17" s="232"/>
      <c r="BQ17" s="237">
        <v>11</v>
      </c>
      <c r="BR17" s="238"/>
      <c r="BS17" s="1082" t="s">
        <v>610</v>
      </c>
      <c r="BT17" s="1083"/>
      <c r="BU17" s="1083"/>
      <c r="BV17" s="1083"/>
      <c r="BW17" s="1083"/>
      <c r="BX17" s="1083"/>
      <c r="BY17" s="1083"/>
      <c r="BZ17" s="1083"/>
      <c r="CA17" s="1083"/>
      <c r="CB17" s="1083"/>
      <c r="CC17" s="1083"/>
      <c r="CD17" s="1083"/>
      <c r="CE17" s="1083"/>
      <c r="CF17" s="1083"/>
      <c r="CG17" s="1084"/>
      <c r="CH17" s="1079">
        <v>13</v>
      </c>
      <c r="CI17" s="1080"/>
      <c r="CJ17" s="1080"/>
      <c r="CK17" s="1080"/>
      <c r="CL17" s="1081"/>
      <c r="CM17" s="1079">
        <v>15</v>
      </c>
      <c r="CN17" s="1080"/>
      <c r="CO17" s="1080"/>
      <c r="CP17" s="1080"/>
      <c r="CQ17" s="1081"/>
      <c r="CR17" s="1079">
        <v>60</v>
      </c>
      <c r="CS17" s="1080"/>
      <c r="CT17" s="1080"/>
      <c r="CU17" s="1080"/>
      <c r="CV17" s="1081"/>
      <c r="CW17" s="1079">
        <v>84</v>
      </c>
      <c r="CX17" s="1080"/>
      <c r="CY17" s="1080"/>
      <c r="CZ17" s="1080"/>
      <c r="DA17" s="1081"/>
      <c r="DB17" s="1079" t="s">
        <v>533</v>
      </c>
      <c r="DC17" s="1080"/>
      <c r="DD17" s="1080"/>
      <c r="DE17" s="1080"/>
      <c r="DF17" s="1081"/>
      <c r="DG17" s="1079" t="s">
        <v>533</v>
      </c>
      <c r="DH17" s="1080"/>
      <c r="DI17" s="1080"/>
      <c r="DJ17" s="1080"/>
      <c r="DK17" s="1081"/>
      <c r="DL17" s="1079" t="s">
        <v>533</v>
      </c>
      <c r="DM17" s="1080"/>
      <c r="DN17" s="1080"/>
      <c r="DO17" s="1080"/>
      <c r="DP17" s="1081"/>
      <c r="DQ17" s="1079" t="s">
        <v>533</v>
      </c>
      <c r="DR17" s="1080"/>
      <c r="DS17" s="1080"/>
      <c r="DT17" s="1080"/>
      <c r="DU17" s="1081"/>
      <c r="DV17" s="1082"/>
      <c r="DW17" s="1083"/>
      <c r="DX17" s="1083"/>
      <c r="DY17" s="1083"/>
      <c r="DZ17" s="1087"/>
      <c r="EA17" s="233"/>
    </row>
    <row r="18" spans="1:131" s="234" customFormat="1" ht="26.25" customHeight="1">
      <c r="A18" s="237">
        <v>12</v>
      </c>
      <c r="B18" s="1036"/>
      <c r="C18" s="1037"/>
      <c r="D18" s="1037"/>
      <c r="E18" s="1037"/>
      <c r="F18" s="1037"/>
      <c r="G18" s="1037"/>
      <c r="H18" s="1037"/>
      <c r="I18" s="1037"/>
      <c r="J18" s="1037"/>
      <c r="K18" s="1037"/>
      <c r="L18" s="1037"/>
      <c r="M18" s="1037"/>
      <c r="N18" s="1037"/>
      <c r="O18" s="1037"/>
      <c r="P18" s="1038"/>
      <c r="Q18" s="1044"/>
      <c r="R18" s="1045"/>
      <c r="S18" s="1045"/>
      <c r="T18" s="1045"/>
      <c r="U18" s="1045"/>
      <c r="V18" s="1045"/>
      <c r="W18" s="1045"/>
      <c r="X18" s="1045"/>
      <c r="Y18" s="1045"/>
      <c r="Z18" s="1045"/>
      <c r="AA18" s="1045"/>
      <c r="AB18" s="1045"/>
      <c r="AC18" s="1045"/>
      <c r="AD18" s="1045"/>
      <c r="AE18" s="1046"/>
      <c r="AF18" s="1041"/>
      <c r="AG18" s="1042"/>
      <c r="AH18" s="1042"/>
      <c r="AI18" s="1042"/>
      <c r="AJ18" s="1043"/>
      <c r="AK18" s="1121"/>
      <c r="AL18" s="1122"/>
      <c r="AM18" s="1122"/>
      <c r="AN18" s="1122"/>
      <c r="AO18" s="1122"/>
      <c r="AP18" s="1122"/>
      <c r="AQ18" s="1122"/>
      <c r="AR18" s="1122"/>
      <c r="AS18" s="1122"/>
      <c r="AT18" s="1122"/>
      <c r="AU18" s="1123"/>
      <c r="AV18" s="1123"/>
      <c r="AW18" s="1123"/>
      <c r="AX18" s="1123"/>
      <c r="AY18" s="1124"/>
      <c r="AZ18" s="231"/>
      <c r="BA18" s="231"/>
      <c r="BB18" s="231"/>
      <c r="BC18" s="231"/>
      <c r="BD18" s="231"/>
      <c r="BE18" s="232"/>
      <c r="BF18" s="232"/>
      <c r="BG18" s="232"/>
      <c r="BH18" s="232"/>
      <c r="BI18" s="232"/>
      <c r="BJ18" s="232"/>
      <c r="BK18" s="232"/>
      <c r="BL18" s="232"/>
      <c r="BM18" s="232"/>
      <c r="BN18" s="232"/>
      <c r="BO18" s="232"/>
      <c r="BP18" s="232"/>
      <c r="BQ18" s="237">
        <v>12</v>
      </c>
      <c r="BR18" s="238"/>
      <c r="BS18" s="1082" t="s">
        <v>611</v>
      </c>
      <c r="BT18" s="1083"/>
      <c r="BU18" s="1083"/>
      <c r="BV18" s="1083"/>
      <c r="BW18" s="1083"/>
      <c r="BX18" s="1083"/>
      <c r="BY18" s="1083"/>
      <c r="BZ18" s="1083"/>
      <c r="CA18" s="1083"/>
      <c r="CB18" s="1083"/>
      <c r="CC18" s="1083"/>
      <c r="CD18" s="1083"/>
      <c r="CE18" s="1083"/>
      <c r="CF18" s="1083"/>
      <c r="CG18" s="1084"/>
      <c r="CH18" s="1079">
        <v>152</v>
      </c>
      <c r="CI18" s="1080"/>
      <c r="CJ18" s="1080"/>
      <c r="CK18" s="1080"/>
      <c r="CL18" s="1081"/>
      <c r="CM18" s="1079">
        <v>6445</v>
      </c>
      <c r="CN18" s="1080"/>
      <c r="CO18" s="1080"/>
      <c r="CP18" s="1080"/>
      <c r="CQ18" s="1081"/>
      <c r="CR18" s="1079">
        <v>3762</v>
      </c>
      <c r="CS18" s="1080"/>
      <c r="CT18" s="1080"/>
      <c r="CU18" s="1080"/>
      <c r="CV18" s="1081"/>
      <c r="CW18" s="1079" t="s">
        <v>533</v>
      </c>
      <c r="CX18" s="1080"/>
      <c r="CY18" s="1080"/>
      <c r="CZ18" s="1080"/>
      <c r="DA18" s="1081"/>
      <c r="DB18" s="1079">
        <v>4150</v>
      </c>
      <c r="DC18" s="1080"/>
      <c r="DD18" s="1080"/>
      <c r="DE18" s="1080"/>
      <c r="DF18" s="1081"/>
      <c r="DG18" s="1079" t="s">
        <v>533</v>
      </c>
      <c r="DH18" s="1080"/>
      <c r="DI18" s="1080"/>
      <c r="DJ18" s="1080"/>
      <c r="DK18" s="1081"/>
      <c r="DL18" s="1079">
        <v>16246</v>
      </c>
      <c r="DM18" s="1080"/>
      <c r="DN18" s="1080"/>
      <c r="DO18" s="1080"/>
      <c r="DP18" s="1081"/>
      <c r="DQ18" s="1079">
        <v>404</v>
      </c>
      <c r="DR18" s="1080"/>
      <c r="DS18" s="1080"/>
      <c r="DT18" s="1080"/>
      <c r="DU18" s="1081"/>
      <c r="DV18" s="1082"/>
      <c r="DW18" s="1083"/>
      <c r="DX18" s="1083"/>
      <c r="DY18" s="1083"/>
      <c r="DZ18" s="1087"/>
      <c r="EA18" s="233"/>
    </row>
    <row r="19" spans="1:131" s="234" customFormat="1" ht="26.25" customHeight="1">
      <c r="A19" s="237">
        <v>13</v>
      </c>
      <c r="B19" s="1036"/>
      <c r="C19" s="1037"/>
      <c r="D19" s="1037"/>
      <c r="E19" s="1037"/>
      <c r="F19" s="1037"/>
      <c r="G19" s="1037"/>
      <c r="H19" s="1037"/>
      <c r="I19" s="1037"/>
      <c r="J19" s="1037"/>
      <c r="K19" s="1037"/>
      <c r="L19" s="1037"/>
      <c r="M19" s="1037"/>
      <c r="N19" s="1037"/>
      <c r="O19" s="1037"/>
      <c r="P19" s="1038"/>
      <c r="Q19" s="1044"/>
      <c r="R19" s="1045"/>
      <c r="S19" s="1045"/>
      <c r="T19" s="1045"/>
      <c r="U19" s="1045"/>
      <c r="V19" s="1045"/>
      <c r="W19" s="1045"/>
      <c r="X19" s="1045"/>
      <c r="Y19" s="1045"/>
      <c r="Z19" s="1045"/>
      <c r="AA19" s="1045"/>
      <c r="AB19" s="1045"/>
      <c r="AC19" s="1045"/>
      <c r="AD19" s="1045"/>
      <c r="AE19" s="1046"/>
      <c r="AF19" s="1041"/>
      <c r="AG19" s="1042"/>
      <c r="AH19" s="1042"/>
      <c r="AI19" s="1042"/>
      <c r="AJ19" s="1043"/>
      <c r="AK19" s="1121"/>
      <c r="AL19" s="1122"/>
      <c r="AM19" s="1122"/>
      <c r="AN19" s="1122"/>
      <c r="AO19" s="1122"/>
      <c r="AP19" s="1122"/>
      <c r="AQ19" s="1122"/>
      <c r="AR19" s="1122"/>
      <c r="AS19" s="1122"/>
      <c r="AT19" s="1122"/>
      <c r="AU19" s="1123"/>
      <c r="AV19" s="1123"/>
      <c r="AW19" s="1123"/>
      <c r="AX19" s="1123"/>
      <c r="AY19" s="1124"/>
      <c r="AZ19" s="231"/>
      <c r="BA19" s="231"/>
      <c r="BB19" s="231"/>
      <c r="BC19" s="231"/>
      <c r="BD19" s="231"/>
      <c r="BE19" s="232"/>
      <c r="BF19" s="232"/>
      <c r="BG19" s="232"/>
      <c r="BH19" s="232"/>
      <c r="BI19" s="232"/>
      <c r="BJ19" s="232"/>
      <c r="BK19" s="232"/>
      <c r="BL19" s="232"/>
      <c r="BM19" s="232"/>
      <c r="BN19" s="232"/>
      <c r="BO19" s="232"/>
      <c r="BP19" s="232"/>
      <c r="BQ19" s="237">
        <v>13</v>
      </c>
      <c r="BR19" s="238"/>
      <c r="BS19" s="1082" t="s">
        <v>612</v>
      </c>
      <c r="BT19" s="1083"/>
      <c r="BU19" s="1083"/>
      <c r="BV19" s="1083"/>
      <c r="BW19" s="1083"/>
      <c r="BX19" s="1083"/>
      <c r="BY19" s="1083"/>
      <c r="BZ19" s="1083"/>
      <c r="CA19" s="1083"/>
      <c r="CB19" s="1083"/>
      <c r="CC19" s="1083"/>
      <c r="CD19" s="1083"/>
      <c r="CE19" s="1083"/>
      <c r="CF19" s="1083"/>
      <c r="CG19" s="1084"/>
      <c r="CH19" s="1079">
        <v>-145</v>
      </c>
      <c r="CI19" s="1080"/>
      <c r="CJ19" s="1080"/>
      <c r="CK19" s="1080"/>
      <c r="CL19" s="1081"/>
      <c r="CM19" s="1079">
        <v>-6910</v>
      </c>
      <c r="CN19" s="1080"/>
      <c r="CO19" s="1080"/>
      <c r="CP19" s="1080"/>
      <c r="CQ19" s="1081"/>
      <c r="CR19" s="1079">
        <v>5500</v>
      </c>
      <c r="CS19" s="1080"/>
      <c r="CT19" s="1080"/>
      <c r="CU19" s="1080"/>
      <c r="CV19" s="1081"/>
      <c r="CW19" s="1079" t="s">
        <v>533</v>
      </c>
      <c r="CX19" s="1080"/>
      <c r="CY19" s="1080"/>
      <c r="CZ19" s="1080"/>
      <c r="DA19" s="1081"/>
      <c r="DB19" s="1079">
        <v>6672</v>
      </c>
      <c r="DC19" s="1080"/>
      <c r="DD19" s="1080"/>
      <c r="DE19" s="1080"/>
      <c r="DF19" s="1081"/>
      <c r="DG19" s="1079" t="s">
        <v>533</v>
      </c>
      <c r="DH19" s="1080"/>
      <c r="DI19" s="1080"/>
      <c r="DJ19" s="1080"/>
      <c r="DK19" s="1081"/>
      <c r="DL19" s="1079">
        <v>11444</v>
      </c>
      <c r="DM19" s="1080"/>
      <c r="DN19" s="1080"/>
      <c r="DO19" s="1080"/>
      <c r="DP19" s="1081"/>
      <c r="DQ19" s="1079">
        <v>1380</v>
      </c>
      <c r="DR19" s="1080"/>
      <c r="DS19" s="1080"/>
      <c r="DT19" s="1080"/>
      <c r="DU19" s="1081"/>
      <c r="DV19" s="1082"/>
      <c r="DW19" s="1083"/>
      <c r="DX19" s="1083"/>
      <c r="DY19" s="1083"/>
      <c r="DZ19" s="1087"/>
      <c r="EA19" s="233"/>
    </row>
    <row r="20" spans="1:131" s="234" customFormat="1" ht="26.25" customHeight="1">
      <c r="A20" s="237">
        <v>14</v>
      </c>
      <c r="B20" s="1036"/>
      <c r="C20" s="1037"/>
      <c r="D20" s="1037"/>
      <c r="E20" s="1037"/>
      <c r="F20" s="1037"/>
      <c r="G20" s="1037"/>
      <c r="H20" s="1037"/>
      <c r="I20" s="1037"/>
      <c r="J20" s="1037"/>
      <c r="K20" s="1037"/>
      <c r="L20" s="1037"/>
      <c r="M20" s="1037"/>
      <c r="N20" s="1037"/>
      <c r="O20" s="1037"/>
      <c r="P20" s="1038"/>
      <c r="Q20" s="1044"/>
      <c r="R20" s="1045"/>
      <c r="S20" s="1045"/>
      <c r="T20" s="1045"/>
      <c r="U20" s="1045"/>
      <c r="V20" s="1045"/>
      <c r="W20" s="1045"/>
      <c r="X20" s="1045"/>
      <c r="Y20" s="1045"/>
      <c r="Z20" s="1045"/>
      <c r="AA20" s="1045"/>
      <c r="AB20" s="1045"/>
      <c r="AC20" s="1045"/>
      <c r="AD20" s="1045"/>
      <c r="AE20" s="1046"/>
      <c r="AF20" s="1041"/>
      <c r="AG20" s="1042"/>
      <c r="AH20" s="1042"/>
      <c r="AI20" s="1042"/>
      <c r="AJ20" s="1043"/>
      <c r="AK20" s="1121"/>
      <c r="AL20" s="1122"/>
      <c r="AM20" s="1122"/>
      <c r="AN20" s="1122"/>
      <c r="AO20" s="1122"/>
      <c r="AP20" s="1122"/>
      <c r="AQ20" s="1122"/>
      <c r="AR20" s="1122"/>
      <c r="AS20" s="1122"/>
      <c r="AT20" s="1122"/>
      <c r="AU20" s="1123"/>
      <c r="AV20" s="1123"/>
      <c r="AW20" s="1123"/>
      <c r="AX20" s="1123"/>
      <c r="AY20" s="1124"/>
      <c r="AZ20" s="231"/>
      <c r="BA20" s="231"/>
      <c r="BB20" s="231"/>
      <c r="BC20" s="231"/>
      <c r="BD20" s="231"/>
      <c r="BE20" s="232"/>
      <c r="BF20" s="232"/>
      <c r="BG20" s="232"/>
      <c r="BH20" s="232"/>
      <c r="BI20" s="232"/>
      <c r="BJ20" s="232"/>
      <c r="BK20" s="232"/>
      <c r="BL20" s="232"/>
      <c r="BM20" s="232"/>
      <c r="BN20" s="232"/>
      <c r="BO20" s="232"/>
      <c r="BP20" s="232"/>
      <c r="BQ20" s="237">
        <v>14</v>
      </c>
      <c r="BR20" s="238"/>
      <c r="BS20" s="1082" t="s">
        <v>613</v>
      </c>
      <c r="BT20" s="1083"/>
      <c r="BU20" s="1083"/>
      <c r="BV20" s="1083"/>
      <c r="BW20" s="1083"/>
      <c r="BX20" s="1083"/>
      <c r="BY20" s="1083"/>
      <c r="BZ20" s="1083"/>
      <c r="CA20" s="1083"/>
      <c r="CB20" s="1083"/>
      <c r="CC20" s="1083"/>
      <c r="CD20" s="1083"/>
      <c r="CE20" s="1083"/>
      <c r="CF20" s="1083"/>
      <c r="CG20" s="1084"/>
      <c r="CH20" s="1079">
        <v>-4</v>
      </c>
      <c r="CI20" s="1080"/>
      <c r="CJ20" s="1080"/>
      <c r="CK20" s="1080"/>
      <c r="CL20" s="1081"/>
      <c r="CM20" s="1079">
        <v>898</v>
      </c>
      <c r="CN20" s="1080"/>
      <c r="CO20" s="1080"/>
      <c r="CP20" s="1080"/>
      <c r="CQ20" s="1081"/>
      <c r="CR20" s="1079">
        <v>978</v>
      </c>
      <c r="CS20" s="1080"/>
      <c r="CT20" s="1080"/>
      <c r="CU20" s="1080"/>
      <c r="CV20" s="1081"/>
      <c r="CW20" s="1079">
        <v>216</v>
      </c>
      <c r="CX20" s="1080"/>
      <c r="CY20" s="1080"/>
      <c r="CZ20" s="1080"/>
      <c r="DA20" s="1081"/>
      <c r="DB20" s="1079" t="s">
        <v>533</v>
      </c>
      <c r="DC20" s="1080"/>
      <c r="DD20" s="1080"/>
      <c r="DE20" s="1080"/>
      <c r="DF20" s="1081"/>
      <c r="DG20" s="1079" t="s">
        <v>533</v>
      </c>
      <c r="DH20" s="1080"/>
      <c r="DI20" s="1080"/>
      <c r="DJ20" s="1080"/>
      <c r="DK20" s="1081"/>
      <c r="DL20" s="1079" t="s">
        <v>533</v>
      </c>
      <c r="DM20" s="1080"/>
      <c r="DN20" s="1080"/>
      <c r="DO20" s="1080"/>
      <c r="DP20" s="1081"/>
      <c r="DQ20" s="1079" t="s">
        <v>533</v>
      </c>
      <c r="DR20" s="1080"/>
      <c r="DS20" s="1080"/>
      <c r="DT20" s="1080"/>
      <c r="DU20" s="1081"/>
      <c r="DV20" s="1082"/>
      <c r="DW20" s="1083"/>
      <c r="DX20" s="1083"/>
      <c r="DY20" s="1083"/>
      <c r="DZ20" s="1087"/>
      <c r="EA20" s="233"/>
    </row>
    <row r="21" spans="1:131" s="234" customFormat="1" ht="26.25" customHeight="1" thickBot="1">
      <c r="A21" s="237">
        <v>15</v>
      </c>
      <c r="B21" s="1036"/>
      <c r="C21" s="1037"/>
      <c r="D21" s="1037"/>
      <c r="E21" s="1037"/>
      <c r="F21" s="1037"/>
      <c r="G21" s="1037"/>
      <c r="H21" s="1037"/>
      <c r="I21" s="1037"/>
      <c r="J21" s="1037"/>
      <c r="K21" s="1037"/>
      <c r="L21" s="1037"/>
      <c r="M21" s="1037"/>
      <c r="N21" s="1037"/>
      <c r="O21" s="1037"/>
      <c r="P21" s="1038"/>
      <c r="Q21" s="1044"/>
      <c r="R21" s="1045"/>
      <c r="S21" s="1045"/>
      <c r="T21" s="1045"/>
      <c r="U21" s="1045"/>
      <c r="V21" s="1045"/>
      <c r="W21" s="1045"/>
      <c r="X21" s="1045"/>
      <c r="Y21" s="1045"/>
      <c r="Z21" s="1045"/>
      <c r="AA21" s="1045"/>
      <c r="AB21" s="1045"/>
      <c r="AC21" s="1045"/>
      <c r="AD21" s="1045"/>
      <c r="AE21" s="1046"/>
      <c r="AF21" s="1041"/>
      <c r="AG21" s="1042"/>
      <c r="AH21" s="1042"/>
      <c r="AI21" s="1042"/>
      <c r="AJ21" s="1043"/>
      <c r="AK21" s="1121"/>
      <c r="AL21" s="1122"/>
      <c r="AM21" s="1122"/>
      <c r="AN21" s="1122"/>
      <c r="AO21" s="1122"/>
      <c r="AP21" s="1122"/>
      <c r="AQ21" s="1122"/>
      <c r="AR21" s="1122"/>
      <c r="AS21" s="1122"/>
      <c r="AT21" s="1122"/>
      <c r="AU21" s="1123"/>
      <c r="AV21" s="1123"/>
      <c r="AW21" s="1123"/>
      <c r="AX21" s="1123"/>
      <c r="AY21" s="1124"/>
      <c r="AZ21" s="231"/>
      <c r="BA21" s="231"/>
      <c r="BB21" s="231"/>
      <c r="BC21" s="231"/>
      <c r="BD21" s="231"/>
      <c r="BE21" s="232"/>
      <c r="BF21" s="232"/>
      <c r="BG21" s="232"/>
      <c r="BH21" s="232"/>
      <c r="BI21" s="232"/>
      <c r="BJ21" s="232"/>
      <c r="BK21" s="232"/>
      <c r="BL21" s="232"/>
      <c r="BM21" s="232"/>
      <c r="BN21" s="232"/>
      <c r="BO21" s="232"/>
      <c r="BP21" s="232"/>
      <c r="BQ21" s="237">
        <v>15</v>
      </c>
      <c r="BR21" s="238"/>
      <c r="BS21" s="1082" t="s">
        <v>614</v>
      </c>
      <c r="BT21" s="1083"/>
      <c r="BU21" s="1083"/>
      <c r="BV21" s="1083"/>
      <c r="BW21" s="1083"/>
      <c r="BX21" s="1083"/>
      <c r="BY21" s="1083"/>
      <c r="BZ21" s="1083"/>
      <c r="CA21" s="1083"/>
      <c r="CB21" s="1083"/>
      <c r="CC21" s="1083"/>
      <c r="CD21" s="1083"/>
      <c r="CE21" s="1083"/>
      <c r="CF21" s="1083"/>
      <c r="CG21" s="1084"/>
      <c r="CH21" s="1079">
        <v>59</v>
      </c>
      <c r="CI21" s="1080"/>
      <c r="CJ21" s="1080"/>
      <c r="CK21" s="1080"/>
      <c r="CL21" s="1081"/>
      <c r="CM21" s="1079">
        <v>457</v>
      </c>
      <c r="CN21" s="1080"/>
      <c r="CO21" s="1080"/>
      <c r="CP21" s="1080"/>
      <c r="CQ21" s="1081"/>
      <c r="CR21" s="1079">
        <v>217</v>
      </c>
      <c r="CS21" s="1080"/>
      <c r="CT21" s="1080"/>
      <c r="CU21" s="1080"/>
      <c r="CV21" s="1081"/>
      <c r="CW21" s="1079">
        <v>302</v>
      </c>
      <c r="CX21" s="1080"/>
      <c r="CY21" s="1080"/>
      <c r="CZ21" s="1080"/>
      <c r="DA21" s="1081"/>
      <c r="DB21" s="1079" t="s">
        <v>533</v>
      </c>
      <c r="DC21" s="1080"/>
      <c r="DD21" s="1080"/>
      <c r="DE21" s="1080"/>
      <c r="DF21" s="1081"/>
      <c r="DG21" s="1079" t="s">
        <v>533</v>
      </c>
      <c r="DH21" s="1080"/>
      <c r="DI21" s="1080"/>
      <c r="DJ21" s="1080"/>
      <c r="DK21" s="1081"/>
      <c r="DL21" s="1079">
        <v>814</v>
      </c>
      <c r="DM21" s="1080"/>
      <c r="DN21" s="1080"/>
      <c r="DO21" s="1080"/>
      <c r="DP21" s="1081"/>
      <c r="DQ21" s="1079">
        <v>570</v>
      </c>
      <c r="DR21" s="1080"/>
      <c r="DS21" s="1080"/>
      <c r="DT21" s="1080"/>
      <c r="DU21" s="1081"/>
      <c r="DV21" s="1082"/>
      <c r="DW21" s="1083"/>
      <c r="DX21" s="1083"/>
      <c r="DY21" s="1083"/>
      <c r="DZ21" s="1087"/>
      <c r="EA21" s="233"/>
    </row>
    <row r="22" spans="1:131" s="234" customFormat="1" ht="26.25" customHeight="1">
      <c r="A22" s="237">
        <v>16</v>
      </c>
      <c r="B22" s="1036"/>
      <c r="C22" s="1037"/>
      <c r="D22" s="1037"/>
      <c r="E22" s="1037"/>
      <c r="F22" s="1037"/>
      <c r="G22" s="1037"/>
      <c r="H22" s="1037"/>
      <c r="I22" s="1037"/>
      <c r="J22" s="1037"/>
      <c r="K22" s="1037"/>
      <c r="L22" s="1037"/>
      <c r="M22" s="1037"/>
      <c r="N22" s="1037"/>
      <c r="O22" s="1037"/>
      <c r="P22" s="1038"/>
      <c r="Q22" s="1114"/>
      <c r="R22" s="1115"/>
      <c r="S22" s="1115"/>
      <c r="T22" s="1115"/>
      <c r="U22" s="1115"/>
      <c r="V22" s="1115"/>
      <c r="W22" s="1115"/>
      <c r="X22" s="1115"/>
      <c r="Y22" s="1115"/>
      <c r="Z22" s="1115"/>
      <c r="AA22" s="1115"/>
      <c r="AB22" s="1115"/>
      <c r="AC22" s="1115"/>
      <c r="AD22" s="1115"/>
      <c r="AE22" s="1116"/>
      <c r="AF22" s="1041"/>
      <c r="AG22" s="1042"/>
      <c r="AH22" s="1042"/>
      <c r="AI22" s="1042"/>
      <c r="AJ22" s="1043"/>
      <c r="AK22" s="1117"/>
      <c r="AL22" s="1118"/>
      <c r="AM22" s="1118"/>
      <c r="AN22" s="1118"/>
      <c r="AO22" s="1118"/>
      <c r="AP22" s="1118"/>
      <c r="AQ22" s="1118"/>
      <c r="AR22" s="1118"/>
      <c r="AS22" s="1118"/>
      <c r="AT22" s="1118"/>
      <c r="AU22" s="1119"/>
      <c r="AV22" s="1119"/>
      <c r="AW22" s="1119"/>
      <c r="AX22" s="1119"/>
      <c r="AY22" s="1120"/>
      <c r="AZ22" s="1034" t="s">
        <v>397</v>
      </c>
      <c r="BA22" s="1034"/>
      <c r="BB22" s="1034"/>
      <c r="BC22" s="1034"/>
      <c r="BD22" s="1035"/>
      <c r="BE22" s="232"/>
      <c r="BF22" s="232"/>
      <c r="BG22" s="232"/>
      <c r="BH22" s="232"/>
      <c r="BI22" s="232"/>
      <c r="BJ22" s="232"/>
      <c r="BK22" s="232"/>
      <c r="BL22" s="232"/>
      <c r="BM22" s="232"/>
      <c r="BN22" s="232"/>
      <c r="BO22" s="232"/>
      <c r="BP22" s="232"/>
      <c r="BQ22" s="237">
        <v>16</v>
      </c>
      <c r="BR22" s="238"/>
      <c r="BS22" s="1082" t="s">
        <v>615</v>
      </c>
      <c r="BT22" s="1083"/>
      <c r="BU22" s="1083"/>
      <c r="BV22" s="1083"/>
      <c r="BW22" s="1083"/>
      <c r="BX22" s="1083"/>
      <c r="BY22" s="1083"/>
      <c r="BZ22" s="1083"/>
      <c r="CA22" s="1083"/>
      <c r="CB22" s="1083"/>
      <c r="CC22" s="1083"/>
      <c r="CD22" s="1083"/>
      <c r="CE22" s="1083"/>
      <c r="CF22" s="1083"/>
      <c r="CG22" s="1084"/>
      <c r="CH22" s="1079">
        <v>11</v>
      </c>
      <c r="CI22" s="1080"/>
      <c r="CJ22" s="1080"/>
      <c r="CK22" s="1080"/>
      <c r="CL22" s="1081"/>
      <c r="CM22" s="1079">
        <v>222</v>
      </c>
      <c r="CN22" s="1080"/>
      <c r="CO22" s="1080"/>
      <c r="CP22" s="1080"/>
      <c r="CQ22" s="1081"/>
      <c r="CR22" s="1079">
        <v>100</v>
      </c>
      <c r="CS22" s="1080"/>
      <c r="CT22" s="1080"/>
      <c r="CU22" s="1080"/>
      <c r="CV22" s="1081"/>
      <c r="CW22" s="1079">
        <v>93</v>
      </c>
      <c r="CX22" s="1080"/>
      <c r="CY22" s="1080"/>
      <c r="CZ22" s="1080"/>
      <c r="DA22" s="1081"/>
      <c r="DB22" s="1079" t="s">
        <v>533</v>
      </c>
      <c r="DC22" s="1080"/>
      <c r="DD22" s="1080"/>
      <c r="DE22" s="1080"/>
      <c r="DF22" s="1081"/>
      <c r="DG22" s="1079" t="s">
        <v>533</v>
      </c>
      <c r="DH22" s="1080"/>
      <c r="DI22" s="1080"/>
      <c r="DJ22" s="1080"/>
      <c r="DK22" s="1081"/>
      <c r="DL22" s="1079" t="s">
        <v>533</v>
      </c>
      <c r="DM22" s="1080"/>
      <c r="DN22" s="1080"/>
      <c r="DO22" s="1080"/>
      <c r="DP22" s="1081"/>
      <c r="DQ22" s="1079" t="s">
        <v>533</v>
      </c>
      <c r="DR22" s="1080"/>
      <c r="DS22" s="1080"/>
      <c r="DT22" s="1080"/>
      <c r="DU22" s="1081"/>
      <c r="DV22" s="1082"/>
      <c r="DW22" s="1083"/>
      <c r="DX22" s="1083"/>
      <c r="DY22" s="1083"/>
      <c r="DZ22" s="1087"/>
      <c r="EA22" s="233"/>
    </row>
    <row r="23" spans="1:131" s="234" customFormat="1" ht="26.25" customHeight="1" thickBot="1">
      <c r="A23" s="239" t="s">
        <v>398</v>
      </c>
      <c r="B23" s="949" t="s">
        <v>399</v>
      </c>
      <c r="C23" s="950"/>
      <c r="D23" s="950"/>
      <c r="E23" s="950"/>
      <c r="F23" s="950"/>
      <c r="G23" s="950"/>
      <c r="H23" s="950"/>
      <c r="I23" s="950"/>
      <c r="J23" s="950"/>
      <c r="K23" s="950"/>
      <c r="L23" s="950"/>
      <c r="M23" s="950"/>
      <c r="N23" s="950"/>
      <c r="O23" s="950"/>
      <c r="P23" s="951"/>
      <c r="Q23" s="1108">
        <v>714664</v>
      </c>
      <c r="R23" s="1102"/>
      <c r="S23" s="1102"/>
      <c r="T23" s="1102"/>
      <c r="U23" s="1102"/>
      <c r="V23" s="1102">
        <v>709554</v>
      </c>
      <c r="W23" s="1102"/>
      <c r="X23" s="1102"/>
      <c r="Y23" s="1102"/>
      <c r="Z23" s="1102"/>
      <c r="AA23" s="1102">
        <v>5110</v>
      </c>
      <c r="AB23" s="1102"/>
      <c r="AC23" s="1102"/>
      <c r="AD23" s="1102"/>
      <c r="AE23" s="1109"/>
      <c r="AF23" s="1110">
        <v>1914</v>
      </c>
      <c r="AG23" s="1102"/>
      <c r="AH23" s="1102"/>
      <c r="AI23" s="1102"/>
      <c r="AJ23" s="1111"/>
      <c r="AK23" s="1112"/>
      <c r="AL23" s="1113"/>
      <c r="AM23" s="1113"/>
      <c r="AN23" s="1113"/>
      <c r="AO23" s="1113"/>
      <c r="AP23" s="1102">
        <v>1234267</v>
      </c>
      <c r="AQ23" s="1102"/>
      <c r="AR23" s="1102"/>
      <c r="AS23" s="1102"/>
      <c r="AT23" s="1102"/>
      <c r="AU23" s="1103"/>
      <c r="AV23" s="1103"/>
      <c r="AW23" s="1103"/>
      <c r="AX23" s="1103"/>
      <c r="AY23" s="1104"/>
      <c r="AZ23" s="1105" t="s">
        <v>390</v>
      </c>
      <c r="BA23" s="1106"/>
      <c r="BB23" s="1106"/>
      <c r="BC23" s="1106"/>
      <c r="BD23" s="1107"/>
      <c r="BE23" s="232"/>
      <c r="BF23" s="232"/>
      <c r="BG23" s="232"/>
      <c r="BH23" s="232"/>
      <c r="BI23" s="232"/>
      <c r="BJ23" s="232"/>
      <c r="BK23" s="232"/>
      <c r="BL23" s="232"/>
      <c r="BM23" s="232"/>
      <c r="BN23" s="232"/>
      <c r="BO23" s="232"/>
      <c r="BP23" s="232"/>
      <c r="BQ23" s="237">
        <v>17</v>
      </c>
      <c r="BR23" s="238"/>
      <c r="BS23" s="1082" t="s">
        <v>616</v>
      </c>
      <c r="BT23" s="1083"/>
      <c r="BU23" s="1083"/>
      <c r="BV23" s="1083"/>
      <c r="BW23" s="1083"/>
      <c r="BX23" s="1083"/>
      <c r="BY23" s="1083"/>
      <c r="BZ23" s="1083"/>
      <c r="CA23" s="1083"/>
      <c r="CB23" s="1083"/>
      <c r="CC23" s="1083"/>
      <c r="CD23" s="1083"/>
      <c r="CE23" s="1083"/>
      <c r="CF23" s="1083"/>
      <c r="CG23" s="1084"/>
      <c r="CH23" s="1079">
        <v>247</v>
      </c>
      <c r="CI23" s="1080"/>
      <c r="CJ23" s="1080"/>
      <c r="CK23" s="1080"/>
      <c r="CL23" s="1081"/>
      <c r="CM23" s="1079">
        <v>11675</v>
      </c>
      <c r="CN23" s="1080"/>
      <c r="CO23" s="1080"/>
      <c r="CP23" s="1080"/>
      <c r="CQ23" s="1081"/>
      <c r="CR23" s="1079">
        <v>1</v>
      </c>
      <c r="CS23" s="1080"/>
      <c r="CT23" s="1080"/>
      <c r="CU23" s="1080"/>
      <c r="CV23" s="1081"/>
      <c r="CW23" s="1079">
        <v>3</v>
      </c>
      <c r="CX23" s="1080"/>
      <c r="CY23" s="1080"/>
      <c r="CZ23" s="1080"/>
      <c r="DA23" s="1081"/>
      <c r="DB23" s="1079" t="s">
        <v>533</v>
      </c>
      <c r="DC23" s="1080"/>
      <c r="DD23" s="1080"/>
      <c r="DE23" s="1080"/>
      <c r="DF23" s="1081"/>
      <c r="DG23" s="1079" t="s">
        <v>533</v>
      </c>
      <c r="DH23" s="1080"/>
      <c r="DI23" s="1080"/>
      <c r="DJ23" s="1080"/>
      <c r="DK23" s="1081"/>
      <c r="DL23" s="1079" t="s">
        <v>533</v>
      </c>
      <c r="DM23" s="1080"/>
      <c r="DN23" s="1080"/>
      <c r="DO23" s="1080"/>
      <c r="DP23" s="1081"/>
      <c r="DQ23" s="1079" t="s">
        <v>533</v>
      </c>
      <c r="DR23" s="1080"/>
      <c r="DS23" s="1080"/>
      <c r="DT23" s="1080"/>
      <c r="DU23" s="1081"/>
      <c r="DV23" s="1082"/>
      <c r="DW23" s="1083"/>
      <c r="DX23" s="1083"/>
      <c r="DY23" s="1083"/>
      <c r="DZ23" s="1087"/>
      <c r="EA23" s="233"/>
    </row>
    <row r="24" spans="1:131" s="234" customFormat="1" ht="26.25" customHeight="1">
      <c r="A24" s="1101" t="s">
        <v>400</v>
      </c>
      <c r="B24" s="1101"/>
      <c r="C24" s="1101"/>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1"/>
      <c r="AM24" s="1101"/>
      <c r="AN24" s="1101"/>
      <c r="AO24" s="1101"/>
      <c r="AP24" s="1101"/>
      <c r="AQ24" s="1101"/>
      <c r="AR24" s="1101"/>
      <c r="AS24" s="1101"/>
      <c r="AT24" s="1101"/>
      <c r="AU24" s="1101"/>
      <c r="AV24" s="1101"/>
      <c r="AW24" s="1101"/>
      <c r="AX24" s="1101"/>
      <c r="AY24" s="1101"/>
      <c r="AZ24" s="231"/>
      <c r="BA24" s="231"/>
      <c r="BB24" s="231"/>
      <c r="BC24" s="231"/>
      <c r="BD24" s="231"/>
      <c r="BE24" s="232"/>
      <c r="BF24" s="232"/>
      <c r="BG24" s="232"/>
      <c r="BH24" s="232"/>
      <c r="BI24" s="232"/>
      <c r="BJ24" s="232"/>
      <c r="BK24" s="232"/>
      <c r="BL24" s="232"/>
      <c r="BM24" s="232"/>
      <c r="BN24" s="232"/>
      <c r="BO24" s="232"/>
      <c r="BP24" s="232"/>
      <c r="BQ24" s="237">
        <v>18</v>
      </c>
      <c r="BR24" s="238"/>
      <c r="BS24" s="1082" t="s">
        <v>617</v>
      </c>
      <c r="BT24" s="1083"/>
      <c r="BU24" s="1083"/>
      <c r="BV24" s="1083"/>
      <c r="BW24" s="1083"/>
      <c r="BX24" s="1083"/>
      <c r="BY24" s="1083"/>
      <c r="BZ24" s="1083"/>
      <c r="CA24" s="1083"/>
      <c r="CB24" s="1083"/>
      <c r="CC24" s="1083"/>
      <c r="CD24" s="1083"/>
      <c r="CE24" s="1083"/>
      <c r="CF24" s="1083"/>
      <c r="CG24" s="1084"/>
      <c r="CH24" s="1079" t="s">
        <v>533</v>
      </c>
      <c r="CI24" s="1080"/>
      <c r="CJ24" s="1080"/>
      <c r="CK24" s="1080"/>
      <c r="CL24" s="1081"/>
      <c r="CM24" s="1079">
        <v>88139</v>
      </c>
      <c r="CN24" s="1080"/>
      <c r="CO24" s="1080"/>
      <c r="CP24" s="1080"/>
      <c r="CQ24" s="1081"/>
      <c r="CR24" s="1079">
        <v>44002</v>
      </c>
      <c r="CS24" s="1080"/>
      <c r="CT24" s="1080"/>
      <c r="CU24" s="1080"/>
      <c r="CV24" s="1081"/>
      <c r="CW24" s="1079" t="s">
        <v>533</v>
      </c>
      <c r="CX24" s="1080"/>
      <c r="CY24" s="1080"/>
      <c r="CZ24" s="1080"/>
      <c r="DA24" s="1081"/>
      <c r="DB24" s="1079">
        <v>17031</v>
      </c>
      <c r="DC24" s="1080"/>
      <c r="DD24" s="1080"/>
      <c r="DE24" s="1080"/>
      <c r="DF24" s="1081"/>
      <c r="DG24" s="1079">
        <v>98406</v>
      </c>
      <c r="DH24" s="1080"/>
      <c r="DI24" s="1080"/>
      <c r="DJ24" s="1080"/>
      <c r="DK24" s="1081"/>
      <c r="DL24" s="1079" t="s">
        <v>533</v>
      </c>
      <c r="DM24" s="1080"/>
      <c r="DN24" s="1080"/>
      <c r="DO24" s="1080"/>
      <c r="DP24" s="1081"/>
      <c r="DQ24" s="1079" t="s">
        <v>533</v>
      </c>
      <c r="DR24" s="1080"/>
      <c r="DS24" s="1080"/>
      <c r="DT24" s="1080"/>
      <c r="DU24" s="1081"/>
      <c r="DV24" s="1082"/>
      <c r="DW24" s="1083"/>
      <c r="DX24" s="1083"/>
      <c r="DY24" s="1083"/>
      <c r="DZ24" s="1087"/>
      <c r="EA24" s="233"/>
    </row>
    <row r="25" spans="1:131" ht="26.25" customHeight="1" thickBot="1">
      <c r="A25" s="1100" t="s">
        <v>401</v>
      </c>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1100"/>
      <c r="Y25" s="1100"/>
      <c r="Z25" s="1100"/>
      <c r="AA25" s="1100"/>
      <c r="AB25" s="1100"/>
      <c r="AC25" s="1100"/>
      <c r="AD25" s="1100"/>
      <c r="AE25" s="1100"/>
      <c r="AF25" s="1100"/>
      <c r="AG25" s="1100"/>
      <c r="AH25" s="1100"/>
      <c r="AI25" s="1100"/>
      <c r="AJ25" s="1100"/>
      <c r="AK25" s="1100"/>
      <c r="AL25" s="1100"/>
      <c r="AM25" s="1100"/>
      <c r="AN25" s="1100"/>
      <c r="AO25" s="1100"/>
      <c r="AP25" s="1100"/>
      <c r="AQ25" s="1100"/>
      <c r="AR25" s="1100"/>
      <c r="AS25" s="1100"/>
      <c r="AT25" s="1100"/>
      <c r="AU25" s="1100"/>
      <c r="AV25" s="1100"/>
      <c r="AW25" s="1100"/>
      <c r="AX25" s="1100"/>
      <c r="AY25" s="1100"/>
      <c r="AZ25" s="1100"/>
      <c r="BA25" s="1100"/>
      <c r="BB25" s="1100"/>
      <c r="BC25" s="1100"/>
      <c r="BD25" s="1100"/>
      <c r="BE25" s="1100"/>
      <c r="BF25" s="1100"/>
      <c r="BG25" s="1100"/>
      <c r="BH25" s="1100"/>
      <c r="BI25" s="1100"/>
      <c r="BJ25" s="231"/>
      <c r="BK25" s="231"/>
      <c r="BL25" s="231"/>
      <c r="BM25" s="231"/>
      <c r="BN25" s="231"/>
      <c r="BO25" s="240"/>
      <c r="BP25" s="240"/>
      <c r="BQ25" s="237">
        <v>19</v>
      </c>
      <c r="BR25" s="238"/>
      <c r="BS25" s="1082" t="s">
        <v>618</v>
      </c>
      <c r="BT25" s="1083"/>
      <c r="BU25" s="1083"/>
      <c r="BV25" s="1083"/>
      <c r="BW25" s="1083"/>
      <c r="BX25" s="1083"/>
      <c r="BY25" s="1083"/>
      <c r="BZ25" s="1083"/>
      <c r="CA25" s="1083"/>
      <c r="CB25" s="1083"/>
      <c r="CC25" s="1083"/>
      <c r="CD25" s="1083"/>
      <c r="CE25" s="1083"/>
      <c r="CF25" s="1083"/>
      <c r="CG25" s="1084"/>
      <c r="CH25" s="1079">
        <v>-339</v>
      </c>
      <c r="CI25" s="1080"/>
      <c r="CJ25" s="1080"/>
      <c r="CK25" s="1080"/>
      <c r="CL25" s="1081"/>
      <c r="CM25" s="1079">
        <v>1</v>
      </c>
      <c r="CN25" s="1080"/>
      <c r="CO25" s="1080"/>
      <c r="CP25" s="1080"/>
      <c r="CQ25" s="1081"/>
      <c r="CR25" s="1079">
        <v>5100</v>
      </c>
      <c r="CS25" s="1080"/>
      <c r="CT25" s="1080"/>
      <c r="CU25" s="1080"/>
      <c r="CV25" s="1081"/>
      <c r="CW25" s="1079">
        <v>138</v>
      </c>
      <c r="CX25" s="1080"/>
      <c r="CY25" s="1080"/>
      <c r="CZ25" s="1080"/>
      <c r="DA25" s="1081"/>
      <c r="DB25" s="1079">
        <v>14871</v>
      </c>
      <c r="DC25" s="1080"/>
      <c r="DD25" s="1080"/>
      <c r="DE25" s="1080"/>
      <c r="DF25" s="1081"/>
      <c r="DG25" s="1079" t="s">
        <v>533</v>
      </c>
      <c r="DH25" s="1080"/>
      <c r="DI25" s="1080"/>
      <c r="DJ25" s="1080"/>
      <c r="DK25" s="1081"/>
      <c r="DL25" s="1079">
        <v>15500</v>
      </c>
      <c r="DM25" s="1080"/>
      <c r="DN25" s="1080"/>
      <c r="DO25" s="1080"/>
      <c r="DP25" s="1081"/>
      <c r="DQ25" s="1079">
        <v>13950</v>
      </c>
      <c r="DR25" s="1080"/>
      <c r="DS25" s="1080"/>
      <c r="DT25" s="1080"/>
      <c r="DU25" s="1081"/>
      <c r="DV25" s="1082"/>
      <c r="DW25" s="1083"/>
      <c r="DX25" s="1083"/>
      <c r="DY25" s="1083"/>
      <c r="DZ25" s="1087"/>
      <c r="EA25" s="229"/>
    </row>
    <row r="26" spans="1:131" ht="26.25" customHeight="1">
      <c r="A26" s="1000" t="s">
        <v>369</v>
      </c>
      <c r="B26" s="1001"/>
      <c r="C26" s="1001"/>
      <c r="D26" s="1001"/>
      <c r="E26" s="1001"/>
      <c r="F26" s="1001"/>
      <c r="G26" s="1001"/>
      <c r="H26" s="1001"/>
      <c r="I26" s="1001"/>
      <c r="J26" s="1001"/>
      <c r="K26" s="1001"/>
      <c r="L26" s="1001"/>
      <c r="M26" s="1001"/>
      <c r="N26" s="1001"/>
      <c r="O26" s="1001"/>
      <c r="P26" s="1002"/>
      <c r="Q26" s="1006" t="s">
        <v>402</v>
      </c>
      <c r="R26" s="1007"/>
      <c r="S26" s="1007"/>
      <c r="T26" s="1007"/>
      <c r="U26" s="1008"/>
      <c r="V26" s="1006" t="s">
        <v>403</v>
      </c>
      <c r="W26" s="1007"/>
      <c r="X26" s="1007"/>
      <c r="Y26" s="1007"/>
      <c r="Z26" s="1008"/>
      <c r="AA26" s="1006" t="s">
        <v>404</v>
      </c>
      <c r="AB26" s="1007"/>
      <c r="AC26" s="1007"/>
      <c r="AD26" s="1007"/>
      <c r="AE26" s="1007"/>
      <c r="AF26" s="1096" t="s">
        <v>405</v>
      </c>
      <c r="AG26" s="1013"/>
      <c r="AH26" s="1013"/>
      <c r="AI26" s="1013"/>
      <c r="AJ26" s="1097"/>
      <c r="AK26" s="1007" t="s">
        <v>406</v>
      </c>
      <c r="AL26" s="1007"/>
      <c r="AM26" s="1007"/>
      <c r="AN26" s="1007"/>
      <c r="AO26" s="1008"/>
      <c r="AP26" s="1006" t="s">
        <v>407</v>
      </c>
      <c r="AQ26" s="1007"/>
      <c r="AR26" s="1007"/>
      <c r="AS26" s="1007"/>
      <c r="AT26" s="1008"/>
      <c r="AU26" s="1006" t="s">
        <v>408</v>
      </c>
      <c r="AV26" s="1007"/>
      <c r="AW26" s="1007"/>
      <c r="AX26" s="1007"/>
      <c r="AY26" s="1008"/>
      <c r="AZ26" s="1006" t="s">
        <v>409</v>
      </c>
      <c r="BA26" s="1007"/>
      <c r="BB26" s="1007"/>
      <c r="BC26" s="1007"/>
      <c r="BD26" s="1008"/>
      <c r="BE26" s="1006" t="s">
        <v>376</v>
      </c>
      <c r="BF26" s="1007"/>
      <c r="BG26" s="1007"/>
      <c r="BH26" s="1007"/>
      <c r="BI26" s="1020"/>
      <c r="BJ26" s="231"/>
      <c r="BK26" s="231"/>
      <c r="BL26" s="231"/>
      <c r="BM26" s="231"/>
      <c r="BN26" s="231"/>
      <c r="BO26" s="240"/>
      <c r="BP26" s="240"/>
      <c r="BQ26" s="237">
        <v>20</v>
      </c>
      <c r="BR26" s="238"/>
      <c r="BS26" s="1082" t="s">
        <v>619</v>
      </c>
      <c r="BT26" s="1083"/>
      <c r="BU26" s="1083"/>
      <c r="BV26" s="1083"/>
      <c r="BW26" s="1083"/>
      <c r="BX26" s="1083"/>
      <c r="BY26" s="1083"/>
      <c r="BZ26" s="1083"/>
      <c r="CA26" s="1083"/>
      <c r="CB26" s="1083"/>
      <c r="CC26" s="1083"/>
      <c r="CD26" s="1083"/>
      <c r="CE26" s="1083"/>
      <c r="CF26" s="1083"/>
      <c r="CG26" s="1084"/>
      <c r="CH26" s="1079">
        <v>-8</v>
      </c>
      <c r="CI26" s="1080"/>
      <c r="CJ26" s="1080"/>
      <c r="CK26" s="1080"/>
      <c r="CL26" s="1081"/>
      <c r="CM26" s="1079">
        <v>104</v>
      </c>
      <c r="CN26" s="1080"/>
      <c r="CO26" s="1080"/>
      <c r="CP26" s="1080"/>
      <c r="CQ26" s="1081"/>
      <c r="CR26" s="1079">
        <v>20</v>
      </c>
      <c r="CS26" s="1080"/>
      <c r="CT26" s="1080"/>
      <c r="CU26" s="1080"/>
      <c r="CV26" s="1081"/>
      <c r="CW26" s="1079" t="s">
        <v>533</v>
      </c>
      <c r="CX26" s="1080"/>
      <c r="CY26" s="1080"/>
      <c r="CZ26" s="1080"/>
      <c r="DA26" s="1081"/>
      <c r="DB26" s="1079" t="s">
        <v>533</v>
      </c>
      <c r="DC26" s="1080"/>
      <c r="DD26" s="1080"/>
      <c r="DE26" s="1080"/>
      <c r="DF26" s="1081"/>
      <c r="DG26" s="1079" t="s">
        <v>533</v>
      </c>
      <c r="DH26" s="1080"/>
      <c r="DI26" s="1080"/>
      <c r="DJ26" s="1080"/>
      <c r="DK26" s="1081"/>
      <c r="DL26" s="1079" t="s">
        <v>533</v>
      </c>
      <c r="DM26" s="1080"/>
      <c r="DN26" s="1080"/>
      <c r="DO26" s="1080"/>
      <c r="DP26" s="1081"/>
      <c r="DQ26" s="1079" t="s">
        <v>533</v>
      </c>
      <c r="DR26" s="1080"/>
      <c r="DS26" s="1080"/>
      <c r="DT26" s="1080"/>
      <c r="DU26" s="1081"/>
      <c r="DV26" s="1082"/>
      <c r="DW26" s="1083"/>
      <c r="DX26" s="1083"/>
      <c r="DY26" s="1083"/>
      <c r="DZ26" s="1087"/>
      <c r="EA26" s="229"/>
    </row>
    <row r="27" spans="1:131" ht="26.25" customHeight="1" thickBot="1">
      <c r="A27" s="1003"/>
      <c r="B27" s="1004"/>
      <c r="C27" s="1004"/>
      <c r="D27" s="1004"/>
      <c r="E27" s="1004"/>
      <c r="F27" s="1004"/>
      <c r="G27" s="1004"/>
      <c r="H27" s="1004"/>
      <c r="I27" s="1004"/>
      <c r="J27" s="1004"/>
      <c r="K27" s="1004"/>
      <c r="L27" s="1004"/>
      <c r="M27" s="1004"/>
      <c r="N27" s="1004"/>
      <c r="O27" s="1004"/>
      <c r="P27" s="1005"/>
      <c r="Q27" s="1009"/>
      <c r="R27" s="1010"/>
      <c r="S27" s="1010"/>
      <c r="T27" s="1010"/>
      <c r="U27" s="1011"/>
      <c r="V27" s="1009"/>
      <c r="W27" s="1010"/>
      <c r="X27" s="1010"/>
      <c r="Y27" s="1010"/>
      <c r="Z27" s="1011"/>
      <c r="AA27" s="1009"/>
      <c r="AB27" s="1010"/>
      <c r="AC27" s="1010"/>
      <c r="AD27" s="1010"/>
      <c r="AE27" s="1010"/>
      <c r="AF27" s="1098"/>
      <c r="AG27" s="1016"/>
      <c r="AH27" s="1016"/>
      <c r="AI27" s="1016"/>
      <c r="AJ27" s="1099"/>
      <c r="AK27" s="1010"/>
      <c r="AL27" s="1010"/>
      <c r="AM27" s="1010"/>
      <c r="AN27" s="1010"/>
      <c r="AO27" s="1011"/>
      <c r="AP27" s="1009"/>
      <c r="AQ27" s="1010"/>
      <c r="AR27" s="1010"/>
      <c r="AS27" s="1010"/>
      <c r="AT27" s="1011"/>
      <c r="AU27" s="1009"/>
      <c r="AV27" s="1010"/>
      <c r="AW27" s="1010"/>
      <c r="AX27" s="1010"/>
      <c r="AY27" s="1011"/>
      <c r="AZ27" s="1009"/>
      <c r="BA27" s="1010"/>
      <c r="BB27" s="1010"/>
      <c r="BC27" s="1010"/>
      <c r="BD27" s="1011"/>
      <c r="BE27" s="1009"/>
      <c r="BF27" s="1010"/>
      <c r="BG27" s="1010"/>
      <c r="BH27" s="1010"/>
      <c r="BI27" s="1021"/>
      <c r="BJ27" s="231"/>
      <c r="BK27" s="231"/>
      <c r="BL27" s="231"/>
      <c r="BM27" s="231"/>
      <c r="BN27" s="231"/>
      <c r="BO27" s="240"/>
      <c r="BP27" s="240"/>
      <c r="BQ27" s="237">
        <v>21</v>
      </c>
      <c r="BR27" s="238"/>
      <c r="BS27" s="1082" t="s">
        <v>620</v>
      </c>
      <c r="BT27" s="1083"/>
      <c r="BU27" s="1083"/>
      <c r="BV27" s="1083"/>
      <c r="BW27" s="1083"/>
      <c r="BX27" s="1083"/>
      <c r="BY27" s="1083"/>
      <c r="BZ27" s="1083"/>
      <c r="CA27" s="1083"/>
      <c r="CB27" s="1083"/>
      <c r="CC27" s="1083"/>
      <c r="CD27" s="1083"/>
      <c r="CE27" s="1083"/>
      <c r="CF27" s="1083"/>
      <c r="CG27" s="1084"/>
      <c r="CH27" s="1079">
        <v>56</v>
      </c>
      <c r="CI27" s="1080"/>
      <c r="CJ27" s="1080"/>
      <c r="CK27" s="1080"/>
      <c r="CL27" s="1081"/>
      <c r="CM27" s="1079">
        <v>13245</v>
      </c>
      <c r="CN27" s="1080"/>
      <c r="CO27" s="1080"/>
      <c r="CP27" s="1080"/>
      <c r="CQ27" s="1081"/>
      <c r="CR27" s="1079">
        <v>15510</v>
      </c>
      <c r="CS27" s="1080"/>
      <c r="CT27" s="1080"/>
      <c r="CU27" s="1080"/>
      <c r="CV27" s="1081"/>
      <c r="CW27" s="1079">
        <v>3180</v>
      </c>
      <c r="CX27" s="1080"/>
      <c r="CY27" s="1080"/>
      <c r="CZ27" s="1080"/>
      <c r="DA27" s="1081"/>
      <c r="DB27" s="1079" t="s">
        <v>533</v>
      </c>
      <c r="DC27" s="1080"/>
      <c r="DD27" s="1080"/>
      <c r="DE27" s="1080"/>
      <c r="DF27" s="1081"/>
      <c r="DG27" s="1079" t="s">
        <v>533</v>
      </c>
      <c r="DH27" s="1080"/>
      <c r="DI27" s="1080"/>
      <c r="DJ27" s="1080"/>
      <c r="DK27" s="1081"/>
      <c r="DL27" s="1079" t="s">
        <v>533</v>
      </c>
      <c r="DM27" s="1080"/>
      <c r="DN27" s="1080"/>
      <c r="DO27" s="1080"/>
      <c r="DP27" s="1081"/>
      <c r="DQ27" s="1079" t="s">
        <v>533</v>
      </c>
      <c r="DR27" s="1080"/>
      <c r="DS27" s="1080"/>
      <c r="DT27" s="1080"/>
      <c r="DU27" s="1081"/>
      <c r="DV27" s="1082"/>
      <c r="DW27" s="1083"/>
      <c r="DX27" s="1083"/>
      <c r="DY27" s="1083"/>
      <c r="DZ27" s="1087"/>
      <c r="EA27" s="229"/>
    </row>
    <row r="28" spans="1:131" ht="26.25" customHeight="1" thickTop="1">
      <c r="A28" s="241">
        <v>1</v>
      </c>
      <c r="B28" s="1088" t="s">
        <v>410</v>
      </c>
      <c r="C28" s="1089"/>
      <c r="D28" s="1089"/>
      <c r="E28" s="1089"/>
      <c r="F28" s="1089"/>
      <c r="G28" s="1089"/>
      <c r="H28" s="1089"/>
      <c r="I28" s="1089"/>
      <c r="J28" s="1089"/>
      <c r="K28" s="1089"/>
      <c r="L28" s="1089"/>
      <c r="M28" s="1089"/>
      <c r="N28" s="1089"/>
      <c r="O28" s="1089"/>
      <c r="P28" s="1090"/>
      <c r="Q28" s="1091">
        <v>16631</v>
      </c>
      <c r="R28" s="1092"/>
      <c r="S28" s="1092"/>
      <c r="T28" s="1092"/>
      <c r="U28" s="1092"/>
      <c r="V28" s="1092">
        <v>16549</v>
      </c>
      <c r="W28" s="1092"/>
      <c r="X28" s="1092"/>
      <c r="Y28" s="1092"/>
      <c r="Z28" s="1092"/>
      <c r="AA28" s="1092">
        <v>82</v>
      </c>
      <c r="AB28" s="1092"/>
      <c r="AC28" s="1092"/>
      <c r="AD28" s="1092"/>
      <c r="AE28" s="1093"/>
      <c r="AF28" s="1094">
        <v>82</v>
      </c>
      <c r="AG28" s="1092"/>
      <c r="AH28" s="1092"/>
      <c r="AI28" s="1092"/>
      <c r="AJ28" s="1095"/>
      <c r="AK28" s="1076">
        <v>2780</v>
      </c>
      <c r="AL28" s="1077"/>
      <c r="AM28" s="1077"/>
      <c r="AN28" s="1077"/>
      <c r="AO28" s="1077"/>
      <c r="AP28" s="1077" t="s">
        <v>533</v>
      </c>
      <c r="AQ28" s="1077"/>
      <c r="AR28" s="1077"/>
      <c r="AS28" s="1077"/>
      <c r="AT28" s="1077"/>
      <c r="AU28" s="1077" t="s">
        <v>533</v>
      </c>
      <c r="AV28" s="1077"/>
      <c r="AW28" s="1077"/>
      <c r="AX28" s="1077"/>
      <c r="AY28" s="1077"/>
      <c r="AZ28" s="1078" t="s">
        <v>533</v>
      </c>
      <c r="BA28" s="1078"/>
      <c r="BB28" s="1078"/>
      <c r="BC28" s="1078"/>
      <c r="BD28" s="1078"/>
      <c r="BE28" s="1085"/>
      <c r="BF28" s="1085"/>
      <c r="BG28" s="1085"/>
      <c r="BH28" s="1085"/>
      <c r="BI28" s="1086"/>
      <c r="BJ28" s="231"/>
      <c r="BK28" s="231"/>
      <c r="BL28" s="231"/>
      <c r="BM28" s="231"/>
      <c r="BN28" s="231"/>
      <c r="BO28" s="240"/>
      <c r="BP28" s="240"/>
      <c r="BQ28" s="237">
        <v>22</v>
      </c>
      <c r="BR28" s="238"/>
      <c r="BS28" s="997"/>
      <c r="BT28" s="998"/>
      <c r="BU28" s="998"/>
      <c r="BV28" s="998"/>
      <c r="BW28" s="998"/>
      <c r="BX28" s="998"/>
      <c r="BY28" s="998"/>
      <c r="BZ28" s="998"/>
      <c r="CA28" s="998"/>
      <c r="CB28" s="998"/>
      <c r="CC28" s="998"/>
      <c r="CD28" s="998"/>
      <c r="CE28" s="998"/>
      <c r="CF28" s="998"/>
      <c r="CG28" s="1019"/>
      <c r="CH28" s="994"/>
      <c r="CI28" s="995"/>
      <c r="CJ28" s="995"/>
      <c r="CK28" s="995"/>
      <c r="CL28" s="996"/>
      <c r="CM28" s="994"/>
      <c r="CN28" s="995"/>
      <c r="CO28" s="995"/>
      <c r="CP28" s="995"/>
      <c r="CQ28" s="996"/>
      <c r="CR28" s="994"/>
      <c r="CS28" s="995"/>
      <c r="CT28" s="995"/>
      <c r="CU28" s="995"/>
      <c r="CV28" s="996"/>
      <c r="CW28" s="994"/>
      <c r="CX28" s="995"/>
      <c r="CY28" s="995"/>
      <c r="CZ28" s="995"/>
      <c r="DA28" s="996"/>
      <c r="DB28" s="994"/>
      <c r="DC28" s="995"/>
      <c r="DD28" s="995"/>
      <c r="DE28" s="995"/>
      <c r="DF28" s="996"/>
      <c r="DG28" s="994"/>
      <c r="DH28" s="995"/>
      <c r="DI28" s="995"/>
      <c r="DJ28" s="995"/>
      <c r="DK28" s="996"/>
      <c r="DL28" s="994"/>
      <c r="DM28" s="995"/>
      <c r="DN28" s="995"/>
      <c r="DO28" s="995"/>
      <c r="DP28" s="996"/>
      <c r="DQ28" s="994"/>
      <c r="DR28" s="995"/>
      <c r="DS28" s="995"/>
      <c r="DT28" s="995"/>
      <c r="DU28" s="996"/>
      <c r="DV28" s="997"/>
      <c r="DW28" s="998"/>
      <c r="DX28" s="998"/>
      <c r="DY28" s="998"/>
      <c r="DZ28" s="999"/>
      <c r="EA28" s="229"/>
    </row>
    <row r="29" spans="1:131" ht="26.25" customHeight="1">
      <c r="A29" s="241">
        <v>2</v>
      </c>
      <c r="B29" s="1036" t="s">
        <v>411</v>
      </c>
      <c r="C29" s="1037"/>
      <c r="D29" s="1037"/>
      <c r="E29" s="1037"/>
      <c r="F29" s="1037"/>
      <c r="G29" s="1037"/>
      <c r="H29" s="1037"/>
      <c r="I29" s="1037"/>
      <c r="J29" s="1037"/>
      <c r="K29" s="1037"/>
      <c r="L29" s="1037"/>
      <c r="M29" s="1037"/>
      <c r="N29" s="1037"/>
      <c r="O29" s="1037"/>
      <c r="P29" s="1038"/>
      <c r="Q29" s="1060">
        <v>103222</v>
      </c>
      <c r="R29" s="1061"/>
      <c r="S29" s="1061"/>
      <c r="T29" s="1061"/>
      <c r="U29" s="1061"/>
      <c r="V29" s="1061">
        <v>101171</v>
      </c>
      <c r="W29" s="1061"/>
      <c r="X29" s="1061"/>
      <c r="Y29" s="1061"/>
      <c r="Z29" s="1061"/>
      <c r="AA29" s="1061">
        <v>2051</v>
      </c>
      <c r="AB29" s="1061"/>
      <c r="AC29" s="1061"/>
      <c r="AD29" s="1061"/>
      <c r="AE29" s="1062"/>
      <c r="AF29" s="1063">
        <v>2051</v>
      </c>
      <c r="AG29" s="1064"/>
      <c r="AH29" s="1064"/>
      <c r="AI29" s="1064"/>
      <c r="AJ29" s="1065"/>
      <c r="AK29" s="1056">
        <v>15536</v>
      </c>
      <c r="AL29" s="982"/>
      <c r="AM29" s="982"/>
      <c r="AN29" s="982"/>
      <c r="AO29" s="982"/>
      <c r="AP29" s="982" t="s">
        <v>533</v>
      </c>
      <c r="AQ29" s="982"/>
      <c r="AR29" s="982"/>
      <c r="AS29" s="982"/>
      <c r="AT29" s="982"/>
      <c r="AU29" s="982" t="s">
        <v>533</v>
      </c>
      <c r="AV29" s="982"/>
      <c r="AW29" s="982"/>
      <c r="AX29" s="982"/>
      <c r="AY29" s="982"/>
      <c r="AZ29" s="1057" t="s">
        <v>533</v>
      </c>
      <c r="BA29" s="1057"/>
      <c r="BB29" s="1057"/>
      <c r="BC29" s="1057"/>
      <c r="BD29" s="1057"/>
      <c r="BE29" s="1058"/>
      <c r="BF29" s="1058"/>
      <c r="BG29" s="1058"/>
      <c r="BH29" s="1058"/>
      <c r="BI29" s="1059"/>
      <c r="BJ29" s="231"/>
      <c r="BK29" s="231"/>
      <c r="BL29" s="231"/>
      <c r="BM29" s="231"/>
      <c r="BN29" s="231"/>
      <c r="BO29" s="240"/>
      <c r="BP29" s="240"/>
      <c r="BQ29" s="237">
        <v>23</v>
      </c>
      <c r="BR29" s="238"/>
      <c r="BS29" s="997"/>
      <c r="BT29" s="998"/>
      <c r="BU29" s="998"/>
      <c r="BV29" s="998"/>
      <c r="BW29" s="998"/>
      <c r="BX29" s="998"/>
      <c r="BY29" s="998"/>
      <c r="BZ29" s="998"/>
      <c r="CA29" s="998"/>
      <c r="CB29" s="998"/>
      <c r="CC29" s="998"/>
      <c r="CD29" s="998"/>
      <c r="CE29" s="998"/>
      <c r="CF29" s="998"/>
      <c r="CG29" s="1019"/>
      <c r="CH29" s="994"/>
      <c r="CI29" s="995"/>
      <c r="CJ29" s="995"/>
      <c r="CK29" s="995"/>
      <c r="CL29" s="996"/>
      <c r="CM29" s="994"/>
      <c r="CN29" s="995"/>
      <c r="CO29" s="995"/>
      <c r="CP29" s="995"/>
      <c r="CQ29" s="996"/>
      <c r="CR29" s="994"/>
      <c r="CS29" s="995"/>
      <c r="CT29" s="995"/>
      <c r="CU29" s="995"/>
      <c r="CV29" s="996"/>
      <c r="CW29" s="994"/>
      <c r="CX29" s="995"/>
      <c r="CY29" s="995"/>
      <c r="CZ29" s="995"/>
      <c r="DA29" s="996"/>
      <c r="DB29" s="994"/>
      <c r="DC29" s="995"/>
      <c r="DD29" s="995"/>
      <c r="DE29" s="995"/>
      <c r="DF29" s="996"/>
      <c r="DG29" s="994"/>
      <c r="DH29" s="995"/>
      <c r="DI29" s="995"/>
      <c r="DJ29" s="995"/>
      <c r="DK29" s="996"/>
      <c r="DL29" s="994"/>
      <c r="DM29" s="995"/>
      <c r="DN29" s="995"/>
      <c r="DO29" s="995"/>
      <c r="DP29" s="996"/>
      <c r="DQ29" s="994"/>
      <c r="DR29" s="995"/>
      <c r="DS29" s="995"/>
      <c r="DT29" s="995"/>
      <c r="DU29" s="996"/>
      <c r="DV29" s="997"/>
      <c r="DW29" s="998"/>
      <c r="DX29" s="998"/>
      <c r="DY29" s="998"/>
      <c r="DZ29" s="999"/>
      <c r="EA29" s="229"/>
    </row>
    <row r="30" spans="1:131" ht="26.25" customHeight="1">
      <c r="A30" s="241">
        <v>3</v>
      </c>
      <c r="B30" s="1036" t="s">
        <v>412</v>
      </c>
      <c r="C30" s="1037"/>
      <c r="D30" s="1037"/>
      <c r="E30" s="1037"/>
      <c r="F30" s="1037"/>
      <c r="G30" s="1037"/>
      <c r="H30" s="1037"/>
      <c r="I30" s="1037"/>
      <c r="J30" s="1037"/>
      <c r="K30" s="1037"/>
      <c r="L30" s="1037"/>
      <c r="M30" s="1037"/>
      <c r="N30" s="1037"/>
      <c r="O30" s="1037"/>
      <c r="P30" s="1038"/>
      <c r="Q30" s="1060">
        <v>104060</v>
      </c>
      <c r="R30" s="1061"/>
      <c r="S30" s="1061"/>
      <c r="T30" s="1061"/>
      <c r="U30" s="1061"/>
      <c r="V30" s="1061">
        <v>103217</v>
      </c>
      <c r="W30" s="1061"/>
      <c r="X30" s="1061"/>
      <c r="Y30" s="1061"/>
      <c r="Z30" s="1061"/>
      <c r="AA30" s="1061">
        <v>843</v>
      </c>
      <c r="AB30" s="1061"/>
      <c r="AC30" s="1061"/>
      <c r="AD30" s="1061"/>
      <c r="AE30" s="1062"/>
      <c r="AF30" s="1063">
        <v>843</v>
      </c>
      <c r="AG30" s="1064"/>
      <c r="AH30" s="1064"/>
      <c r="AI30" s="1064"/>
      <c r="AJ30" s="1065"/>
      <c r="AK30" s="1056">
        <v>7244</v>
      </c>
      <c r="AL30" s="982"/>
      <c r="AM30" s="982"/>
      <c r="AN30" s="982"/>
      <c r="AO30" s="982"/>
      <c r="AP30" s="982" t="s">
        <v>533</v>
      </c>
      <c r="AQ30" s="982"/>
      <c r="AR30" s="982"/>
      <c r="AS30" s="982"/>
      <c r="AT30" s="982"/>
      <c r="AU30" s="982" t="s">
        <v>533</v>
      </c>
      <c r="AV30" s="982"/>
      <c r="AW30" s="982"/>
      <c r="AX30" s="982"/>
      <c r="AY30" s="982"/>
      <c r="AZ30" s="1057" t="s">
        <v>533</v>
      </c>
      <c r="BA30" s="1057"/>
      <c r="BB30" s="1057"/>
      <c r="BC30" s="1057"/>
      <c r="BD30" s="1057"/>
      <c r="BE30" s="1058"/>
      <c r="BF30" s="1058"/>
      <c r="BG30" s="1058"/>
      <c r="BH30" s="1058"/>
      <c r="BI30" s="1059"/>
      <c r="BJ30" s="231"/>
      <c r="BK30" s="231"/>
      <c r="BL30" s="231"/>
      <c r="BM30" s="231"/>
      <c r="BN30" s="231"/>
      <c r="BO30" s="240"/>
      <c r="BP30" s="240"/>
      <c r="BQ30" s="237">
        <v>24</v>
      </c>
      <c r="BR30" s="238"/>
      <c r="BS30" s="997"/>
      <c r="BT30" s="998"/>
      <c r="BU30" s="998"/>
      <c r="BV30" s="998"/>
      <c r="BW30" s="998"/>
      <c r="BX30" s="998"/>
      <c r="BY30" s="998"/>
      <c r="BZ30" s="998"/>
      <c r="CA30" s="998"/>
      <c r="CB30" s="998"/>
      <c r="CC30" s="998"/>
      <c r="CD30" s="998"/>
      <c r="CE30" s="998"/>
      <c r="CF30" s="998"/>
      <c r="CG30" s="1019"/>
      <c r="CH30" s="994"/>
      <c r="CI30" s="995"/>
      <c r="CJ30" s="995"/>
      <c r="CK30" s="995"/>
      <c r="CL30" s="996"/>
      <c r="CM30" s="994"/>
      <c r="CN30" s="995"/>
      <c r="CO30" s="995"/>
      <c r="CP30" s="995"/>
      <c r="CQ30" s="996"/>
      <c r="CR30" s="994"/>
      <c r="CS30" s="995"/>
      <c r="CT30" s="995"/>
      <c r="CU30" s="995"/>
      <c r="CV30" s="996"/>
      <c r="CW30" s="994"/>
      <c r="CX30" s="995"/>
      <c r="CY30" s="995"/>
      <c r="CZ30" s="995"/>
      <c r="DA30" s="996"/>
      <c r="DB30" s="994"/>
      <c r="DC30" s="995"/>
      <c r="DD30" s="995"/>
      <c r="DE30" s="995"/>
      <c r="DF30" s="996"/>
      <c r="DG30" s="994"/>
      <c r="DH30" s="995"/>
      <c r="DI30" s="995"/>
      <c r="DJ30" s="995"/>
      <c r="DK30" s="996"/>
      <c r="DL30" s="994"/>
      <c r="DM30" s="995"/>
      <c r="DN30" s="995"/>
      <c r="DO30" s="995"/>
      <c r="DP30" s="996"/>
      <c r="DQ30" s="994"/>
      <c r="DR30" s="995"/>
      <c r="DS30" s="995"/>
      <c r="DT30" s="995"/>
      <c r="DU30" s="996"/>
      <c r="DV30" s="997"/>
      <c r="DW30" s="998"/>
      <c r="DX30" s="998"/>
      <c r="DY30" s="998"/>
      <c r="DZ30" s="999"/>
      <c r="EA30" s="229"/>
    </row>
    <row r="31" spans="1:131" ht="26.25" customHeight="1">
      <c r="A31" s="241">
        <v>4</v>
      </c>
      <c r="B31" s="1036" t="s">
        <v>413</v>
      </c>
      <c r="C31" s="1037"/>
      <c r="D31" s="1037"/>
      <c r="E31" s="1037"/>
      <c r="F31" s="1037"/>
      <c r="G31" s="1037"/>
      <c r="H31" s="1037"/>
      <c r="I31" s="1037"/>
      <c r="J31" s="1037"/>
      <c r="K31" s="1037"/>
      <c r="L31" s="1037"/>
      <c r="M31" s="1037"/>
      <c r="N31" s="1037"/>
      <c r="O31" s="1037"/>
      <c r="P31" s="1038"/>
      <c r="Q31" s="1060">
        <v>25399</v>
      </c>
      <c r="R31" s="1061"/>
      <c r="S31" s="1061"/>
      <c r="T31" s="1061"/>
      <c r="U31" s="1061"/>
      <c r="V31" s="1061">
        <v>22795</v>
      </c>
      <c r="W31" s="1061"/>
      <c r="X31" s="1061"/>
      <c r="Y31" s="1061"/>
      <c r="Z31" s="1061"/>
      <c r="AA31" s="1061">
        <v>2605</v>
      </c>
      <c r="AB31" s="1061"/>
      <c r="AC31" s="1061"/>
      <c r="AD31" s="1061"/>
      <c r="AE31" s="1062"/>
      <c r="AF31" s="1063">
        <v>2605</v>
      </c>
      <c r="AG31" s="1064"/>
      <c r="AH31" s="1064"/>
      <c r="AI31" s="1064"/>
      <c r="AJ31" s="1065"/>
      <c r="AK31" s="1056" t="s">
        <v>533</v>
      </c>
      <c r="AL31" s="982"/>
      <c r="AM31" s="982"/>
      <c r="AN31" s="982"/>
      <c r="AO31" s="982"/>
      <c r="AP31" s="982" t="s">
        <v>533</v>
      </c>
      <c r="AQ31" s="982"/>
      <c r="AR31" s="982"/>
      <c r="AS31" s="982"/>
      <c r="AT31" s="982"/>
      <c r="AU31" s="982" t="s">
        <v>533</v>
      </c>
      <c r="AV31" s="982"/>
      <c r="AW31" s="982"/>
      <c r="AX31" s="982"/>
      <c r="AY31" s="982"/>
      <c r="AZ31" s="1057" t="s">
        <v>533</v>
      </c>
      <c r="BA31" s="1057"/>
      <c r="BB31" s="1057"/>
      <c r="BC31" s="1057"/>
      <c r="BD31" s="1057"/>
      <c r="BE31" s="1058"/>
      <c r="BF31" s="1058"/>
      <c r="BG31" s="1058"/>
      <c r="BH31" s="1058"/>
      <c r="BI31" s="1059"/>
      <c r="BJ31" s="231"/>
      <c r="BK31" s="231"/>
      <c r="BL31" s="231"/>
      <c r="BM31" s="231"/>
      <c r="BN31" s="231"/>
      <c r="BO31" s="240"/>
      <c r="BP31" s="240"/>
      <c r="BQ31" s="237">
        <v>25</v>
      </c>
      <c r="BR31" s="238"/>
      <c r="BS31" s="997"/>
      <c r="BT31" s="998"/>
      <c r="BU31" s="998"/>
      <c r="BV31" s="998"/>
      <c r="BW31" s="998"/>
      <c r="BX31" s="998"/>
      <c r="BY31" s="998"/>
      <c r="BZ31" s="998"/>
      <c r="CA31" s="998"/>
      <c r="CB31" s="998"/>
      <c r="CC31" s="998"/>
      <c r="CD31" s="998"/>
      <c r="CE31" s="998"/>
      <c r="CF31" s="998"/>
      <c r="CG31" s="1019"/>
      <c r="CH31" s="994"/>
      <c r="CI31" s="995"/>
      <c r="CJ31" s="995"/>
      <c r="CK31" s="995"/>
      <c r="CL31" s="996"/>
      <c r="CM31" s="994"/>
      <c r="CN31" s="995"/>
      <c r="CO31" s="995"/>
      <c r="CP31" s="995"/>
      <c r="CQ31" s="996"/>
      <c r="CR31" s="994"/>
      <c r="CS31" s="995"/>
      <c r="CT31" s="995"/>
      <c r="CU31" s="995"/>
      <c r="CV31" s="996"/>
      <c r="CW31" s="994"/>
      <c r="CX31" s="995"/>
      <c r="CY31" s="995"/>
      <c r="CZ31" s="995"/>
      <c r="DA31" s="996"/>
      <c r="DB31" s="994"/>
      <c r="DC31" s="995"/>
      <c r="DD31" s="995"/>
      <c r="DE31" s="995"/>
      <c r="DF31" s="996"/>
      <c r="DG31" s="994"/>
      <c r="DH31" s="995"/>
      <c r="DI31" s="995"/>
      <c r="DJ31" s="995"/>
      <c r="DK31" s="996"/>
      <c r="DL31" s="994"/>
      <c r="DM31" s="995"/>
      <c r="DN31" s="995"/>
      <c r="DO31" s="995"/>
      <c r="DP31" s="996"/>
      <c r="DQ31" s="994"/>
      <c r="DR31" s="995"/>
      <c r="DS31" s="995"/>
      <c r="DT31" s="995"/>
      <c r="DU31" s="996"/>
      <c r="DV31" s="997"/>
      <c r="DW31" s="998"/>
      <c r="DX31" s="998"/>
      <c r="DY31" s="998"/>
      <c r="DZ31" s="999"/>
      <c r="EA31" s="229"/>
    </row>
    <row r="32" spans="1:131" ht="26.25" customHeight="1">
      <c r="A32" s="241">
        <v>5</v>
      </c>
      <c r="B32" s="1036" t="s">
        <v>414</v>
      </c>
      <c r="C32" s="1037"/>
      <c r="D32" s="1037"/>
      <c r="E32" s="1037"/>
      <c r="F32" s="1037"/>
      <c r="G32" s="1037"/>
      <c r="H32" s="1037"/>
      <c r="I32" s="1037"/>
      <c r="J32" s="1037"/>
      <c r="K32" s="1037"/>
      <c r="L32" s="1037"/>
      <c r="M32" s="1037"/>
      <c r="N32" s="1037"/>
      <c r="O32" s="1037"/>
      <c r="P32" s="1038"/>
      <c r="Q32" s="1060">
        <v>604</v>
      </c>
      <c r="R32" s="1061"/>
      <c r="S32" s="1061"/>
      <c r="T32" s="1061"/>
      <c r="U32" s="1061"/>
      <c r="V32" s="1061">
        <v>602</v>
      </c>
      <c r="W32" s="1061"/>
      <c r="X32" s="1061"/>
      <c r="Y32" s="1061"/>
      <c r="Z32" s="1061"/>
      <c r="AA32" s="1061">
        <v>1</v>
      </c>
      <c r="AB32" s="1061"/>
      <c r="AC32" s="1061"/>
      <c r="AD32" s="1061"/>
      <c r="AE32" s="1062"/>
      <c r="AF32" s="1063" t="s">
        <v>597</v>
      </c>
      <c r="AG32" s="1064"/>
      <c r="AH32" s="1064"/>
      <c r="AI32" s="1064"/>
      <c r="AJ32" s="1065"/>
      <c r="AK32" s="1056">
        <v>5</v>
      </c>
      <c r="AL32" s="982"/>
      <c r="AM32" s="982"/>
      <c r="AN32" s="982"/>
      <c r="AO32" s="982"/>
      <c r="AP32" s="982">
        <v>487</v>
      </c>
      <c r="AQ32" s="982"/>
      <c r="AR32" s="982"/>
      <c r="AS32" s="982"/>
      <c r="AT32" s="982"/>
      <c r="AU32" s="982" t="s">
        <v>533</v>
      </c>
      <c r="AV32" s="982"/>
      <c r="AW32" s="982"/>
      <c r="AX32" s="982"/>
      <c r="AY32" s="982"/>
      <c r="AZ32" s="1057" t="s">
        <v>533</v>
      </c>
      <c r="BA32" s="1057"/>
      <c r="BB32" s="1057"/>
      <c r="BC32" s="1057"/>
      <c r="BD32" s="1057"/>
      <c r="BE32" s="1058"/>
      <c r="BF32" s="1058"/>
      <c r="BG32" s="1058"/>
      <c r="BH32" s="1058"/>
      <c r="BI32" s="1059"/>
      <c r="BJ32" s="231"/>
      <c r="BK32" s="231"/>
      <c r="BL32" s="231"/>
      <c r="BM32" s="231"/>
      <c r="BN32" s="231"/>
      <c r="BO32" s="240"/>
      <c r="BP32" s="240"/>
      <c r="BQ32" s="237">
        <v>26</v>
      </c>
      <c r="BR32" s="238"/>
      <c r="BS32" s="997"/>
      <c r="BT32" s="998"/>
      <c r="BU32" s="998"/>
      <c r="BV32" s="998"/>
      <c r="BW32" s="998"/>
      <c r="BX32" s="998"/>
      <c r="BY32" s="998"/>
      <c r="BZ32" s="998"/>
      <c r="CA32" s="998"/>
      <c r="CB32" s="998"/>
      <c r="CC32" s="998"/>
      <c r="CD32" s="998"/>
      <c r="CE32" s="998"/>
      <c r="CF32" s="998"/>
      <c r="CG32" s="1019"/>
      <c r="CH32" s="994"/>
      <c r="CI32" s="995"/>
      <c r="CJ32" s="995"/>
      <c r="CK32" s="995"/>
      <c r="CL32" s="996"/>
      <c r="CM32" s="994"/>
      <c r="CN32" s="995"/>
      <c r="CO32" s="995"/>
      <c r="CP32" s="995"/>
      <c r="CQ32" s="996"/>
      <c r="CR32" s="994"/>
      <c r="CS32" s="995"/>
      <c r="CT32" s="995"/>
      <c r="CU32" s="995"/>
      <c r="CV32" s="996"/>
      <c r="CW32" s="994"/>
      <c r="CX32" s="995"/>
      <c r="CY32" s="995"/>
      <c r="CZ32" s="995"/>
      <c r="DA32" s="996"/>
      <c r="DB32" s="994"/>
      <c r="DC32" s="995"/>
      <c r="DD32" s="995"/>
      <c r="DE32" s="995"/>
      <c r="DF32" s="996"/>
      <c r="DG32" s="994"/>
      <c r="DH32" s="995"/>
      <c r="DI32" s="995"/>
      <c r="DJ32" s="995"/>
      <c r="DK32" s="996"/>
      <c r="DL32" s="994"/>
      <c r="DM32" s="995"/>
      <c r="DN32" s="995"/>
      <c r="DO32" s="995"/>
      <c r="DP32" s="996"/>
      <c r="DQ32" s="994"/>
      <c r="DR32" s="995"/>
      <c r="DS32" s="995"/>
      <c r="DT32" s="995"/>
      <c r="DU32" s="996"/>
      <c r="DV32" s="997"/>
      <c r="DW32" s="998"/>
      <c r="DX32" s="998"/>
      <c r="DY32" s="998"/>
      <c r="DZ32" s="999"/>
      <c r="EA32" s="229"/>
    </row>
    <row r="33" spans="1:131" ht="26.25" customHeight="1">
      <c r="A33" s="241">
        <v>6</v>
      </c>
      <c r="B33" s="1036" t="s">
        <v>416</v>
      </c>
      <c r="C33" s="1037"/>
      <c r="D33" s="1037"/>
      <c r="E33" s="1037"/>
      <c r="F33" s="1037"/>
      <c r="G33" s="1037"/>
      <c r="H33" s="1037"/>
      <c r="I33" s="1037"/>
      <c r="J33" s="1037"/>
      <c r="K33" s="1037"/>
      <c r="L33" s="1037"/>
      <c r="M33" s="1037"/>
      <c r="N33" s="1037"/>
      <c r="O33" s="1037"/>
      <c r="P33" s="1038"/>
      <c r="Q33" s="1060">
        <v>22724</v>
      </c>
      <c r="R33" s="1061"/>
      <c r="S33" s="1061"/>
      <c r="T33" s="1061"/>
      <c r="U33" s="1061"/>
      <c r="V33" s="1061">
        <v>22220</v>
      </c>
      <c r="W33" s="1061"/>
      <c r="X33" s="1061"/>
      <c r="Y33" s="1061"/>
      <c r="Z33" s="1061"/>
      <c r="AA33" s="1061">
        <v>504</v>
      </c>
      <c r="AB33" s="1061"/>
      <c r="AC33" s="1061"/>
      <c r="AD33" s="1061"/>
      <c r="AE33" s="1062"/>
      <c r="AF33" s="1063">
        <v>6382</v>
      </c>
      <c r="AG33" s="1064"/>
      <c r="AH33" s="1064"/>
      <c r="AI33" s="1064"/>
      <c r="AJ33" s="1065"/>
      <c r="AK33" s="1056">
        <v>280</v>
      </c>
      <c r="AL33" s="982"/>
      <c r="AM33" s="982"/>
      <c r="AN33" s="982"/>
      <c r="AO33" s="982"/>
      <c r="AP33" s="982">
        <v>66008</v>
      </c>
      <c r="AQ33" s="982"/>
      <c r="AR33" s="982"/>
      <c r="AS33" s="982"/>
      <c r="AT33" s="982"/>
      <c r="AU33" s="982">
        <v>1782</v>
      </c>
      <c r="AV33" s="982"/>
      <c r="AW33" s="982"/>
      <c r="AX33" s="982"/>
      <c r="AY33" s="982"/>
      <c r="AZ33" s="1057" t="s">
        <v>533</v>
      </c>
      <c r="BA33" s="1057"/>
      <c r="BB33" s="1057"/>
      <c r="BC33" s="1057"/>
      <c r="BD33" s="1057"/>
      <c r="BE33" s="1058" t="s">
        <v>598</v>
      </c>
      <c r="BF33" s="1058"/>
      <c r="BG33" s="1058"/>
      <c r="BH33" s="1058"/>
      <c r="BI33" s="1059"/>
      <c r="BJ33" s="231"/>
      <c r="BK33" s="231"/>
      <c r="BL33" s="231"/>
      <c r="BM33" s="231"/>
      <c r="BN33" s="231"/>
      <c r="BO33" s="240"/>
      <c r="BP33" s="240"/>
      <c r="BQ33" s="237">
        <v>27</v>
      </c>
      <c r="BR33" s="238"/>
      <c r="BS33" s="997"/>
      <c r="BT33" s="998"/>
      <c r="BU33" s="998"/>
      <c r="BV33" s="998"/>
      <c r="BW33" s="998"/>
      <c r="BX33" s="998"/>
      <c r="BY33" s="998"/>
      <c r="BZ33" s="998"/>
      <c r="CA33" s="998"/>
      <c r="CB33" s="998"/>
      <c r="CC33" s="998"/>
      <c r="CD33" s="998"/>
      <c r="CE33" s="998"/>
      <c r="CF33" s="998"/>
      <c r="CG33" s="1019"/>
      <c r="CH33" s="994"/>
      <c r="CI33" s="995"/>
      <c r="CJ33" s="995"/>
      <c r="CK33" s="995"/>
      <c r="CL33" s="996"/>
      <c r="CM33" s="994"/>
      <c r="CN33" s="995"/>
      <c r="CO33" s="995"/>
      <c r="CP33" s="995"/>
      <c r="CQ33" s="996"/>
      <c r="CR33" s="994"/>
      <c r="CS33" s="995"/>
      <c r="CT33" s="995"/>
      <c r="CU33" s="995"/>
      <c r="CV33" s="996"/>
      <c r="CW33" s="994"/>
      <c r="CX33" s="995"/>
      <c r="CY33" s="995"/>
      <c r="CZ33" s="995"/>
      <c r="DA33" s="996"/>
      <c r="DB33" s="994"/>
      <c r="DC33" s="995"/>
      <c r="DD33" s="995"/>
      <c r="DE33" s="995"/>
      <c r="DF33" s="996"/>
      <c r="DG33" s="994"/>
      <c r="DH33" s="995"/>
      <c r="DI33" s="995"/>
      <c r="DJ33" s="995"/>
      <c r="DK33" s="996"/>
      <c r="DL33" s="994"/>
      <c r="DM33" s="995"/>
      <c r="DN33" s="995"/>
      <c r="DO33" s="995"/>
      <c r="DP33" s="996"/>
      <c r="DQ33" s="994"/>
      <c r="DR33" s="995"/>
      <c r="DS33" s="995"/>
      <c r="DT33" s="995"/>
      <c r="DU33" s="996"/>
      <c r="DV33" s="997"/>
      <c r="DW33" s="998"/>
      <c r="DX33" s="998"/>
      <c r="DY33" s="998"/>
      <c r="DZ33" s="999"/>
      <c r="EA33" s="229"/>
    </row>
    <row r="34" spans="1:131" ht="26.25" customHeight="1">
      <c r="A34" s="241">
        <v>7</v>
      </c>
      <c r="B34" s="1036" t="s">
        <v>417</v>
      </c>
      <c r="C34" s="1037"/>
      <c r="D34" s="1037"/>
      <c r="E34" s="1037"/>
      <c r="F34" s="1037"/>
      <c r="G34" s="1037"/>
      <c r="H34" s="1037"/>
      <c r="I34" s="1037"/>
      <c r="J34" s="1037"/>
      <c r="K34" s="1037"/>
      <c r="L34" s="1037"/>
      <c r="M34" s="1037"/>
      <c r="N34" s="1037"/>
      <c r="O34" s="1037"/>
      <c r="P34" s="1038"/>
      <c r="Q34" s="1060">
        <v>42500</v>
      </c>
      <c r="R34" s="1061"/>
      <c r="S34" s="1061"/>
      <c r="T34" s="1061"/>
      <c r="U34" s="1061"/>
      <c r="V34" s="1061">
        <v>42052</v>
      </c>
      <c r="W34" s="1061"/>
      <c r="X34" s="1061"/>
      <c r="Y34" s="1061"/>
      <c r="Z34" s="1061"/>
      <c r="AA34" s="1061">
        <v>448</v>
      </c>
      <c r="AB34" s="1061"/>
      <c r="AC34" s="1061"/>
      <c r="AD34" s="1061"/>
      <c r="AE34" s="1062"/>
      <c r="AF34" s="1063">
        <v>1513</v>
      </c>
      <c r="AG34" s="1064"/>
      <c r="AH34" s="1064"/>
      <c r="AI34" s="1064"/>
      <c r="AJ34" s="1065"/>
      <c r="AK34" s="1056">
        <v>18459</v>
      </c>
      <c r="AL34" s="982"/>
      <c r="AM34" s="982"/>
      <c r="AN34" s="982"/>
      <c r="AO34" s="982"/>
      <c r="AP34" s="982">
        <v>369749</v>
      </c>
      <c r="AQ34" s="982"/>
      <c r="AR34" s="982"/>
      <c r="AS34" s="982"/>
      <c r="AT34" s="982"/>
      <c r="AU34" s="982">
        <v>195228</v>
      </c>
      <c r="AV34" s="982"/>
      <c r="AW34" s="982"/>
      <c r="AX34" s="982"/>
      <c r="AY34" s="982"/>
      <c r="AZ34" s="1057" t="s">
        <v>533</v>
      </c>
      <c r="BA34" s="1057"/>
      <c r="BB34" s="1057"/>
      <c r="BC34" s="1057"/>
      <c r="BD34" s="1057"/>
      <c r="BE34" s="1058" t="s">
        <v>598</v>
      </c>
      <c r="BF34" s="1058"/>
      <c r="BG34" s="1058"/>
      <c r="BH34" s="1058"/>
      <c r="BI34" s="1059"/>
      <c r="BJ34" s="231"/>
      <c r="BK34" s="231"/>
      <c r="BL34" s="231"/>
      <c r="BM34" s="231"/>
      <c r="BN34" s="231"/>
      <c r="BO34" s="240"/>
      <c r="BP34" s="240"/>
      <c r="BQ34" s="237">
        <v>28</v>
      </c>
      <c r="BR34" s="238"/>
      <c r="BS34" s="997"/>
      <c r="BT34" s="998"/>
      <c r="BU34" s="998"/>
      <c r="BV34" s="998"/>
      <c r="BW34" s="998"/>
      <c r="BX34" s="998"/>
      <c r="BY34" s="998"/>
      <c r="BZ34" s="998"/>
      <c r="CA34" s="998"/>
      <c r="CB34" s="998"/>
      <c r="CC34" s="998"/>
      <c r="CD34" s="998"/>
      <c r="CE34" s="998"/>
      <c r="CF34" s="998"/>
      <c r="CG34" s="1019"/>
      <c r="CH34" s="994"/>
      <c r="CI34" s="995"/>
      <c r="CJ34" s="995"/>
      <c r="CK34" s="995"/>
      <c r="CL34" s="996"/>
      <c r="CM34" s="994"/>
      <c r="CN34" s="995"/>
      <c r="CO34" s="995"/>
      <c r="CP34" s="995"/>
      <c r="CQ34" s="996"/>
      <c r="CR34" s="994"/>
      <c r="CS34" s="995"/>
      <c r="CT34" s="995"/>
      <c r="CU34" s="995"/>
      <c r="CV34" s="996"/>
      <c r="CW34" s="994"/>
      <c r="CX34" s="995"/>
      <c r="CY34" s="995"/>
      <c r="CZ34" s="995"/>
      <c r="DA34" s="996"/>
      <c r="DB34" s="994"/>
      <c r="DC34" s="995"/>
      <c r="DD34" s="995"/>
      <c r="DE34" s="995"/>
      <c r="DF34" s="996"/>
      <c r="DG34" s="994"/>
      <c r="DH34" s="995"/>
      <c r="DI34" s="995"/>
      <c r="DJ34" s="995"/>
      <c r="DK34" s="996"/>
      <c r="DL34" s="994"/>
      <c r="DM34" s="995"/>
      <c r="DN34" s="995"/>
      <c r="DO34" s="995"/>
      <c r="DP34" s="996"/>
      <c r="DQ34" s="994"/>
      <c r="DR34" s="995"/>
      <c r="DS34" s="995"/>
      <c r="DT34" s="995"/>
      <c r="DU34" s="996"/>
      <c r="DV34" s="997"/>
      <c r="DW34" s="998"/>
      <c r="DX34" s="998"/>
      <c r="DY34" s="998"/>
      <c r="DZ34" s="999"/>
      <c r="EA34" s="229"/>
    </row>
    <row r="35" spans="1:131" ht="26.25" customHeight="1">
      <c r="A35" s="241">
        <v>8</v>
      </c>
      <c r="B35" s="1036" t="s">
        <v>415</v>
      </c>
      <c r="C35" s="1037"/>
      <c r="D35" s="1037"/>
      <c r="E35" s="1037"/>
      <c r="F35" s="1037"/>
      <c r="G35" s="1037"/>
      <c r="H35" s="1037"/>
      <c r="I35" s="1037"/>
      <c r="J35" s="1037"/>
      <c r="K35" s="1037"/>
      <c r="L35" s="1037"/>
      <c r="M35" s="1037"/>
      <c r="N35" s="1037"/>
      <c r="O35" s="1037"/>
      <c r="P35" s="1038"/>
      <c r="Q35" s="1060">
        <v>2172</v>
      </c>
      <c r="R35" s="1061"/>
      <c r="S35" s="1061"/>
      <c r="T35" s="1061"/>
      <c r="U35" s="1061"/>
      <c r="V35" s="1061">
        <v>2170</v>
      </c>
      <c r="W35" s="1061"/>
      <c r="X35" s="1061"/>
      <c r="Y35" s="1061"/>
      <c r="Z35" s="1061"/>
      <c r="AA35" s="1061">
        <v>2</v>
      </c>
      <c r="AB35" s="1061"/>
      <c r="AC35" s="1061"/>
      <c r="AD35" s="1061"/>
      <c r="AE35" s="1062"/>
      <c r="AF35" s="1063">
        <v>68</v>
      </c>
      <c r="AG35" s="1064"/>
      <c r="AH35" s="1064"/>
      <c r="AI35" s="1064"/>
      <c r="AJ35" s="1065"/>
      <c r="AK35" s="1056">
        <v>194</v>
      </c>
      <c r="AL35" s="982"/>
      <c r="AM35" s="982"/>
      <c r="AN35" s="982"/>
      <c r="AO35" s="982"/>
      <c r="AP35" s="982">
        <v>1219</v>
      </c>
      <c r="AQ35" s="982"/>
      <c r="AR35" s="982"/>
      <c r="AS35" s="982"/>
      <c r="AT35" s="982"/>
      <c r="AU35" s="982">
        <v>819</v>
      </c>
      <c r="AV35" s="982"/>
      <c r="AW35" s="982"/>
      <c r="AX35" s="982"/>
      <c r="AY35" s="982"/>
      <c r="AZ35" s="1057" t="s">
        <v>533</v>
      </c>
      <c r="BA35" s="1057"/>
      <c r="BB35" s="1057"/>
      <c r="BC35" s="1057"/>
      <c r="BD35" s="1057"/>
      <c r="BE35" s="1058" t="s">
        <v>598</v>
      </c>
      <c r="BF35" s="1058"/>
      <c r="BG35" s="1058"/>
      <c r="BH35" s="1058"/>
      <c r="BI35" s="1059"/>
      <c r="BJ35" s="231"/>
      <c r="BK35" s="231"/>
      <c r="BL35" s="231"/>
      <c r="BM35" s="231"/>
      <c r="BN35" s="231"/>
      <c r="BO35" s="240"/>
      <c r="BP35" s="240"/>
      <c r="BQ35" s="237">
        <v>29</v>
      </c>
      <c r="BR35" s="238"/>
      <c r="BS35" s="997"/>
      <c r="BT35" s="998"/>
      <c r="BU35" s="998"/>
      <c r="BV35" s="998"/>
      <c r="BW35" s="998"/>
      <c r="BX35" s="998"/>
      <c r="BY35" s="998"/>
      <c r="BZ35" s="998"/>
      <c r="CA35" s="998"/>
      <c r="CB35" s="998"/>
      <c r="CC35" s="998"/>
      <c r="CD35" s="998"/>
      <c r="CE35" s="998"/>
      <c r="CF35" s="998"/>
      <c r="CG35" s="1019"/>
      <c r="CH35" s="994"/>
      <c r="CI35" s="995"/>
      <c r="CJ35" s="995"/>
      <c r="CK35" s="995"/>
      <c r="CL35" s="996"/>
      <c r="CM35" s="994"/>
      <c r="CN35" s="995"/>
      <c r="CO35" s="995"/>
      <c r="CP35" s="995"/>
      <c r="CQ35" s="996"/>
      <c r="CR35" s="994"/>
      <c r="CS35" s="995"/>
      <c r="CT35" s="995"/>
      <c r="CU35" s="995"/>
      <c r="CV35" s="996"/>
      <c r="CW35" s="994"/>
      <c r="CX35" s="995"/>
      <c r="CY35" s="995"/>
      <c r="CZ35" s="995"/>
      <c r="DA35" s="996"/>
      <c r="DB35" s="994"/>
      <c r="DC35" s="995"/>
      <c r="DD35" s="995"/>
      <c r="DE35" s="995"/>
      <c r="DF35" s="996"/>
      <c r="DG35" s="994"/>
      <c r="DH35" s="995"/>
      <c r="DI35" s="995"/>
      <c r="DJ35" s="995"/>
      <c r="DK35" s="996"/>
      <c r="DL35" s="994"/>
      <c r="DM35" s="995"/>
      <c r="DN35" s="995"/>
      <c r="DO35" s="995"/>
      <c r="DP35" s="996"/>
      <c r="DQ35" s="994"/>
      <c r="DR35" s="995"/>
      <c r="DS35" s="995"/>
      <c r="DT35" s="995"/>
      <c r="DU35" s="996"/>
      <c r="DV35" s="997"/>
      <c r="DW35" s="998"/>
      <c r="DX35" s="998"/>
      <c r="DY35" s="998"/>
      <c r="DZ35" s="999"/>
      <c r="EA35" s="229"/>
    </row>
    <row r="36" spans="1:131" ht="26.25" customHeight="1">
      <c r="A36" s="241">
        <v>9</v>
      </c>
      <c r="B36" s="1036" t="s">
        <v>418</v>
      </c>
      <c r="C36" s="1037"/>
      <c r="D36" s="1037"/>
      <c r="E36" s="1037"/>
      <c r="F36" s="1037"/>
      <c r="G36" s="1037"/>
      <c r="H36" s="1037"/>
      <c r="I36" s="1037"/>
      <c r="J36" s="1037"/>
      <c r="K36" s="1037"/>
      <c r="L36" s="1037"/>
      <c r="M36" s="1037"/>
      <c r="N36" s="1037"/>
      <c r="O36" s="1037"/>
      <c r="P36" s="1038"/>
      <c r="Q36" s="1060">
        <v>3014</v>
      </c>
      <c r="R36" s="1061"/>
      <c r="S36" s="1061"/>
      <c r="T36" s="1061"/>
      <c r="U36" s="1061"/>
      <c r="V36" s="1061">
        <v>3014</v>
      </c>
      <c r="W36" s="1061"/>
      <c r="X36" s="1061"/>
      <c r="Y36" s="1061"/>
      <c r="Z36" s="1061"/>
      <c r="AA36" s="1061" t="s">
        <v>597</v>
      </c>
      <c r="AB36" s="1061"/>
      <c r="AC36" s="1061"/>
      <c r="AD36" s="1061"/>
      <c r="AE36" s="1062"/>
      <c r="AF36" s="1063" t="s">
        <v>533</v>
      </c>
      <c r="AG36" s="1064"/>
      <c r="AH36" s="1064"/>
      <c r="AI36" s="1064"/>
      <c r="AJ36" s="1065"/>
      <c r="AK36" s="1056">
        <v>1191</v>
      </c>
      <c r="AL36" s="982"/>
      <c r="AM36" s="982"/>
      <c r="AN36" s="982"/>
      <c r="AO36" s="982"/>
      <c r="AP36" s="982">
        <v>1561</v>
      </c>
      <c r="AQ36" s="982"/>
      <c r="AR36" s="982"/>
      <c r="AS36" s="982"/>
      <c r="AT36" s="982"/>
      <c r="AU36" s="982">
        <v>932</v>
      </c>
      <c r="AV36" s="982"/>
      <c r="AW36" s="982"/>
      <c r="AX36" s="982"/>
      <c r="AY36" s="982"/>
      <c r="AZ36" s="1057" t="s">
        <v>533</v>
      </c>
      <c r="BA36" s="1057"/>
      <c r="BB36" s="1057"/>
      <c r="BC36" s="1057"/>
      <c r="BD36" s="1057"/>
      <c r="BE36" s="1058" t="s">
        <v>599</v>
      </c>
      <c r="BF36" s="1058"/>
      <c r="BG36" s="1058"/>
      <c r="BH36" s="1058"/>
      <c r="BI36" s="1059"/>
      <c r="BJ36" s="231"/>
      <c r="BK36" s="231"/>
      <c r="BL36" s="231"/>
      <c r="BM36" s="231"/>
      <c r="BN36" s="231"/>
      <c r="BO36" s="240"/>
      <c r="BP36" s="240"/>
      <c r="BQ36" s="237">
        <v>30</v>
      </c>
      <c r="BR36" s="238"/>
      <c r="BS36" s="997"/>
      <c r="BT36" s="998"/>
      <c r="BU36" s="998"/>
      <c r="BV36" s="998"/>
      <c r="BW36" s="998"/>
      <c r="BX36" s="998"/>
      <c r="BY36" s="998"/>
      <c r="BZ36" s="998"/>
      <c r="CA36" s="998"/>
      <c r="CB36" s="998"/>
      <c r="CC36" s="998"/>
      <c r="CD36" s="998"/>
      <c r="CE36" s="998"/>
      <c r="CF36" s="998"/>
      <c r="CG36" s="1019"/>
      <c r="CH36" s="994"/>
      <c r="CI36" s="995"/>
      <c r="CJ36" s="995"/>
      <c r="CK36" s="995"/>
      <c r="CL36" s="996"/>
      <c r="CM36" s="994"/>
      <c r="CN36" s="995"/>
      <c r="CO36" s="995"/>
      <c r="CP36" s="995"/>
      <c r="CQ36" s="996"/>
      <c r="CR36" s="994"/>
      <c r="CS36" s="995"/>
      <c r="CT36" s="995"/>
      <c r="CU36" s="995"/>
      <c r="CV36" s="996"/>
      <c r="CW36" s="994"/>
      <c r="CX36" s="995"/>
      <c r="CY36" s="995"/>
      <c r="CZ36" s="995"/>
      <c r="DA36" s="996"/>
      <c r="DB36" s="994"/>
      <c r="DC36" s="995"/>
      <c r="DD36" s="995"/>
      <c r="DE36" s="995"/>
      <c r="DF36" s="996"/>
      <c r="DG36" s="994"/>
      <c r="DH36" s="995"/>
      <c r="DI36" s="995"/>
      <c r="DJ36" s="995"/>
      <c r="DK36" s="996"/>
      <c r="DL36" s="994"/>
      <c r="DM36" s="995"/>
      <c r="DN36" s="995"/>
      <c r="DO36" s="995"/>
      <c r="DP36" s="996"/>
      <c r="DQ36" s="994"/>
      <c r="DR36" s="995"/>
      <c r="DS36" s="995"/>
      <c r="DT36" s="995"/>
      <c r="DU36" s="996"/>
      <c r="DV36" s="997"/>
      <c r="DW36" s="998"/>
      <c r="DX36" s="998"/>
      <c r="DY36" s="998"/>
      <c r="DZ36" s="999"/>
      <c r="EA36" s="229"/>
    </row>
    <row r="37" spans="1:131" ht="26.25" customHeight="1">
      <c r="A37" s="241">
        <v>10</v>
      </c>
      <c r="B37" s="1036" t="s">
        <v>420</v>
      </c>
      <c r="C37" s="1037"/>
      <c r="D37" s="1037"/>
      <c r="E37" s="1037"/>
      <c r="F37" s="1037"/>
      <c r="G37" s="1037"/>
      <c r="H37" s="1037"/>
      <c r="I37" s="1037"/>
      <c r="J37" s="1037"/>
      <c r="K37" s="1037"/>
      <c r="L37" s="1037"/>
      <c r="M37" s="1037"/>
      <c r="N37" s="1037"/>
      <c r="O37" s="1037"/>
      <c r="P37" s="1038"/>
      <c r="Q37" s="1068">
        <v>81</v>
      </c>
      <c r="R37" s="1064"/>
      <c r="S37" s="1064"/>
      <c r="T37" s="1064"/>
      <c r="U37" s="1069"/>
      <c r="V37" s="1062">
        <v>81</v>
      </c>
      <c r="W37" s="1064"/>
      <c r="X37" s="1064"/>
      <c r="Y37" s="1064"/>
      <c r="Z37" s="1069"/>
      <c r="AA37" s="1062" t="s">
        <v>533</v>
      </c>
      <c r="AB37" s="1064"/>
      <c r="AC37" s="1064"/>
      <c r="AD37" s="1064"/>
      <c r="AE37" s="1065"/>
      <c r="AF37" s="1063" t="s">
        <v>533</v>
      </c>
      <c r="AG37" s="1064"/>
      <c r="AH37" s="1064"/>
      <c r="AI37" s="1064"/>
      <c r="AJ37" s="1065"/>
      <c r="AK37" s="1070">
        <v>75</v>
      </c>
      <c r="AL37" s="1071"/>
      <c r="AM37" s="1071"/>
      <c r="AN37" s="1071"/>
      <c r="AO37" s="1056"/>
      <c r="AP37" s="1072">
        <v>761</v>
      </c>
      <c r="AQ37" s="1071"/>
      <c r="AR37" s="1071"/>
      <c r="AS37" s="1071"/>
      <c r="AT37" s="1056"/>
      <c r="AU37" s="1072">
        <v>701</v>
      </c>
      <c r="AV37" s="1071"/>
      <c r="AW37" s="1071"/>
      <c r="AX37" s="1071"/>
      <c r="AY37" s="1056"/>
      <c r="AZ37" s="1073" t="s">
        <v>533</v>
      </c>
      <c r="BA37" s="1074"/>
      <c r="BB37" s="1074"/>
      <c r="BC37" s="1074"/>
      <c r="BD37" s="1075"/>
      <c r="BE37" s="1066" t="s">
        <v>599</v>
      </c>
      <c r="BF37" s="984"/>
      <c r="BG37" s="984"/>
      <c r="BH37" s="984"/>
      <c r="BI37" s="1067"/>
      <c r="BJ37" s="231"/>
      <c r="BK37" s="231"/>
      <c r="BL37" s="231"/>
      <c r="BM37" s="231"/>
      <c r="BN37" s="231"/>
      <c r="BO37" s="240"/>
      <c r="BP37" s="240"/>
      <c r="BQ37" s="237">
        <v>31</v>
      </c>
      <c r="BR37" s="238"/>
      <c r="BS37" s="997"/>
      <c r="BT37" s="998"/>
      <c r="BU37" s="998"/>
      <c r="BV37" s="998"/>
      <c r="BW37" s="998"/>
      <c r="BX37" s="998"/>
      <c r="BY37" s="998"/>
      <c r="BZ37" s="998"/>
      <c r="CA37" s="998"/>
      <c r="CB37" s="998"/>
      <c r="CC37" s="998"/>
      <c r="CD37" s="998"/>
      <c r="CE37" s="998"/>
      <c r="CF37" s="998"/>
      <c r="CG37" s="1019"/>
      <c r="CH37" s="994"/>
      <c r="CI37" s="995"/>
      <c r="CJ37" s="995"/>
      <c r="CK37" s="995"/>
      <c r="CL37" s="996"/>
      <c r="CM37" s="994"/>
      <c r="CN37" s="995"/>
      <c r="CO37" s="995"/>
      <c r="CP37" s="995"/>
      <c r="CQ37" s="996"/>
      <c r="CR37" s="994"/>
      <c r="CS37" s="995"/>
      <c r="CT37" s="995"/>
      <c r="CU37" s="995"/>
      <c r="CV37" s="996"/>
      <c r="CW37" s="994"/>
      <c r="CX37" s="995"/>
      <c r="CY37" s="995"/>
      <c r="CZ37" s="995"/>
      <c r="DA37" s="996"/>
      <c r="DB37" s="994"/>
      <c r="DC37" s="995"/>
      <c r="DD37" s="995"/>
      <c r="DE37" s="995"/>
      <c r="DF37" s="996"/>
      <c r="DG37" s="994"/>
      <c r="DH37" s="995"/>
      <c r="DI37" s="995"/>
      <c r="DJ37" s="995"/>
      <c r="DK37" s="996"/>
      <c r="DL37" s="994"/>
      <c r="DM37" s="995"/>
      <c r="DN37" s="995"/>
      <c r="DO37" s="995"/>
      <c r="DP37" s="996"/>
      <c r="DQ37" s="994"/>
      <c r="DR37" s="995"/>
      <c r="DS37" s="995"/>
      <c r="DT37" s="995"/>
      <c r="DU37" s="996"/>
      <c r="DV37" s="997"/>
      <c r="DW37" s="998"/>
      <c r="DX37" s="998"/>
      <c r="DY37" s="998"/>
      <c r="DZ37" s="999"/>
      <c r="EA37" s="229"/>
    </row>
    <row r="38" spans="1:131" ht="26.25" customHeight="1">
      <c r="A38" s="241">
        <v>11</v>
      </c>
      <c r="B38" s="1036" t="s">
        <v>422</v>
      </c>
      <c r="C38" s="1037"/>
      <c r="D38" s="1037"/>
      <c r="E38" s="1037"/>
      <c r="F38" s="1037"/>
      <c r="G38" s="1037"/>
      <c r="H38" s="1037"/>
      <c r="I38" s="1037"/>
      <c r="J38" s="1037"/>
      <c r="K38" s="1037"/>
      <c r="L38" s="1037"/>
      <c r="M38" s="1037"/>
      <c r="N38" s="1037"/>
      <c r="O38" s="1037"/>
      <c r="P38" s="1038"/>
      <c r="Q38" s="1060">
        <v>1063</v>
      </c>
      <c r="R38" s="1061"/>
      <c r="S38" s="1061"/>
      <c r="T38" s="1061"/>
      <c r="U38" s="1061"/>
      <c r="V38" s="1061">
        <v>1063</v>
      </c>
      <c r="W38" s="1061"/>
      <c r="X38" s="1061"/>
      <c r="Y38" s="1061"/>
      <c r="Z38" s="1061"/>
      <c r="AA38" s="1061" t="s">
        <v>533</v>
      </c>
      <c r="AB38" s="1061"/>
      <c r="AC38" s="1061"/>
      <c r="AD38" s="1061"/>
      <c r="AE38" s="1062"/>
      <c r="AF38" s="1063">
        <v>1052</v>
      </c>
      <c r="AG38" s="1064"/>
      <c r="AH38" s="1064"/>
      <c r="AI38" s="1064"/>
      <c r="AJ38" s="1065"/>
      <c r="AK38" s="1056" t="s">
        <v>533</v>
      </c>
      <c r="AL38" s="982"/>
      <c r="AM38" s="982"/>
      <c r="AN38" s="982"/>
      <c r="AO38" s="982"/>
      <c r="AP38" s="982">
        <v>80</v>
      </c>
      <c r="AQ38" s="982"/>
      <c r="AR38" s="982"/>
      <c r="AS38" s="982"/>
      <c r="AT38" s="982"/>
      <c r="AU38" s="982" t="s">
        <v>533</v>
      </c>
      <c r="AV38" s="982"/>
      <c r="AW38" s="982"/>
      <c r="AX38" s="982"/>
      <c r="AY38" s="982"/>
      <c r="AZ38" s="1057" t="s">
        <v>533</v>
      </c>
      <c r="BA38" s="1057"/>
      <c r="BB38" s="1057"/>
      <c r="BC38" s="1057"/>
      <c r="BD38" s="1057"/>
      <c r="BE38" s="1058" t="s">
        <v>599</v>
      </c>
      <c r="BF38" s="1058"/>
      <c r="BG38" s="1058"/>
      <c r="BH38" s="1058"/>
      <c r="BI38" s="1059"/>
      <c r="BJ38" s="231"/>
      <c r="BK38" s="231"/>
      <c r="BL38" s="231"/>
      <c r="BM38" s="231"/>
      <c r="BN38" s="231"/>
      <c r="BO38" s="240"/>
      <c r="BP38" s="240"/>
      <c r="BQ38" s="237">
        <v>32</v>
      </c>
      <c r="BR38" s="238"/>
      <c r="BS38" s="997"/>
      <c r="BT38" s="998"/>
      <c r="BU38" s="998"/>
      <c r="BV38" s="998"/>
      <c r="BW38" s="998"/>
      <c r="BX38" s="998"/>
      <c r="BY38" s="998"/>
      <c r="BZ38" s="998"/>
      <c r="CA38" s="998"/>
      <c r="CB38" s="998"/>
      <c r="CC38" s="998"/>
      <c r="CD38" s="998"/>
      <c r="CE38" s="998"/>
      <c r="CF38" s="998"/>
      <c r="CG38" s="1019"/>
      <c r="CH38" s="994"/>
      <c r="CI38" s="995"/>
      <c r="CJ38" s="995"/>
      <c r="CK38" s="995"/>
      <c r="CL38" s="996"/>
      <c r="CM38" s="994"/>
      <c r="CN38" s="995"/>
      <c r="CO38" s="995"/>
      <c r="CP38" s="995"/>
      <c r="CQ38" s="996"/>
      <c r="CR38" s="994"/>
      <c r="CS38" s="995"/>
      <c r="CT38" s="995"/>
      <c r="CU38" s="995"/>
      <c r="CV38" s="996"/>
      <c r="CW38" s="994"/>
      <c r="CX38" s="995"/>
      <c r="CY38" s="995"/>
      <c r="CZ38" s="995"/>
      <c r="DA38" s="996"/>
      <c r="DB38" s="994"/>
      <c r="DC38" s="995"/>
      <c r="DD38" s="995"/>
      <c r="DE38" s="995"/>
      <c r="DF38" s="996"/>
      <c r="DG38" s="994"/>
      <c r="DH38" s="995"/>
      <c r="DI38" s="995"/>
      <c r="DJ38" s="995"/>
      <c r="DK38" s="996"/>
      <c r="DL38" s="994"/>
      <c r="DM38" s="995"/>
      <c r="DN38" s="995"/>
      <c r="DO38" s="995"/>
      <c r="DP38" s="996"/>
      <c r="DQ38" s="994"/>
      <c r="DR38" s="995"/>
      <c r="DS38" s="995"/>
      <c r="DT38" s="995"/>
      <c r="DU38" s="996"/>
      <c r="DV38" s="997"/>
      <c r="DW38" s="998"/>
      <c r="DX38" s="998"/>
      <c r="DY38" s="998"/>
      <c r="DZ38" s="999"/>
      <c r="EA38" s="229"/>
    </row>
    <row r="39" spans="1:131" ht="26.25" customHeight="1">
      <c r="A39" s="241">
        <v>12</v>
      </c>
      <c r="B39" s="1036"/>
      <c r="C39" s="1037"/>
      <c r="D39" s="1037"/>
      <c r="E39" s="1037"/>
      <c r="F39" s="1037"/>
      <c r="G39" s="1037"/>
      <c r="H39" s="1037"/>
      <c r="I39" s="1037"/>
      <c r="J39" s="1037"/>
      <c r="K39" s="1037"/>
      <c r="L39" s="1037"/>
      <c r="M39" s="1037"/>
      <c r="N39" s="1037"/>
      <c r="O39" s="1037"/>
      <c r="P39" s="1038"/>
      <c r="Q39" s="1053"/>
      <c r="R39" s="1042"/>
      <c r="S39" s="1042"/>
      <c r="T39" s="1042"/>
      <c r="U39" s="1054"/>
      <c r="V39" s="1046"/>
      <c r="W39" s="1042"/>
      <c r="X39" s="1042"/>
      <c r="Y39" s="1042"/>
      <c r="Z39" s="1054"/>
      <c r="AA39" s="1046"/>
      <c r="AB39" s="1042"/>
      <c r="AC39" s="1042"/>
      <c r="AD39" s="1042"/>
      <c r="AE39" s="1043"/>
      <c r="AF39" s="1041"/>
      <c r="AG39" s="1042"/>
      <c r="AH39" s="1042"/>
      <c r="AI39" s="1042"/>
      <c r="AJ39" s="1043"/>
      <c r="AK39" s="1055"/>
      <c r="AL39" s="979"/>
      <c r="AM39" s="979"/>
      <c r="AN39" s="979"/>
      <c r="AO39" s="980"/>
      <c r="AP39" s="981"/>
      <c r="AQ39" s="979"/>
      <c r="AR39" s="979"/>
      <c r="AS39" s="979"/>
      <c r="AT39" s="980"/>
      <c r="AU39" s="981"/>
      <c r="AV39" s="979"/>
      <c r="AW39" s="979"/>
      <c r="AX39" s="979"/>
      <c r="AY39" s="980"/>
      <c r="AZ39" s="1048"/>
      <c r="BA39" s="1049"/>
      <c r="BB39" s="1049"/>
      <c r="BC39" s="1049"/>
      <c r="BD39" s="1050"/>
      <c r="BE39" s="1051"/>
      <c r="BF39" s="975"/>
      <c r="BG39" s="975"/>
      <c r="BH39" s="975"/>
      <c r="BI39" s="1052"/>
      <c r="BJ39" s="231"/>
      <c r="BK39" s="231"/>
      <c r="BL39" s="231"/>
      <c r="BM39" s="231"/>
      <c r="BN39" s="231"/>
      <c r="BO39" s="240"/>
      <c r="BP39" s="240"/>
      <c r="BQ39" s="237">
        <v>33</v>
      </c>
      <c r="BR39" s="238"/>
      <c r="BS39" s="997"/>
      <c r="BT39" s="998"/>
      <c r="BU39" s="998"/>
      <c r="BV39" s="998"/>
      <c r="BW39" s="998"/>
      <c r="BX39" s="998"/>
      <c r="BY39" s="998"/>
      <c r="BZ39" s="998"/>
      <c r="CA39" s="998"/>
      <c r="CB39" s="998"/>
      <c r="CC39" s="998"/>
      <c r="CD39" s="998"/>
      <c r="CE39" s="998"/>
      <c r="CF39" s="998"/>
      <c r="CG39" s="1019"/>
      <c r="CH39" s="994"/>
      <c r="CI39" s="995"/>
      <c r="CJ39" s="995"/>
      <c r="CK39" s="995"/>
      <c r="CL39" s="996"/>
      <c r="CM39" s="994"/>
      <c r="CN39" s="995"/>
      <c r="CO39" s="995"/>
      <c r="CP39" s="995"/>
      <c r="CQ39" s="996"/>
      <c r="CR39" s="994"/>
      <c r="CS39" s="995"/>
      <c r="CT39" s="995"/>
      <c r="CU39" s="995"/>
      <c r="CV39" s="996"/>
      <c r="CW39" s="994"/>
      <c r="CX39" s="995"/>
      <c r="CY39" s="995"/>
      <c r="CZ39" s="995"/>
      <c r="DA39" s="996"/>
      <c r="DB39" s="994"/>
      <c r="DC39" s="995"/>
      <c r="DD39" s="995"/>
      <c r="DE39" s="995"/>
      <c r="DF39" s="996"/>
      <c r="DG39" s="994"/>
      <c r="DH39" s="995"/>
      <c r="DI39" s="995"/>
      <c r="DJ39" s="995"/>
      <c r="DK39" s="996"/>
      <c r="DL39" s="994"/>
      <c r="DM39" s="995"/>
      <c r="DN39" s="995"/>
      <c r="DO39" s="995"/>
      <c r="DP39" s="996"/>
      <c r="DQ39" s="994"/>
      <c r="DR39" s="995"/>
      <c r="DS39" s="995"/>
      <c r="DT39" s="995"/>
      <c r="DU39" s="996"/>
      <c r="DV39" s="997"/>
      <c r="DW39" s="998"/>
      <c r="DX39" s="998"/>
      <c r="DY39" s="998"/>
      <c r="DZ39" s="999"/>
      <c r="EA39" s="229"/>
    </row>
    <row r="40" spans="1:131" ht="26.25" customHeight="1">
      <c r="A40" s="237">
        <v>13</v>
      </c>
      <c r="B40" s="1036"/>
      <c r="C40" s="1037"/>
      <c r="D40" s="1037"/>
      <c r="E40" s="1037"/>
      <c r="F40" s="1037"/>
      <c r="G40" s="1037"/>
      <c r="H40" s="1037"/>
      <c r="I40" s="1037"/>
      <c r="J40" s="1037"/>
      <c r="K40" s="1037"/>
      <c r="L40" s="1037"/>
      <c r="M40" s="1037"/>
      <c r="N40" s="1037"/>
      <c r="O40" s="1037"/>
      <c r="P40" s="1038"/>
      <c r="Q40" s="1044"/>
      <c r="R40" s="1045"/>
      <c r="S40" s="1045"/>
      <c r="T40" s="1045"/>
      <c r="U40" s="1045"/>
      <c r="V40" s="1045"/>
      <c r="W40" s="1045"/>
      <c r="X40" s="1045"/>
      <c r="Y40" s="1045"/>
      <c r="Z40" s="1045"/>
      <c r="AA40" s="1045"/>
      <c r="AB40" s="1045"/>
      <c r="AC40" s="1045"/>
      <c r="AD40" s="1045"/>
      <c r="AE40" s="1046"/>
      <c r="AF40" s="1041"/>
      <c r="AG40" s="1042"/>
      <c r="AH40" s="1042"/>
      <c r="AI40" s="1042"/>
      <c r="AJ40" s="1043"/>
      <c r="AK40" s="980"/>
      <c r="AL40" s="971"/>
      <c r="AM40" s="971"/>
      <c r="AN40" s="971"/>
      <c r="AO40" s="971"/>
      <c r="AP40" s="971"/>
      <c r="AQ40" s="971"/>
      <c r="AR40" s="971"/>
      <c r="AS40" s="971"/>
      <c r="AT40" s="971"/>
      <c r="AU40" s="971"/>
      <c r="AV40" s="971"/>
      <c r="AW40" s="971"/>
      <c r="AX40" s="971"/>
      <c r="AY40" s="971"/>
      <c r="AZ40" s="1047"/>
      <c r="BA40" s="1047"/>
      <c r="BB40" s="1047"/>
      <c r="BC40" s="1047"/>
      <c r="BD40" s="1047"/>
      <c r="BE40" s="972"/>
      <c r="BF40" s="972"/>
      <c r="BG40" s="972"/>
      <c r="BH40" s="972"/>
      <c r="BI40" s="973"/>
      <c r="BJ40" s="231"/>
      <c r="BK40" s="231"/>
      <c r="BL40" s="231"/>
      <c r="BM40" s="231"/>
      <c r="BN40" s="231"/>
      <c r="BO40" s="240"/>
      <c r="BP40" s="240"/>
      <c r="BQ40" s="237">
        <v>34</v>
      </c>
      <c r="BR40" s="238"/>
      <c r="BS40" s="997"/>
      <c r="BT40" s="998"/>
      <c r="BU40" s="998"/>
      <c r="BV40" s="998"/>
      <c r="BW40" s="998"/>
      <c r="BX40" s="998"/>
      <c r="BY40" s="998"/>
      <c r="BZ40" s="998"/>
      <c r="CA40" s="998"/>
      <c r="CB40" s="998"/>
      <c r="CC40" s="998"/>
      <c r="CD40" s="998"/>
      <c r="CE40" s="998"/>
      <c r="CF40" s="998"/>
      <c r="CG40" s="1019"/>
      <c r="CH40" s="994"/>
      <c r="CI40" s="995"/>
      <c r="CJ40" s="995"/>
      <c r="CK40" s="995"/>
      <c r="CL40" s="996"/>
      <c r="CM40" s="994"/>
      <c r="CN40" s="995"/>
      <c r="CO40" s="995"/>
      <c r="CP40" s="995"/>
      <c r="CQ40" s="996"/>
      <c r="CR40" s="994"/>
      <c r="CS40" s="995"/>
      <c r="CT40" s="995"/>
      <c r="CU40" s="995"/>
      <c r="CV40" s="996"/>
      <c r="CW40" s="994"/>
      <c r="CX40" s="995"/>
      <c r="CY40" s="995"/>
      <c r="CZ40" s="995"/>
      <c r="DA40" s="996"/>
      <c r="DB40" s="994"/>
      <c r="DC40" s="995"/>
      <c r="DD40" s="995"/>
      <c r="DE40" s="995"/>
      <c r="DF40" s="996"/>
      <c r="DG40" s="994"/>
      <c r="DH40" s="995"/>
      <c r="DI40" s="995"/>
      <c r="DJ40" s="995"/>
      <c r="DK40" s="996"/>
      <c r="DL40" s="994"/>
      <c r="DM40" s="995"/>
      <c r="DN40" s="995"/>
      <c r="DO40" s="995"/>
      <c r="DP40" s="996"/>
      <c r="DQ40" s="994"/>
      <c r="DR40" s="995"/>
      <c r="DS40" s="995"/>
      <c r="DT40" s="995"/>
      <c r="DU40" s="996"/>
      <c r="DV40" s="997"/>
      <c r="DW40" s="998"/>
      <c r="DX40" s="998"/>
      <c r="DY40" s="998"/>
      <c r="DZ40" s="999"/>
      <c r="EA40" s="229"/>
    </row>
    <row r="41" spans="1:131" ht="26.25" customHeight="1">
      <c r="A41" s="237">
        <v>14</v>
      </c>
      <c r="B41" s="1036"/>
      <c r="C41" s="1037"/>
      <c r="D41" s="1037"/>
      <c r="E41" s="1037"/>
      <c r="F41" s="1037"/>
      <c r="G41" s="1037"/>
      <c r="H41" s="1037"/>
      <c r="I41" s="1037"/>
      <c r="J41" s="1037"/>
      <c r="K41" s="1037"/>
      <c r="L41" s="1037"/>
      <c r="M41" s="1037"/>
      <c r="N41" s="1037"/>
      <c r="O41" s="1037"/>
      <c r="P41" s="1038"/>
      <c r="Q41" s="1044"/>
      <c r="R41" s="1045"/>
      <c r="S41" s="1045"/>
      <c r="T41" s="1045"/>
      <c r="U41" s="1045"/>
      <c r="V41" s="1045"/>
      <c r="W41" s="1045"/>
      <c r="X41" s="1045"/>
      <c r="Y41" s="1045"/>
      <c r="Z41" s="1045"/>
      <c r="AA41" s="1045"/>
      <c r="AB41" s="1045"/>
      <c r="AC41" s="1045"/>
      <c r="AD41" s="1045"/>
      <c r="AE41" s="1046"/>
      <c r="AF41" s="1041"/>
      <c r="AG41" s="1042"/>
      <c r="AH41" s="1042"/>
      <c r="AI41" s="1042"/>
      <c r="AJ41" s="1043"/>
      <c r="AK41" s="980"/>
      <c r="AL41" s="971"/>
      <c r="AM41" s="971"/>
      <c r="AN41" s="971"/>
      <c r="AO41" s="971"/>
      <c r="AP41" s="971"/>
      <c r="AQ41" s="971"/>
      <c r="AR41" s="971"/>
      <c r="AS41" s="971"/>
      <c r="AT41" s="971"/>
      <c r="AU41" s="971"/>
      <c r="AV41" s="971"/>
      <c r="AW41" s="971"/>
      <c r="AX41" s="971"/>
      <c r="AY41" s="971"/>
      <c r="AZ41" s="1047"/>
      <c r="BA41" s="1047"/>
      <c r="BB41" s="1047"/>
      <c r="BC41" s="1047"/>
      <c r="BD41" s="1047"/>
      <c r="BE41" s="972"/>
      <c r="BF41" s="972"/>
      <c r="BG41" s="972"/>
      <c r="BH41" s="972"/>
      <c r="BI41" s="973"/>
      <c r="BJ41" s="231"/>
      <c r="BK41" s="231"/>
      <c r="BL41" s="231"/>
      <c r="BM41" s="231"/>
      <c r="BN41" s="231"/>
      <c r="BO41" s="240"/>
      <c r="BP41" s="240"/>
      <c r="BQ41" s="237">
        <v>35</v>
      </c>
      <c r="BR41" s="238"/>
      <c r="BS41" s="997"/>
      <c r="BT41" s="998"/>
      <c r="BU41" s="998"/>
      <c r="BV41" s="998"/>
      <c r="BW41" s="998"/>
      <c r="BX41" s="998"/>
      <c r="BY41" s="998"/>
      <c r="BZ41" s="998"/>
      <c r="CA41" s="998"/>
      <c r="CB41" s="998"/>
      <c r="CC41" s="998"/>
      <c r="CD41" s="998"/>
      <c r="CE41" s="998"/>
      <c r="CF41" s="998"/>
      <c r="CG41" s="1019"/>
      <c r="CH41" s="994"/>
      <c r="CI41" s="995"/>
      <c r="CJ41" s="995"/>
      <c r="CK41" s="995"/>
      <c r="CL41" s="996"/>
      <c r="CM41" s="994"/>
      <c r="CN41" s="995"/>
      <c r="CO41" s="995"/>
      <c r="CP41" s="995"/>
      <c r="CQ41" s="996"/>
      <c r="CR41" s="994"/>
      <c r="CS41" s="995"/>
      <c r="CT41" s="995"/>
      <c r="CU41" s="995"/>
      <c r="CV41" s="996"/>
      <c r="CW41" s="994"/>
      <c r="CX41" s="995"/>
      <c r="CY41" s="995"/>
      <c r="CZ41" s="995"/>
      <c r="DA41" s="996"/>
      <c r="DB41" s="994"/>
      <c r="DC41" s="995"/>
      <c r="DD41" s="995"/>
      <c r="DE41" s="995"/>
      <c r="DF41" s="996"/>
      <c r="DG41" s="994"/>
      <c r="DH41" s="995"/>
      <c r="DI41" s="995"/>
      <c r="DJ41" s="995"/>
      <c r="DK41" s="996"/>
      <c r="DL41" s="994"/>
      <c r="DM41" s="995"/>
      <c r="DN41" s="995"/>
      <c r="DO41" s="995"/>
      <c r="DP41" s="996"/>
      <c r="DQ41" s="994"/>
      <c r="DR41" s="995"/>
      <c r="DS41" s="995"/>
      <c r="DT41" s="995"/>
      <c r="DU41" s="996"/>
      <c r="DV41" s="997"/>
      <c r="DW41" s="998"/>
      <c r="DX41" s="998"/>
      <c r="DY41" s="998"/>
      <c r="DZ41" s="999"/>
      <c r="EA41" s="229"/>
    </row>
    <row r="42" spans="1:131" ht="26.25" customHeight="1">
      <c r="A42" s="237">
        <v>15</v>
      </c>
      <c r="B42" s="1036"/>
      <c r="C42" s="1037"/>
      <c r="D42" s="1037"/>
      <c r="E42" s="1037"/>
      <c r="F42" s="1037"/>
      <c r="G42" s="1037"/>
      <c r="H42" s="1037"/>
      <c r="I42" s="1037"/>
      <c r="J42" s="1037"/>
      <c r="K42" s="1037"/>
      <c r="L42" s="1037"/>
      <c r="M42" s="1037"/>
      <c r="N42" s="1037"/>
      <c r="O42" s="1037"/>
      <c r="P42" s="1038"/>
      <c r="Q42" s="1044"/>
      <c r="R42" s="1045"/>
      <c r="S42" s="1045"/>
      <c r="T42" s="1045"/>
      <c r="U42" s="1045"/>
      <c r="V42" s="1045"/>
      <c r="W42" s="1045"/>
      <c r="X42" s="1045"/>
      <c r="Y42" s="1045"/>
      <c r="Z42" s="1045"/>
      <c r="AA42" s="1045"/>
      <c r="AB42" s="1045"/>
      <c r="AC42" s="1045"/>
      <c r="AD42" s="1045"/>
      <c r="AE42" s="1046"/>
      <c r="AF42" s="1041"/>
      <c r="AG42" s="1042"/>
      <c r="AH42" s="1042"/>
      <c r="AI42" s="1042"/>
      <c r="AJ42" s="1043"/>
      <c r="AK42" s="980"/>
      <c r="AL42" s="971"/>
      <c r="AM42" s="971"/>
      <c r="AN42" s="971"/>
      <c r="AO42" s="971"/>
      <c r="AP42" s="971"/>
      <c r="AQ42" s="971"/>
      <c r="AR42" s="971"/>
      <c r="AS42" s="971"/>
      <c r="AT42" s="971"/>
      <c r="AU42" s="971"/>
      <c r="AV42" s="971"/>
      <c r="AW42" s="971"/>
      <c r="AX42" s="971"/>
      <c r="AY42" s="971"/>
      <c r="AZ42" s="1047"/>
      <c r="BA42" s="1047"/>
      <c r="BB42" s="1047"/>
      <c r="BC42" s="1047"/>
      <c r="BD42" s="1047"/>
      <c r="BE42" s="972"/>
      <c r="BF42" s="972"/>
      <c r="BG42" s="972"/>
      <c r="BH42" s="972"/>
      <c r="BI42" s="973"/>
      <c r="BJ42" s="231"/>
      <c r="BK42" s="231"/>
      <c r="BL42" s="231"/>
      <c r="BM42" s="231"/>
      <c r="BN42" s="231"/>
      <c r="BO42" s="240"/>
      <c r="BP42" s="240"/>
      <c r="BQ42" s="237">
        <v>36</v>
      </c>
      <c r="BR42" s="238"/>
      <c r="BS42" s="997"/>
      <c r="BT42" s="998"/>
      <c r="BU42" s="998"/>
      <c r="BV42" s="998"/>
      <c r="BW42" s="998"/>
      <c r="BX42" s="998"/>
      <c r="BY42" s="998"/>
      <c r="BZ42" s="998"/>
      <c r="CA42" s="998"/>
      <c r="CB42" s="998"/>
      <c r="CC42" s="998"/>
      <c r="CD42" s="998"/>
      <c r="CE42" s="998"/>
      <c r="CF42" s="998"/>
      <c r="CG42" s="1019"/>
      <c r="CH42" s="994"/>
      <c r="CI42" s="995"/>
      <c r="CJ42" s="995"/>
      <c r="CK42" s="995"/>
      <c r="CL42" s="996"/>
      <c r="CM42" s="994"/>
      <c r="CN42" s="995"/>
      <c r="CO42" s="995"/>
      <c r="CP42" s="995"/>
      <c r="CQ42" s="996"/>
      <c r="CR42" s="994"/>
      <c r="CS42" s="995"/>
      <c r="CT42" s="995"/>
      <c r="CU42" s="995"/>
      <c r="CV42" s="996"/>
      <c r="CW42" s="994"/>
      <c r="CX42" s="995"/>
      <c r="CY42" s="995"/>
      <c r="CZ42" s="995"/>
      <c r="DA42" s="996"/>
      <c r="DB42" s="994"/>
      <c r="DC42" s="995"/>
      <c r="DD42" s="995"/>
      <c r="DE42" s="995"/>
      <c r="DF42" s="996"/>
      <c r="DG42" s="994"/>
      <c r="DH42" s="995"/>
      <c r="DI42" s="995"/>
      <c r="DJ42" s="995"/>
      <c r="DK42" s="996"/>
      <c r="DL42" s="994"/>
      <c r="DM42" s="995"/>
      <c r="DN42" s="995"/>
      <c r="DO42" s="995"/>
      <c r="DP42" s="996"/>
      <c r="DQ42" s="994"/>
      <c r="DR42" s="995"/>
      <c r="DS42" s="995"/>
      <c r="DT42" s="995"/>
      <c r="DU42" s="996"/>
      <c r="DV42" s="997"/>
      <c r="DW42" s="998"/>
      <c r="DX42" s="998"/>
      <c r="DY42" s="998"/>
      <c r="DZ42" s="999"/>
      <c r="EA42" s="229"/>
    </row>
    <row r="43" spans="1:131" ht="26.25" customHeight="1">
      <c r="A43" s="237">
        <v>16</v>
      </c>
      <c r="B43" s="1036"/>
      <c r="C43" s="1037"/>
      <c r="D43" s="1037"/>
      <c r="E43" s="1037"/>
      <c r="F43" s="1037"/>
      <c r="G43" s="1037"/>
      <c r="H43" s="1037"/>
      <c r="I43" s="1037"/>
      <c r="J43" s="1037"/>
      <c r="K43" s="1037"/>
      <c r="L43" s="1037"/>
      <c r="M43" s="1037"/>
      <c r="N43" s="1037"/>
      <c r="O43" s="1037"/>
      <c r="P43" s="1038"/>
      <c r="Q43" s="1044"/>
      <c r="R43" s="1045"/>
      <c r="S43" s="1045"/>
      <c r="T43" s="1045"/>
      <c r="U43" s="1045"/>
      <c r="V43" s="1045"/>
      <c r="W43" s="1045"/>
      <c r="X43" s="1045"/>
      <c r="Y43" s="1045"/>
      <c r="Z43" s="1045"/>
      <c r="AA43" s="1045"/>
      <c r="AB43" s="1045"/>
      <c r="AC43" s="1045"/>
      <c r="AD43" s="1045"/>
      <c r="AE43" s="1046"/>
      <c r="AF43" s="1041"/>
      <c r="AG43" s="1042"/>
      <c r="AH43" s="1042"/>
      <c r="AI43" s="1042"/>
      <c r="AJ43" s="1043"/>
      <c r="AK43" s="980"/>
      <c r="AL43" s="971"/>
      <c r="AM43" s="971"/>
      <c r="AN43" s="971"/>
      <c r="AO43" s="971"/>
      <c r="AP43" s="971"/>
      <c r="AQ43" s="971"/>
      <c r="AR43" s="971"/>
      <c r="AS43" s="971"/>
      <c r="AT43" s="971"/>
      <c r="AU43" s="971"/>
      <c r="AV43" s="971"/>
      <c r="AW43" s="971"/>
      <c r="AX43" s="971"/>
      <c r="AY43" s="971"/>
      <c r="AZ43" s="1047"/>
      <c r="BA43" s="1047"/>
      <c r="BB43" s="1047"/>
      <c r="BC43" s="1047"/>
      <c r="BD43" s="1047"/>
      <c r="BE43" s="972"/>
      <c r="BF43" s="972"/>
      <c r="BG43" s="972"/>
      <c r="BH43" s="972"/>
      <c r="BI43" s="973"/>
      <c r="BJ43" s="231"/>
      <c r="BK43" s="231"/>
      <c r="BL43" s="231"/>
      <c r="BM43" s="231"/>
      <c r="BN43" s="231"/>
      <c r="BO43" s="240"/>
      <c r="BP43" s="240"/>
      <c r="BQ43" s="237">
        <v>37</v>
      </c>
      <c r="BR43" s="238"/>
      <c r="BS43" s="997"/>
      <c r="BT43" s="998"/>
      <c r="BU43" s="998"/>
      <c r="BV43" s="998"/>
      <c r="BW43" s="998"/>
      <c r="BX43" s="998"/>
      <c r="BY43" s="998"/>
      <c r="BZ43" s="998"/>
      <c r="CA43" s="998"/>
      <c r="CB43" s="998"/>
      <c r="CC43" s="998"/>
      <c r="CD43" s="998"/>
      <c r="CE43" s="998"/>
      <c r="CF43" s="998"/>
      <c r="CG43" s="1019"/>
      <c r="CH43" s="994"/>
      <c r="CI43" s="995"/>
      <c r="CJ43" s="995"/>
      <c r="CK43" s="995"/>
      <c r="CL43" s="996"/>
      <c r="CM43" s="994"/>
      <c r="CN43" s="995"/>
      <c r="CO43" s="995"/>
      <c r="CP43" s="995"/>
      <c r="CQ43" s="996"/>
      <c r="CR43" s="994"/>
      <c r="CS43" s="995"/>
      <c r="CT43" s="995"/>
      <c r="CU43" s="995"/>
      <c r="CV43" s="996"/>
      <c r="CW43" s="994"/>
      <c r="CX43" s="995"/>
      <c r="CY43" s="995"/>
      <c r="CZ43" s="995"/>
      <c r="DA43" s="996"/>
      <c r="DB43" s="994"/>
      <c r="DC43" s="995"/>
      <c r="DD43" s="995"/>
      <c r="DE43" s="995"/>
      <c r="DF43" s="996"/>
      <c r="DG43" s="994"/>
      <c r="DH43" s="995"/>
      <c r="DI43" s="995"/>
      <c r="DJ43" s="995"/>
      <c r="DK43" s="996"/>
      <c r="DL43" s="994"/>
      <c r="DM43" s="995"/>
      <c r="DN43" s="995"/>
      <c r="DO43" s="995"/>
      <c r="DP43" s="996"/>
      <c r="DQ43" s="994"/>
      <c r="DR43" s="995"/>
      <c r="DS43" s="995"/>
      <c r="DT43" s="995"/>
      <c r="DU43" s="996"/>
      <c r="DV43" s="997"/>
      <c r="DW43" s="998"/>
      <c r="DX43" s="998"/>
      <c r="DY43" s="998"/>
      <c r="DZ43" s="999"/>
      <c r="EA43" s="229"/>
    </row>
    <row r="44" spans="1:131" ht="26.25" customHeight="1">
      <c r="A44" s="237">
        <v>17</v>
      </c>
      <c r="B44" s="1036"/>
      <c r="C44" s="1037"/>
      <c r="D44" s="1037"/>
      <c r="E44" s="1037"/>
      <c r="F44" s="1037"/>
      <c r="G44" s="1037"/>
      <c r="H44" s="1037"/>
      <c r="I44" s="1037"/>
      <c r="J44" s="1037"/>
      <c r="K44" s="1037"/>
      <c r="L44" s="1037"/>
      <c r="M44" s="1037"/>
      <c r="N44" s="1037"/>
      <c r="O44" s="1037"/>
      <c r="P44" s="1038"/>
      <c r="Q44" s="1044"/>
      <c r="R44" s="1045"/>
      <c r="S44" s="1045"/>
      <c r="T44" s="1045"/>
      <c r="U44" s="1045"/>
      <c r="V44" s="1045"/>
      <c r="W44" s="1045"/>
      <c r="X44" s="1045"/>
      <c r="Y44" s="1045"/>
      <c r="Z44" s="1045"/>
      <c r="AA44" s="1045"/>
      <c r="AB44" s="1045"/>
      <c r="AC44" s="1045"/>
      <c r="AD44" s="1045"/>
      <c r="AE44" s="1046"/>
      <c r="AF44" s="1041"/>
      <c r="AG44" s="1042"/>
      <c r="AH44" s="1042"/>
      <c r="AI44" s="1042"/>
      <c r="AJ44" s="1043"/>
      <c r="AK44" s="980"/>
      <c r="AL44" s="971"/>
      <c r="AM44" s="971"/>
      <c r="AN44" s="971"/>
      <c r="AO44" s="971"/>
      <c r="AP44" s="971"/>
      <c r="AQ44" s="971"/>
      <c r="AR44" s="971"/>
      <c r="AS44" s="971"/>
      <c r="AT44" s="971"/>
      <c r="AU44" s="971"/>
      <c r="AV44" s="971"/>
      <c r="AW44" s="971"/>
      <c r="AX44" s="971"/>
      <c r="AY44" s="971"/>
      <c r="AZ44" s="1047"/>
      <c r="BA44" s="1047"/>
      <c r="BB44" s="1047"/>
      <c r="BC44" s="1047"/>
      <c r="BD44" s="1047"/>
      <c r="BE44" s="972"/>
      <c r="BF44" s="972"/>
      <c r="BG44" s="972"/>
      <c r="BH44" s="972"/>
      <c r="BI44" s="973"/>
      <c r="BJ44" s="231"/>
      <c r="BK44" s="231"/>
      <c r="BL44" s="231"/>
      <c r="BM44" s="231"/>
      <c r="BN44" s="231"/>
      <c r="BO44" s="240"/>
      <c r="BP44" s="240"/>
      <c r="BQ44" s="237">
        <v>38</v>
      </c>
      <c r="BR44" s="238"/>
      <c r="BS44" s="997"/>
      <c r="BT44" s="998"/>
      <c r="BU44" s="998"/>
      <c r="BV44" s="998"/>
      <c r="BW44" s="998"/>
      <c r="BX44" s="998"/>
      <c r="BY44" s="998"/>
      <c r="BZ44" s="998"/>
      <c r="CA44" s="998"/>
      <c r="CB44" s="998"/>
      <c r="CC44" s="998"/>
      <c r="CD44" s="998"/>
      <c r="CE44" s="998"/>
      <c r="CF44" s="998"/>
      <c r="CG44" s="1019"/>
      <c r="CH44" s="994"/>
      <c r="CI44" s="995"/>
      <c r="CJ44" s="995"/>
      <c r="CK44" s="995"/>
      <c r="CL44" s="996"/>
      <c r="CM44" s="994"/>
      <c r="CN44" s="995"/>
      <c r="CO44" s="995"/>
      <c r="CP44" s="995"/>
      <c r="CQ44" s="996"/>
      <c r="CR44" s="994"/>
      <c r="CS44" s="995"/>
      <c r="CT44" s="995"/>
      <c r="CU44" s="995"/>
      <c r="CV44" s="996"/>
      <c r="CW44" s="994"/>
      <c r="CX44" s="995"/>
      <c r="CY44" s="995"/>
      <c r="CZ44" s="995"/>
      <c r="DA44" s="996"/>
      <c r="DB44" s="994"/>
      <c r="DC44" s="995"/>
      <c r="DD44" s="995"/>
      <c r="DE44" s="995"/>
      <c r="DF44" s="996"/>
      <c r="DG44" s="994"/>
      <c r="DH44" s="995"/>
      <c r="DI44" s="995"/>
      <c r="DJ44" s="995"/>
      <c r="DK44" s="996"/>
      <c r="DL44" s="994"/>
      <c r="DM44" s="995"/>
      <c r="DN44" s="995"/>
      <c r="DO44" s="995"/>
      <c r="DP44" s="996"/>
      <c r="DQ44" s="994"/>
      <c r="DR44" s="995"/>
      <c r="DS44" s="995"/>
      <c r="DT44" s="995"/>
      <c r="DU44" s="996"/>
      <c r="DV44" s="997"/>
      <c r="DW44" s="998"/>
      <c r="DX44" s="998"/>
      <c r="DY44" s="998"/>
      <c r="DZ44" s="999"/>
      <c r="EA44" s="229"/>
    </row>
    <row r="45" spans="1:131" ht="26.25" customHeight="1">
      <c r="A45" s="237">
        <v>18</v>
      </c>
      <c r="B45" s="1036"/>
      <c r="C45" s="1037"/>
      <c r="D45" s="1037"/>
      <c r="E45" s="1037"/>
      <c r="F45" s="1037"/>
      <c r="G45" s="1037"/>
      <c r="H45" s="1037"/>
      <c r="I45" s="1037"/>
      <c r="J45" s="1037"/>
      <c r="K45" s="1037"/>
      <c r="L45" s="1037"/>
      <c r="M45" s="1037"/>
      <c r="N45" s="1037"/>
      <c r="O45" s="1037"/>
      <c r="P45" s="1038"/>
      <c r="Q45" s="1044"/>
      <c r="R45" s="1045"/>
      <c r="S45" s="1045"/>
      <c r="T45" s="1045"/>
      <c r="U45" s="1045"/>
      <c r="V45" s="1045"/>
      <c r="W45" s="1045"/>
      <c r="X45" s="1045"/>
      <c r="Y45" s="1045"/>
      <c r="Z45" s="1045"/>
      <c r="AA45" s="1045"/>
      <c r="AB45" s="1045"/>
      <c r="AC45" s="1045"/>
      <c r="AD45" s="1045"/>
      <c r="AE45" s="1046"/>
      <c r="AF45" s="1041"/>
      <c r="AG45" s="1042"/>
      <c r="AH45" s="1042"/>
      <c r="AI45" s="1042"/>
      <c r="AJ45" s="1043"/>
      <c r="AK45" s="980"/>
      <c r="AL45" s="971"/>
      <c r="AM45" s="971"/>
      <c r="AN45" s="971"/>
      <c r="AO45" s="971"/>
      <c r="AP45" s="971"/>
      <c r="AQ45" s="971"/>
      <c r="AR45" s="971"/>
      <c r="AS45" s="971"/>
      <c r="AT45" s="971"/>
      <c r="AU45" s="971"/>
      <c r="AV45" s="971"/>
      <c r="AW45" s="971"/>
      <c r="AX45" s="971"/>
      <c r="AY45" s="971"/>
      <c r="AZ45" s="1047"/>
      <c r="BA45" s="1047"/>
      <c r="BB45" s="1047"/>
      <c r="BC45" s="1047"/>
      <c r="BD45" s="1047"/>
      <c r="BE45" s="972"/>
      <c r="BF45" s="972"/>
      <c r="BG45" s="972"/>
      <c r="BH45" s="972"/>
      <c r="BI45" s="973"/>
      <c r="BJ45" s="231"/>
      <c r="BK45" s="231"/>
      <c r="BL45" s="231"/>
      <c r="BM45" s="231"/>
      <c r="BN45" s="231"/>
      <c r="BO45" s="240"/>
      <c r="BP45" s="240"/>
      <c r="BQ45" s="237">
        <v>39</v>
      </c>
      <c r="BR45" s="238"/>
      <c r="BS45" s="997"/>
      <c r="BT45" s="998"/>
      <c r="BU45" s="998"/>
      <c r="BV45" s="998"/>
      <c r="BW45" s="998"/>
      <c r="BX45" s="998"/>
      <c r="BY45" s="998"/>
      <c r="BZ45" s="998"/>
      <c r="CA45" s="998"/>
      <c r="CB45" s="998"/>
      <c r="CC45" s="998"/>
      <c r="CD45" s="998"/>
      <c r="CE45" s="998"/>
      <c r="CF45" s="998"/>
      <c r="CG45" s="1019"/>
      <c r="CH45" s="994"/>
      <c r="CI45" s="995"/>
      <c r="CJ45" s="995"/>
      <c r="CK45" s="995"/>
      <c r="CL45" s="996"/>
      <c r="CM45" s="994"/>
      <c r="CN45" s="995"/>
      <c r="CO45" s="995"/>
      <c r="CP45" s="995"/>
      <c r="CQ45" s="996"/>
      <c r="CR45" s="994"/>
      <c r="CS45" s="995"/>
      <c r="CT45" s="995"/>
      <c r="CU45" s="995"/>
      <c r="CV45" s="996"/>
      <c r="CW45" s="994"/>
      <c r="CX45" s="995"/>
      <c r="CY45" s="995"/>
      <c r="CZ45" s="995"/>
      <c r="DA45" s="996"/>
      <c r="DB45" s="994"/>
      <c r="DC45" s="995"/>
      <c r="DD45" s="995"/>
      <c r="DE45" s="995"/>
      <c r="DF45" s="996"/>
      <c r="DG45" s="994"/>
      <c r="DH45" s="995"/>
      <c r="DI45" s="995"/>
      <c r="DJ45" s="995"/>
      <c r="DK45" s="996"/>
      <c r="DL45" s="994"/>
      <c r="DM45" s="995"/>
      <c r="DN45" s="995"/>
      <c r="DO45" s="995"/>
      <c r="DP45" s="996"/>
      <c r="DQ45" s="994"/>
      <c r="DR45" s="995"/>
      <c r="DS45" s="995"/>
      <c r="DT45" s="995"/>
      <c r="DU45" s="996"/>
      <c r="DV45" s="997"/>
      <c r="DW45" s="998"/>
      <c r="DX45" s="998"/>
      <c r="DY45" s="998"/>
      <c r="DZ45" s="999"/>
      <c r="EA45" s="229"/>
    </row>
    <row r="46" spans="1:131" ht="26.25" customHeight="1">
      <c r="A46" s="237">
        <v>19</v>
      </c>
      <c r="B46" s="1036"/>
      <c r="C46" s="1037"/>
      <c r="D46" s="1037"/>
      <c r="E46" s="1037"/>
      <c r="F46" s="1037"/>
      <c r="G46" s="1037"/>
      <c r="H46" s="1037"/>
      <c r="I46" s="1037"/>
      <c r="J46" s="1037"/>
      <c r="K46" s="1037"/>
      <c r="L46" s="1037"/>
      <c r="M46" s="1037"/>
      <c r="N46" s="1037"/>
      <c r="O46" s="1037"/>
      <c r="P46" s="1038"/>
      <c r="Q46" s="1044"/>
      <c r="R46" s="1045"/>
      <c r="S46" s="1045"/>
      <c r="T46" s="1045"/>
      <c r="U46" s="1045"/>
      <c r="V46" s="1045"/>
      <c r="W46" s="1045"/>
      <c r="X46" s="1045"/>
      <c r="Y46" s="1045"/>
      <c r="Z46" s="1045"/>
      <c r="AA46" s="1045"/>
      <c r="AB46" s="1045"/>
      <c r="AC46" s="1045"/>
      <c r="AD46" s="1045"/>
      <c r="AE46" s="1046"/>
      <c r="AF46" s="1041"/>
      <c r="AG46" s="1042"/>
      <c r="AH46" s="1042"/>
      <c r="AI46" s="1042"/>
      <c r="AJ46" s="1043"/>
      <c r="AK46" s="980"/>
      <c r="AL46" s="971"/>
      <c r="AM46" s="971"/>
      <c r="AN46" s="971"/>
      <c r="AO46" s="971"/>
      <c r="AP46" s="971"/>
      <c r="AQ46" s="971"/>
      <c r="AR46" s="971"/>
      <c r="AS46" s="971"/>
      <c r="AT46" s="971"/>
      <c r="AU46" s="971"/>
      <c r="AV46" s="971"/>
      <c r="AW46" s="971"/>
      <c r="AX46" s="971"/>
      <c r="AY46" s="971"/>
      <c r="AZ46" s="1047"/>
      <c r="BA46" s="1047"/>
      <c r="BB46" s="1047"/>
      <c r="BC46" s="1047"/>
      <c r="BD46" s="1047"/>
      <c r="BE46" s="972"/>
      <c r="BF46" s="972"/>
      <c r="BG46" s="972"/>
      <c r="BH46" s="972"/>
      <c r="BI46" s="973"/>
      <c r="BJ46" s="231"/>
      <c r="BK46" s="231"/>
      <c r="BL46" s="231"/>
      <c r="BM46" s="231"/>
      <c r="BN46" s="231"/>
      <c r="BO46" s="240"/>
      <c r="BP46" s="240"/>
      <c r="BQ46" s="237">
        <v>40</v>
      </c>
      <c r="BR46" s="238"/>
      <c r="BS46" s="997"/>
      <c r="BT46" s="998"/>
      <c r="BU46" s="998"/>
      <c r="BV46" s="998"/>
      <c r="BW46" s="998"/>
      <c r="BX46" s="998"/>
      <c r="BY46" s="998"/>
      <c r="BZ46" s="998"/>
      <c r="CA46" s="998"/>
      <c r="CB46" s="998"/>
      <c r="CC46" s="998"/>
      <c r="CD46" s="998"/>
      <c r="CE46" s="998"/>
      <c r="CF46" s="998"/>
      <c r="CG46" s="1019"/>
      <c r="CH46" s="994"/>
      <c r="CI46" s="995"/>
      <c r="CJ46" s="995"/>
      <c r="CK46" s="995"/>
      <c r="CL46" s="996"/>
      <c r="CM46" s="994"/>
      <c r="CN46" s="995"/>
      <c r="CO46" s="995"/>
      <c r="CP46" s="995"/>
      <c r="CQ46" s="996"/>
      <c r="CR46" s="994"/>
      <c r="CS46" s="995"/>
      <c r="CT46" s="995"/>
      <c r="CU46" s="995"/>
      <c r="CV46" s="996"/>
      <c r="CW46" s="994"/>
      <c r="CX46" s="995"/>
      <c r="CY46" s="995"/>
      <c r="CZ46" s="995"/>
      <c r="DA46" s="996"/>
      <c r="DB46" s="994"/>
      <c r="DC46" s="995"/>
      <c r="DD46" s="995"/>
      <c r="DE46" s="995"/>
      <c r="DF46" s="996"/>
      <c r="DG46" s="994"/>
      <c r="DH46" s="995"/>
      <c r="DI46" s="995"/>
      <c r="DJ46" s="995"/>
      <c r="DK46" s="996"/>
      <c r="DL46" s="994"/>
      <c r="DM46" s="995"/>
      <c r="DN46" s="995"/>
      <c r="DO46" s="995"/>
      <c r="DP46" s="996"/>
      <c r="DQ46" s="994"/>
      <c r="DR46" s="995"/>
      <c r="DS46" s="995"/>
      <c r="DT46" s="995"/>
      <c r="DU46" s="996"/>
      <c r="DV46" s="997"/>
      <c r="DW46" s="998"/>
      <c r="DX46" s="998"/>
      <c r="DY46" s="998"/>
      <c r="DZ46" s="999"/>
      <c r="EA46" s="229"/>
    </row>
    <row r="47" spans="1:131" ht="26.25" customHeight="1">
      <c r="A47" s="237">
        <v>20</v>
      </c>
      <c r="B47" s="1036"/>
      <c r="C47" s="1037"/>
      <c r="D47" s="1037"/>
      <c r="E47" s="1037"/>
      <c r="F47" s="1037"/>
      <c r="G47" s="1037"/>
      <c r="H47" s="1037"/>
      <c r="I47" s="1037"/>
      <c r="J47" s="1037"/>
      <c r="K47" s="1037"/>
      <c r="L47" s="1037"/>
      <c r="M47" s="1037"/>
      <c r="N47" s="1037"/>
      <c r="O47" s="1037"/>
      <c r="P47" s="1038"/>
      <c r="Q47" s="1044"/>
      <c r="R47" s="1045"/>
      <c r="S47" s="1045"/>
      <c r="T47" s="1045"/>
      <c r="U47" s="1045"/>
      <c r="V47" s="1045"/>
      <c r="W47" s="1045"/>
      <c r="X47" s="1045"/>
      <c r="Y47" s="1045"/>
      <c r="Z47" s="1045"/>
      <c r="AA47" s="1045"/>
      <c r="AB47" s="1045"/>
      <c r="AC47" s="1045"/>
      <c r="AD47" s="1045"/>
      <c r="AE47" s="1046"/>
      <c r="AF47" s="1041"/>
      <c r="AG47" s="1042"/>
      <c r="AH47" s="1042"/>
      <c r="AI47" s="1042"/>
      <c r="AJ47" s="1043"/>
      <c r="AK47" s="980"/>
      <c r="AL47" s="971"/>
      <c r="AM47" s="971"/>
      <c r="AN47" s="971"/>
      <c r="AO47" s="971"/>
      <c r="AP47" s="971"/>
      <c r="AQ47" s="971"/>
      <c r="AR47" s="971"/>
      <c r="AS47" s="971"/>
      <c r="AT47" s="971"/>
      <c r="AU47" s="971"/>
      <c r="AV47" s="971"/>
      <c r="AW47" s="971"/>
      <c r="AX47" s="971"/>
      <c r="AY47" s="971"/>
      <c r="AZ47" s="1047"/>
      <c r="BA47" s="1047"/>
      <c r="BB47" s="1047"/>
      <c r="BC47" s="1047"/>
      <c r="BD47" s="1047"/>
      <c r="BE47" s="972"/>
      <c r="BF47" s="972"/>
      <c r="BG47" s="972"/>
      <c r="BH47" s="972"/>
      <c r="BI47" s="973"/>
      <c r="BJ47" s="231"/>
      <c r="BK47" s="231"/>
      <c r="BL47" s="231"/>
      <c r="BM47" s="231"/>
      <c r="BN47" s="231"/>
      <c r="BO47" s="240"/>
      <c r="BP47" s="240"/>
      <c r="BQ47" s="237">
        <v>41</v>
      </c>
      <c r="BR47" s="238"/>
      <c r="BS47" s="997"/>
      <c r="BT47" s="998"/>
      <c r="BU47" s="998"/>
      <c r="BV47" s="998"/>
      <c r="BW47" s="998"/>
      <c r="BX47" s="998"/>
      <c r="BY47" s="998"/>
      <c r="BZ47" s="998"/>
      <c r="CA47" s="998"/>
      <c r="CB47" s="998"/>
      <c r="CC47" s="998"/>
      <c r="CD47" s="998"/>
      <c r="CE47" s="998"/>
      <c r="CF47" s="998"/>
      <c r="CG47" s="1019"/>
      <c r="CH47" s="994"/>
      <c r="CI47" s="995"/>
      <c r="CJ47" s="995"/>
      <c r="CK47" s="995"/>
      <c r="CL47" s="996"/>
      <c r="CM47" s="994"/>
      <c r="CN47" s="995"/>
      <c r="CO47" s="995"/>
      <c r="CP47" s="995"/>
      <c r="CQ47" s="996"/>
      <c r="CR47" s="994"/>
      <c r="CS47" s="995"/>
      <c r="CT47" s="995"/>
      <c r="CU47" s="995"/>
      <c r="CV47" s="996"/>
      <c r="CW47" s="994"/>
      <c r="CX47" s="995"/>
      <c r="CY47" s="995"/>
      <c r="CZ47" s="995"/>
      <c r="DA47" s="996"/>
      <c r="DB47" s="994"/>
      <c r="DC47" s="995"/>
      <c r="DD47" s="995"/>
      <c r="DE47" s="995"/>
      <c r="DF47" s="996"/>
      <c r="DG47" s="994"/>
      <c r="DH47" s="995"/>
      <c r="DI47" s="995"/>
      <c r="DJ47" s="995"/>
      <c r="DK47" s="996"/>
      <c r="DL47" s="994"/>
      <c r="DM47" s="995"/>
      <c r="DN47" s="995"/>
      <c r="DO47" s="995"/>
      <c r="DP47" s="996"/>
      <c r="DQ47" s="994"/>
      <c r="DR47" s="995"/>
      <c r="DS47" s="995"/>
      <c r="DT47" s="995"/>
      <c r="DU47" s="996"/>
      <c r="DV47" s="997"/>
      <c r="DW47" s="998"/>
      <c r="DX47" s="998"/>
      <c r="DY47" s="998"/>
      <c r="DZ47" s="999"/>
      <c r="EA47" s="229"/>
    </row>
    <row r="48" spans="1:131" ht="26.25" customHeight="1">
      <c r="A48" s="237">
        <v>21</v>
      </c>
      <c r="B48" s="1036"/>
      <c r="C48" s="1037"/>
      <c r="D48" s="1037"/>
      <c r="E48" s="1037"/>
      <c r="F48" s="1037"/>
      <c r="G48" s="1037"/>
      <c r="H48" s="1037"/>
      <c r="I48" s="1037"/>
      <c r="J48" s="1037"/>
      <c r="K48" s="1037"/>
      <c r="L48" s="1037"/>
      <c r="M48" s="1037"/>
      <c r="N48" s="1037"/>
      <c r="O48" s="1037"/>
      <c r="P48" s="1038"/>
      <c r="Q48" s="1044"/>
      <c r="R48" s="1045"/>
      <c r="S48" s="1045"/>
      <c r="T48" s="1045"/>
      <c r="U48" s="1045"/>
      <c r="V48" s="1045"/>
      <c r="W48" s="1045"/>
      <c r="X48" s="1045"/>
      <c r="Y48" s="1045"/>
      <c r="Z48" s="1045"/>
      <c r="AA48" s="1045"/>
      <c r="AB48" s="1045"/>
      <c r="AC48" s="1045"/>
      <c r="AD48" s="1045"/>
      <c r="AE48" s="1046"/>
      <c r="AF48" s="1041"/>
      <c r="AG48" s="1042"/>
      <c r="AH48" s="1042"/>
      <c r="AI48" s="1042"/>
      <c r="AJ48" s="1043"/>
      <c r="AK48" s="980"/>
      <c r="AL48" s="971"/>
      <c r="AM48" s="971"/>
      <c r="AN48" s="971"/>
      <c r="AO48" s="971"/>
      <c r="AP48" s="971"/>
      <c r="AQ48" s="971"/>
      <c r="AR48" s="971"/>
      <c r="AS48" s="971"/>
      <c r="AT48" s="971"/>
      <c r="AU48" s="971"/>
      <c r="AV48" s="971"/>
      <c r="AW48" s="971"/>
      <c r="AX48" s="971"/>
      <c r="AY48" s="971"/>
      <c r="AZ48" s="1047"/>
      <c r="BA48" s="1047"/>
      <c r="BB48" s="1047"/>
      <c r="BC48" s="1047"/>
      <c r="BD48" s="1047"/>
      <c r="BE48" s="972"/>
      <c r="BF48" s="972"/>
      <c r="BG48" s="972"/>
      <c r="BH48" s="972"/>
      <c r="BI48" s="973"/>
      <c r="BJ48" s="231"/>
      <c r="BK48" s="231"/>
      <c r="BL48" s="231"/>
      <c r="BM48" s="231"/>
      <c r="BN48" s="231"/>
      <c r="BO48" s="240"/>
      <c r="BP48" s="240"/>
      <c r="BQ48" s="237">
        <v>42</v>
      </c>
      <c r="BR48" s="238"/>
      <c r="BS48" s="997"/>
      <c r="BT48" s="998"/>
      <c r="BU48" s="998"/>
      <c r="BV48" s="998"/>
      <c r="BW48" s="998"/>
      <c r="BX48" s="998"/>
      <c r="BY48" s="998"/>
      <c r="BZ48" s="998"/>
      <c r="CA48" s="998"/>
      <c r="CB48" s="998"/>
      <c r="CC48" s="998"/>
      <c r="CD48" s="998"/>
      <c r="CE48" s="998"/>
      <c r="CF48" s="998"/>
      <c r="CG48" s="1019"/>
      <c r="CH48" s="994"/>
      <c r="CI48" s="995"/>
      <c r="CJ48" s="995"/>
      <c r="CK48" s="995"/>
      <c r="CL48" s="996"/>
      <c r="CM48" s="994"/>
      <c r="CN48" s="995"/>
      <c r="CO48" s="995"/>
      <c r="CP48" s="995"/>
      <c r="CQ48" s="996"/>
      <c r="CR48" s="994"/>
      <c r="CS48" s="995"/>
      <c r="CT48" s="995"/>
      <c r="CU48" s="995"/>
      <c r="CV48" s="996"/>
      <c r="CW48" s="994"/>
      <c r="CX48" s="995"/>
      <c r="CY48" s="995"/>
      <c r="CZ48" s="995"/>
      <c r="DA48" s="996"/>
      <c r="DB48" s="994"/>
      <c r="DC48" s="995"/>
      <c r="DD48" s="995"/>
      <c r="DE48" s="995"/>
      <c r="DF48" s="996"/>
      <c r="DG48" s="994"/>
      <c r="DH48" s="995"/>
      <c r="DI48" s="995"/>
      <c r="DJ48" s="995"/>
      <c r="DK48" s="996"/>
      <c r="DL48" s="994"/>
      <c r="DM48" s="995"/>
      <c r="DN48" s="995"/>
      <c r="DO48" s="995"/>
      <c r="DP48" s="996"/>
      <c r="DQ48" s="994"/>
      <c r="DR48" s="995"/>
      <c r="DS48" s="995"/>
      <c r="DT48" s="995"/>
      <c r="DU48" s="996"/>
      <c r="DV48" s="997"/>
      <c r="DW48" s="998"/>
      <c r="DX48" s="998"/>
      <c r="DY48" s="998"/>
      <c r="DZ48" s="999"/>
      <c r="EA48" s="229"/>
    </row>
    <row r="49" spans="1:131" ht="26.25" customHeight="1">
      <c r="A49" s="237">
        <v>22</v>
      </c>
      <c r="B49" s="1036"/>
      <c r="C49" s="1037"/>
      <c r="D49" s="1037"/>
      <c r="E49" s="1037"/>
      <c r="F49" s="1037"/>
      <c r="G49" s="1037"/>
      <c r="H49" s="1037"/>
      <c r="I49" s="1037"/>
      <c r="J49" s="1037"/>
      <c r="K49" s="1037"/>
      <c r="L49" s="1037"/>
      <c r="M49" s="1037"/>
      <c r="N49" s="1037"/>
      <c r="O49" s="1037"/>
      <c r="P49" s="1038"/>
      <c r="Q49" s="1044"/>
      <c r="R49" s="1045"/>
      <c r="S49" s="1045"/>
      <c r="T49" s="1045"/>
      <c r="U49" s="1045"/>
      <c r="V49" s="1045"/>
      <c r="W49" s="1045"/>
      <c r="X49" s="1045"/>
      <c r="Y49" s="1045"/>
      <c r="Z49" s="1045"/>
      <c r="AA49" s="1045"/>
      <c r="AB49" s="1045"/>
      <c r="AC49" s="1045"/>
      <c r="AD49" s="1045"/>
      <c r="AE49" s="1046"/>
      <c r="AF49" s="1041"/>
      <c r="AG49" s="1042"/>
      <c r="AH49" s="1042"/>
      <c r="AI49" s="1042"/>
      <c r="AJ49" s="1043"/>
      <c r="AK49" s="980"/>
      <c r="AL49" s="971"/>
      <c r="AM49" s="971"/>
      <c r="AN49" s="971"/>
      <c r="AO49" s="971"/>
      <c r="AP49" s="971"/>
      <c r="AQ49" s="971"/>
      <c r="AR49" s="971"/>
      <c r="AS49" s="971"/>
      <c r="AT49" s="971"/>
      <c r="AU49" s="971"/>
      <c r="AV49" s="971"/>
      <c r="AW49" s="971"/>
      <c r="AX49" s="971"/>
      <c r="AY49" s="971"/>
      <c r="AZ49" s="1047"/>
      <c r="BA49" s="1047"/>
      <c r="BB49" s="1047"/>
      <c r="BC49" s="1047"/>
      <c r="BD49" s="1047"/>
      <c r="BE49" s="972"/>
      <c r="BF49" s="972"/>
      <c r="BG49" s="972"/>
      <c r="BH49" s="972"/>
      <c r="BI49" s="973"/>
      <c r="BJ49" s="231"/>
      <c r="BK49" s="231"/>
      <c r="BL49" s="231"/>
      <c r="BM49" s="231"/>
      <c r="BN49" s="231"/>
      <c r="BO49" s="240"/>
      <c r="BP49" s="240"/>
      <c r="BQ49" s="237">
        <v>43</v>
      </c>
      <c r="BR49" s="238"/>
      <c r="BS49" s="997"/>
      <c r="BT49" s="998"/>
      <c r="BU49" s="998"/>
      <c r="BV49" s="998"/>
      <c r="BW49" s="998"/>
      <c r="BX49" s="998"/>
      <c r="BY49" s="998"/>
      <c r="BZ49" s="998"/>
      <c r="CA49" s="998"/>
      <c r="CB49" s="998"/>
      <c r="CC49" s="998"/>
      <c r="CD49" s="998"/>
      <c r="CE49" s="998"/>
      <c r="CF49" s="998"/>
      <c r="CG49" s="1019"/>
      <c r="CH49" s="994"/>
      <c r="CI49" s="995"/>
      <c r="CJ49" s="995"/>
      <c r="CK49" s="995"/>
      <c r="CL49" s="996"/>
      <c r="CM49" s="994"/>
      <c r="CN49" s="995"/>
      <c r="CO49" s="995"/>
      <c r="CP49" s="995"/>
      <c r="CQ49" s="996"/>
      <c r="CR49" s="994"/>
      <c r="CS49" s="995"/>
      <c r="CT49" s="995"/>
      <c r="CU49" s="995"/>
      <c r="CV49" s="996"/>
      <c r="CW49" s="994"/>
      <c r="CX49" s="995"/>
      <c r="CY49" s="995"/>
      <c r="CZ49" s="995"/>
      <c r="DA49" s="996"/>
      <c r="DB49" s="994"/>
      <c r="DC49" s="995"/>
      <c r="DD49" s="995"/>
      <c r="DE49" s="995"/>
      <c r="DF49" s="996"/>
      <c r="DG49" s="994"/>
      <c r="DH49" s="995"/>
      <c r="DI49" s="995"/>
      <c r="DJ49" s="995"/>
      <c r="DK49" s="996"/>
      <c r="DL49" s="994"/>
      <c r="DM49" s="995"/>
      <c r="DN49" s="995"/>
      <c r="DO49" s="995"/>
      <c r="DP49" s="996"/>
      <c r="DQ49" s="994"/>
      <c r="DR49" s="995"/>
      <c r="DS49" s="995"/>
      <c r="DT49" s="995"/>
      <c r="DU49" s="996"/>
      <c r="DV49" s="997"/>
      <c r="DW49" s="998"/>
      <c r="DX49" s="998"/>
      <c r="DY49" s="998"/>
      <c r="DZ49" s="999"/>
      <c r="EA49" s="229"/>
    </row>
    <row r="50" spans="1:131" ht="26.25" customHeight="1">
      <c r="A50" s="237">
        <v>23</v>
      </c>
      <c r="B50" s="1036"/>
      <c r="C50" s="1037"/>
      <c r="D50" s="1037"/>
      <c r="E50" s="1037"/>
      <c r="F50" s="1037"/>
      <c r="G50" s="1037"/>
      <c r="H50" s="1037"/>
      <c r="I50" s="1037"/>
      <c r="J50" s="1037"/>
      <c r="K50" s="1037"/>
      <c r="L50" s="1037"/>
      <c r="M50" s="1037"/>
      <c r="N50" s="1037"/>
      <c r="O50" s="1037"/>
      <c r="P50" s="1038"/>
      <c r="Q50" s="1039"/>
      <c r="R50" s="1031"/>
      <c r="S50" s="1031"/>
      <c r="T50" s="1031"/>
      <c r="U50" s="1031"/>
      <c r="V50" s="1031"/>
      <c r="W50" s="1031"/>
      <c r="X50" s="1031"/>
      <c r="Y50" s="1031"/>
      <c r="Z50" s="1031"/>
      <c r="AA50" s="1031"/>
      <c r="AB50" s="1031"/>
      <c r="AC50" s="1031"/>
      <c r="AD50" s="1031"/>
      <c r="AE50" s="1040"/>
      <c r="AF50" s="1041"/>
      <c r="AG50" s="1042"/>
      <c r="AH50" s="1042"/>
      <c r="AI50" s="1042"/>
      <c r="AJ50" s="1043"/>
      <c r="AK50" s="1030"/>
      <c r="AL50" s="1031"/>
      <c r="AM50" s="1031"/>
      <c r="AN50" s="1031"/>
      <c r="AO50" s="1031"/>
      <c r="AP50" s="1031"/>
      <c r="AQ50" s="1031"/>
      <c r="AR50" s="1031"/>
      <c r="AS50" s="1031"/>
      <c r="AT50" s="1031"/>
      <c r="AU50" s="1031"/>
      <c r="AV50" s="1031"/>
      <c r="AW50" s="1031"/>
      <c r="AX50" s="1031"/>
      <c r="AY50" s="1031"/>
      <c r="AZ50" s="1032"/>
      <c r="BA50" s="1032"/>
      <c r="BB50" s="1032"/>
      <c r="BC50" s="1032"/>
      <c r="BD50" s="1032"/>
      <c r="BE50" s="972"/>
      <c r="BF50" s="972"/>
      <c r="BG50" s="972"/>
      <c r="BH50" s="972"/>
      <c r="BI50" s="973"/>
      <c r="BJ50" s="231"/>
      <c r="BK50" s="231"/>
      <c r="BL50" s="231"/>
      <c r="BM50" s="231"/>
      <c r="BN50" s="231"/>
      <c r="BO50" s="240"/>
      <c r="BP50" s="240"/>
      <c r="BQ50" s="237">
        <v>44</v>
      </c>
      <c r="BR50" s="238"/>
      <c r="BS50" s="997"/>
      <c r="BT50" s="998"/>
      <c r="BU50" s="998"/>
      <c r="BV50" s="998"/>
      <c r="BW50" s="998"/>
      <c r="BX50" s="998"/>
      <c r="BY50" s="998"/>
      <c r="BZ50" s="998"/>
      <c r="CA50" s="998"/>
      <c r="CB50" s="998"/>
      <c r="CC50" s="998"/>
      <c r="CD50" s="998"/>
      <c r="CE50" s="998"/>
      <c r="CF50" s="998"/>
      <c r="CG50" s="1019"/>
      <c r="CH50" s="994"/>
      <c r="CI50" s="995"/>
      <c r="CJ50" s="995"/>
      <c r="CK50" s="995"/>
      <c r="CL50" s="996"/>
      <c r="CM50" s="994"/>
      <c r="CN50" s="995"/>
      <c r="CO50" s="995"/>
      <c r="CP50" s="995"/>
      <c r="CQ50" s="996"/>
      <c r="CR50" s="994"/>
      <c r="CS50" s="995"/>
      <c r="CT50" s="995"/>
      <c r="CU50" s="995"/>
      <c r="CV50" s="996"/>
      <c r="CW50" s="994"/>
      <c r="CX50" s="995"/>
      <c r="CY50" s="995"/>
      <c r="CZ50" s="995"/>
      <c r="DA50" s="996"/>
      <c r="DB50" s="994"/>
      <c r="DC50" s="995"/>
      <c r="DD50" s="995"/>
      <c r="DE50" s="995"/>
      <c r="DF50" s="996"/>
      <c r="DG50" s="994"/>
      <c r="DH50" s="995"/>
      <c r="DI50" s="995"/>
      <c r="DJ50" s="995"/>
      <c r="DK50" s="996"/>
      <c r="DL50" s="994"/>
      <c r="DM50" s="995"/>
      <c r="DN50" s="995"/>
      <c r="DO50" s="995"/>
      <c r="DP50" s="996"/>
      <c r="DQ50" s="994"/>
      <c r="DR50" s="995"/>
      <c r="DS50" s="995"/>
      <c r="DT50" s="995"/>
      <c r="DU50" s="996"/>
      <c r="DV50" s="997"/>
      <c r="DW50" s="998"/>
      <c r="DX50" s="998"/>
      <c r="DY50" s="998"/>
      <c r="DZ50" s="999"/>
      <c r="EA50" s="229"/>
    </row>
    <row r="51" spans="1:131" ht="26.25" customHeight="1">
      <c r="A51" s="237">
        <v>24</v>
      </c>
      <c r="B51" s="1036"/>
      <c r="C51" s="1037"/>
      <c r="D51" s="1037"/>
      <c r="E51" s="1037"/>
      <c r="F51" s="1037"/>
      <c r="G51" s="1037"/>
      <c r="H51" s="1037"/>
      <c r="I51" s="1037"/>
      <c r="J51" s="1037"/>
      <c r="K51" s="1037"/>
      <c r="L51" s="1037"/>
      <c r="M51" s="1037"/>
      <c r="N51" s="1037"/>
      <c r="O51" s="1037"/>
      <c r="P51" s="1038"/>
      <c r="Q51" s="1039"/>
      <c r="R51" s="1031"/>
      <c r="S51" s="1031"/>
      <c r="T51" s="1031"/>
      <c r="U51" s="1031"/>
      <c r="V51" s="1031"/>
      <c r="W51" s="1031"/>
      <c r="X51" s="1031"/>
      <c r="Y51" s="1031"/>
      <c r="Z51" s="1031"/>
      <c r="AA51" s="1031"/>
      <c r="AB51" s="1031"/>
      <c r="AC51" s="1031"/>
      <c r="AD51" s="1031"/>
      <c r="AE51" s="1040"/>
      <c r="AF51" s="1041"/>
      <c r="AG51" s="1042"/>
      <c r="AH51" s="1042"/>
      <c r="AI51" s="1042"/>
      <c r="AJ51" s="1043"/>
      <c r="AK51" s="1030"/>
      <c r="AL51" s="1031"/>
      <c r="AM51" s="1031"/>
      <c r="AN51" s="1031"/>
      <c r="AO51" s="1031"/>
      <c r="AP51" s="1031"/>
      <c r="AQ51" s="1031"/>
      <c r="AR51" s="1031"/>
      <c r="AS51" s="1031"/>
      <c r="AT51" s="1031"/>
      <c r="AU51" s="1031"/>
      <c r="AV51" s="1031"/>
      <c r="AW51" s="1031"/>
      <c r="AX51" s="1031"/>
      <c r="AY51" s="1031"/>
      <c r="AZ51" s="1032"/>
      <c r="BA51" s="1032"/>
      <c r="BB51" s="1032"/>
      <c r="BC51" s="1032"/>
      <c r="BD51" s="1032"/>
      <c r="BE51" s="972"/>
      <c r="BF51" s="972"/>
      <c r="BG51" s="972"/>
      <c r="BH51" s="972"/>
      <c r="BI51" s="973"/>
      <c r="BJ51" s="231"/>
      <c r="BK51" s="231"/>
      <c r="BL51" s="231"/>
      <c r="BM51" s="231"/>
      <c r="BN51" s="231"/>
      <c r="BO51" s="240"/>
      <c r="BP51" s="240"/>
      <c r="BQ51" s="237">
        <v>45</v>
      </c>
      <c r="BR51" s="238"/>
      <c r="BS51" s="997"/>
      <c r="BT51" s="998"/>
      <c r="BU51" s="998"/>
      <c r="BV51" s="998"/>
      <c r="BW51" s="998"/>
      <c r="BX51" s="998"/>
      <c r="BY51" s="998"/>
      <c r="BZ51" s="998"/>
      <c r="CA51" s="998"/>
      <c r="CB51" s="998"/>
      <c r="CC51" s="998"/>
      <c r="CD51" s="998"/>
      <c r="CE51" s="998"/>
      <c r="CF51" s="998"/>
      <c r="CG51" s="1019"/>
      <c r="CH51" s="994"/>
      <c r="CI51" s="995"/>
      <c r="CJ51" s="995"/>
      <c r="CK51" s="995"/>
      <c r="CL51" s="996"/>
      <c r="CM51" s="994"/>
      <c r="CN51" s="995"/>
      <c r="CO51" s="995"/>
      <c r="CP51" s="995"/>
      <c r="CQ51" s="996"/>
      <c r="CR51" s="994"/>
      <c r="CS51" s="995"/>
      <c r="CT51" s="995"/>
      <c r="CU51" s="995"/>
      <c r="CV51" s="996"/>
      <c r="CW51" s="994"/>
      <c r="CX51" s="995"/>
      <c r="CY51" s="995"/>
      <c r="CZ51" s="995"/>
      <c r="DA51" s="996"/>
      <c r="DB51" s="994"/>
      <c r="DC51" s="995"/>
      <c r="DD51" s="995"/>
      <c r="DE51" s="995"/>
      <c r="DF51" s="996"/>
      <c r="DG51" s="994"/>
      <c r="DH51" s="995"/>
      <c r="DI51" s="995"/>
      <c r="DJ51" s="995"/>
      <c r="DK51" s="996"/>
      <c r="DL51" s="994"/>
      <c r="DM51" s="995"/>
      <c r="DN51" s="995"/>
      <c r="DO51" s="995"/>
      <c r="DP51" s="996"/>
      <c r="DQ51" s="994"/>
      <c r="DR51" s="995"/>
      <c r="DS51" s="995"/>
      <c r="DT51" s="995"/>
      <c r="DU51" s="996"/>
      <c r="DV51" s="997"/>
      <c r="DW51" s="998"/>
      <c r="DX51" s="998"/>
      <c r="DY51" s="998"/>
      <c r="DZ51" s="999"/>
      <c r="EA51" s="229"/>
    </row>
    <row r="52" spans="1:131" ht="26.25" customHeight="1">
      <c r="A52" s="237">
        <v>25</v>
      </c>
      <c r="B52" s="1036"/>
      <c r="C52" s="1037"/>
      <c r="D52" s="1037"/>
      <c r="E52" s="1037"/>
      <c r="F52" s="1037"/>
      <c r="G52" s="1037"/>
      <c r="H52" s="1037"/>
      <c r="I52" s="1037"/>
      <c r="J52" s="1037"/>
      <c r="K52" s="1037"/>
      <c r="L52" s="1037"/>
      <c r="M52" s="1037"/>
      <c r="N52" s="1037"/>
      <c r="O52" s="1037"/>
      <c r="P52" s="1038"/>
      <c r="Q52" s="1039"/>
      <c r="R52" s="1031"/>
      <c r="S52" s="1031"/>
      <c r="T52" s="1031"/>
      <c r="U52" s="1031"/>
      <c r="V52" s="1031"/>
      <c r="W52" s="1031"/>
      <c r="X52" s="1031"/>
      <c r="Y52" s="1031"/>
      <c r="Z52" s="1031"/>
      <c r="AA52" s="1031"/>
      <c r="AB52" s="1031"/>
      <c r="AC52" s="1031"/>
      <c r="AD52" s="1031"/>
      <c r="AE52" s="1040"/>
      <c r="AF52" s="1041"/>
      <c r="AG52" s="1042"/>
      <c r="AH52" s="1042"/>
      <c r="AI52" s="1042"/>
      <c r="AJ52" s="1043"/>
      <c r="AK52" s="1030"/>
      <c r="AL52" s="1031"/>
      <c r="AM52" s="1031"/>
      <c r="AN52" s="1031"/>
      <c r="AO52" s="1031"/>
      <c r="AP52" s="1031"/>
      <c r="AQ52" s="1031"/>
      <c r="AR52" s="1031"/>
      <c r="AS52" s="1031"/>
      <c r="AT52" s="1031"/>
      <c r="AU52" s="1031"/>
      <c r="AV52" s="1031"/>
      <c r="AW52" s="1031"/>
      <c r="AX52" s="1031"/>
      <c r="AY52" s="1031"/>
      <c r="AZ52" s="1032"/>
      <c r="BA52" s="1032"/>
      <c r="BB52" s="1032"/>
      <c r="BC52" s="1032"/>
      <c r="BD52" s="1032"/>
      <c r="BE52" s="972"/>
      <c r="BF52" s="972"/>
      <c r="BG52" s="972"/>
      <c r="BH52" s="972"/>
      <c r="BI52" s="973"/>
      <c r="BJ52" s="231"/>
      <c r="BK52" s="231"/>
      <c r="BL52" s="231"/>
      <c r="BM52" s="231"/>
      <c r="BN52" s="231"/>
      <c r="BO52" s="240"/>
      <c r="BP52" s="240"/>
      <c r="BQ52" s="237">
        <v>46</v>
      </c>
      <c r="BR52" s="238"/>
      <c r="BS52" s="997"/>
      <c r="BT52" s="998"/>
      <c r="BU52" s="998"/>
      <c r="BV52" s="998"/>
      <c r="BW52" s="998"/>
      <c r="BX52" s="998"/>
      <c r="BY52" s="998"/>
      <c r="BZ52" s="998"/>
      <c r="CA52" s="998"/>
      <c r="CB52" s="998"/>
      <c r="CC52" s="998"/>
      <c r="CD52" s="998"/>
      <c r="CE52" s="998"/>
      <c r="CF52" s="998"/>
      <c r="CG52" s="1019"/>
      <c r="CH52" s="994"/>
      <c r="CI52" s="995"/>
      <c r="CJ52" s="995"/>
      <c r="CK52" s="995"/>
      <c r="CL52" s="996"/>
      <c r="CM52" s="994"/>
      <c r="CN52" s="995"/>
      <c r="CO52" s="995"/>
      <c r="CP52" s="995"/>
      <c r="CQ52" s="996"/>
      <c r="CR52" s="994"/>
      <c r="CS52" s="995"/>
      <c r="CT52" s="995"/>
      <c r="CU52" s="995"/>
      <c r="CV52" s="996"/>
      <c r="CW52" s="994"/>
      <c r="CX52" s="995"/>
      <c r="CY52" s="995"/>
      <c r="CZ52" s="995"/>
      <c r="DA52" s="996"/>
      <c r="DB52" s="994"/>
      <c r="DC52" s="995"/>
      <c r="DD52" s="995"/>
      <c r="DE52" s="995"/>
      <c r="DF52" s="996"/>
      <c r="DG52" s="994"/>
      <c r="DH52" s="995"/>
      <c r="DI52" s="995"/>
      <c r="DJ52" s="995"/>
      <c r="DK52" s="996"/>
      <c r="DL52" s="994"/>
      <c r="DM52" s="995"/>
      <c r="DN52" s="995"/>
      <c r="DO52" s="995"/>
      <c r="DP52" s="996"/>
      <c r="DQ52" s="994"/>
      <c r="DR52" s="995"/>
      <c r="DS52" s="995"/>
      <c r="DT52" s="995"/>
      <c r="DU52" s="996"/>
      <c r="DV52" s="997"/>
      <c r="DW52" s="998"/>
      <c r="DX52" s="998"/>
      <c r="DY52" s="998"/>
      <c r="DZ52" s="999"/>
      <c r="EA52" s="229"/>
    </row>
    <row r="53" spans="1:131" ht="26.25" customHeight="1">
      <c r="A53" s="237">
        <v>26</v>
      </c>
      <c r="B53" s="1036"/>
      <c r="C53" s="1037"/>
      <c r="D53" s="1037"/>
      <c r="E53" s="1037"/>
      <c r="F53" s="1037"/>
      <c r="G53" s="1037"/>
      <c r="H53" s="1037"/>
      <c r="I53" s="1037"/>
      <c r="J53" s="1037"/>
      <c r="K53" s="1037"/>
      <c r="L53" s="1037"/>
      <c r="M53" s="1037"/>
      <c r="N53" s="1037"/>
      <c r="O53" s="1037"/>
      <c r="P53" s="1038"/>
      <c r="Q53" s="1039"/>
      <c r="R53" s="1031"/>
      <c r="S53" s="1031"/>
      <c r="T53" s="1031"/>
      <c r="U53" s="1031"/>
      <c r="V53" s="1031"/>
      <c r="W53" s="1031"/>
      <c r="X53" s="1031"/>
      <c r="Y53" s="1031"/>
      <c r="Z53" s="1031"/>
      <c r="AA53" s="1031"/>
      <c r="AB53" s="1031"/>
      <c r="AC53" s="1031"/>
      <c r="AD53" s="1031"/>
      <c r="AE53" s="1040"/>
      <c r="AF53" s="1041"/>
      <c r="AG53" s="1042"/>
      <c r="AH53" s="1042"/>
      <c r="AI53" s="1042"/>
      <c r="AJ53" s="1043"/>
      <c r="AK53" s="1030"/>
      <c r="AL53" s="1031"/>
      <c r="AM53" s="1031"/>
      <c r="AN53" s="1031"/>
      <c r="AO53" s="1031"/>
      <c r="AP53" s="1031"/>
      <c r="AQ53" s="1031"/>
      <c r="AR53" s="1031"/>
      <c r="AS53" s="1031"/>
      <c r="AT53" s="1031"/>
      <c r="AU53" s="1031"/>
      <c r="AV53" s="1031"/>
      <c r="AW53" s="1031"/>
      <c r="AX53" s="1031"/>
      <c r="AY53" s="1031"/>
      <c r="AZ53" s="1032"/>
      <c r="BA53" s="1032"/>
      <c r="BB53" s="1032"/>
      <c r="BC53" s="1032"/>
      <c r="BD53" s="1032"/>
      <c r="BE53" s="972"/>
      <c r="BF53" s="972"/>
      <c r="BG53" s="972"/>
      <c r="BH53" s="972"/>
      <c r="BI53" s="973"/>
      <c r="BJ53" s="231"/>
      <c r="BK53" s="231"/>
      <c r="BL53" s="231"/>
      <c r="BM53" s="231"/>
      <c r="BN53" s="231"/>
      <c r="BO53" s="240"/>
      <c r="BP53" s="240"/>
      <c r="BQ53" s="237">
        <v>47</v>
      </c>
      <c r="BR53" s="238"/>
      <c r="BS53" s="997"/>
      <c r="BT53" s="998"/>
      <c r="BU53" s="998"/>
      <c r="BV53" s="998"/>
      <c r="BW53" s="998"/>
      <c r="BX53" s="998"/>
      <c r="BY53" s="998"/>
      <c r="BZ53" s="998"/>
      <c r="CA53" s="998"/>
      <c r="CB53" s="998"/>
      <c r="CC53" s="998"/>
      <c r="CD53" s="998"/>
      <c r="CE53" s="998"/>
      <c r="CF53" s="998"/>
      <c r="CG53" s="1019"/>
      <c r="CH53" s="994"/>
      <c r="CI53" s="995"/>
      <c r="CJ53" s="995"/>
      <c r="CK53" s="995"/>
      <c r="CL53" s="996"/>
      <c r="CM53" s="994"/>
      <c r="CN53" s="995"/>
      <c r="CO53" s="995"/>
      <c r="CP53" s="995"/>
      <c r="CQ53" s="996"/>
      <c r="CR53" s="994"/>
      <c r="CS53" s="995"/>
      <c r="CT53" s="995"/>
      <c r="CU53" s="995"/>
      <c r="CV53" s="996"/>
      <c r="CW53" s="994"/>
      <c r="CX53" s="995"/>
      <c r="CY53" s="995"/>
      <c r="CZ53" s="995"/>
      <c r="DA53" s="996"/>
      <c r="DB53" s="994"/>
      <c r="DC53" s="995"/>
      <c r="DD53" s="995"/>
      <c r="DE53" s="995"/>
      <c r="DF53" s="996"/>
      <c r="DG53" s="994"/>
      <c r="DH53" s="995"/>
      <c r="DI53" s="995"/>
      <c r="DJ53" s="995"/>
      <c r="DK53" s="996"/>
      <c r="DL53" s="994"/>
      <c r="DM53" s="995"/>
      <c r="DN53" s="995"/>
      <c r="DO53" s="995"/>
      <c r="DP53" s="996"/>
      <c r="DQ53" s="994"/>
      <c r="DR53" s="995"/>
      <c r="DS53" s="995"/>
      <c r="DT53" s="995"/>
      <c r="DU53" s="996"/>
      <c r="DV53" s="997"/>
      <c r="DW53" s="998"/>
      <c r="DX53" s="998"/>
      <c r="DY53" s="998"/>
      <c r="DZ53" s="999"/>
      <c r="EA53" s="229"/>
    </row>
    <row r="54" spans="1:131" ht="26.25" customHeight="1">
      <c r="A54" s="237">
        <v>27</v>
      </c>
      <c r="B54" s="1036"/>
      <c r="C54" s="1037"/>
      <c r="D54" s="1037"/>
      <c r="E54" s="1037"/>
      <c r="F54" s="1037"/>
      <c r="G54" s="1037"/>
      <c r="H54" s="1037"/>
      <c r="I54" s="1037"/>
      <c r="J54" s="1037"/>
      <c r="K54" s="1037"/>
      <c r="L54" s="1037"/>
      <c r="M54" s="1037"/>
      <c r="N54" s="1037"/>
      <c r="O54" s="1037"/>
      <c r="P54" s="1038"/>
      <c r="Q54" s="1039"/>
      <c r="R54" s="1031"/>
      <c r="S54" s="1031"/>
      <c r="T54" s="1031"/>
      <c r="U54" s="1031"/>
      <c r="V54" s="1031"/>
      <c r="W54" s="1031"/>
      <c r="X54" s="1031"/>
      <c r="Y54" s="1031"/>
      <c r="Z54" s="1031"/>
      <c r="AA54" s="1031"/>
      <c r="AB54" s="1031"/>
      <c r="AC54" s="1031"/>
      <c r="AD54" s="1031"/>
      <c r="AE54" s="1040"/>
      <c r="AF54" s="1041"/>
      <c r="AG54" s="1042"/>
      <c r="AH54" s="1042"/>
      <c r="AI54" s="1042"/>
      <c r="AJ54" s="1043"/>
      <c r="AK54" s="1030"/>
      <c r="AL54" s="1031"/>
      <c r="AM54" s="1031"/>
      <c r="AN54" s="1031"/>
      <c r="AO54" s="1031"/>
      <c r="AP54" s="1031"/>
      <c r="AQ54" s="1031"/>
      <c r="AR54" s="1031"/>
      <c r="AS54" s="1031"/>
      <c r="AT54" s="1031"/>
      <c r="AU54" s="1031"/>
      <c r="AV54" s="1031"/>
      <c r="AW54" s="1031"/>
      <c r="AX54" s="1031"/>
      <c r="AY54" s="1031"/>
      <c r="AZ54" s="1032"/>
      <c r="BA54" s="1032"/>
      <c r="BB54" s="1032"/>
      <c r="BC54" s="1032"/>
      <c r="BD54" s="1032"/>
      <c r="BE54" s="972"/>
      <c r="BF54" s="972"/>
      <c r="BG54" s="972"/>
      <c r="BH54" s="972"/>
      <c r="BI54" s="973"/>
      <c r="BJ54" s="231"/>
      <c r="BK54" s="231"/>
      <c r="BL54" s="231"/>
      <c r="BM54" s="231"/>
      <c r="BN54" s="231"/>
      <c r="BO54" s="240"/>
      <c r="BP54" s="240"/>
      <c r="BQ54" s="237">
        <v>48</v>
      </c>
      <c r="BR54" s="238"/>
      <c r="BS54" s="997"/>
      <c r="BT54" s="998"/>
      <c r="BU54" s="998"/>
      <c r="BV54" s="998"/>
      <c r="BW54" s="998"/>
      <c r="BX54" s="998"/>
      <c r="BY54" s="998"/>
      <c r="BZ54" s="998"/>
      <c r="CA54" s="998"/>
      <c r="CB54" s="998"/>
      <c r="CC54" s="998"/>
      <c r="CD54" s="998"/>
      <c r="CE54" s="998"/>
      <c r="CF54" s="998"/>
      <c r="CG54" s="1019"/>
      <c r="CH54" s="994"/>
      <c r="CI54" s="995"/>
      <c r="CJ54" s="995"/>
      <c r="CK54" s="995"/>
      <c r="CL54" s="996"/>
      <c r="CM54" s="994"/>
      <c r="CN54" s="995"/>
      <c r="CO54" s="995"/>
      <c r="CP54" s="995"/>
      <c r="CQ54" s="996"/>
      <c r="CR54" s="994"/>
      <c r="CS54" s="995"/>
      <c r="CT54" s="995"/>
      <c r="CU54" s="995"/>
      <c r="CV54" s="996"/>
      <c r="CW54" s="994"/>
      <c r="CX54" s="995"/>
      <c r="CY54" s="995"/>
      <c r="CZ54" s="995"/>
      <c r="DA54" s="996"/>
      <c r="DB54" s="994"/>
      <c r="DC54" s="995"/>
      <c r="DD54" s="995"/>
      <c r="DE54" s="995"/>
      <c r="DF54" s="996"/>
      <c r="DG54" s="994"/>
      <c r="DH54" s="995"/>
      <c r="DI54" s="995"/>
      <c r="DJ54" s="995"/>
      <c r="DK54" s="996"/>
      <c r="DL54" s="994"/>
      <c r="DM54" s="995"/>
      <c r="DN54" s="995"/>
      <c r="DO54" s="995"/>
      <c r="DP54" s="996"/>
      <c r="DQ54" s="994"/>
      <c r="DR54" s="995"/>
      <c r="DS54" s="995"/>
      <c r="DT54" s="995"/>
      <c r="DU54" s="996"/>
      <c r="DV54" s="997"/>
      <c r="DW54" s="998"/>
      <c r="DX54" s="998"/>
      <c r="DY54" s="998"/>
      <c r="DZ54" s="999"/>
      <c r="EA54" s="229"/>
    </row>
    <row r="55" spans="1:131" ht="26.25" customHeight="1">
      <c r="A55" s="237">
        <v>28</v>
      </c>
      <c r="B55" s="1036"/>
      <c r="C55" s="1037"/>
      <c r="D55" s="1037"/>
      <c r="E55" s="1037"/>
      <c r="F55" s="1037"/>
      <c r="G55" s="1037"/>
      <c r="H55" s="1037"/>
      <c r="I55" s="1037"/>
      <c r="J55" s="1037"/>
      <c r="K55" s="1037"/>
      <c r="L55" s="1037"/>
      <c r="M55" s="1037"/>
      <c r="N55" s="1037"/>
      <c r="O55" s="1037"/>
      <c r="P55" s="1038"/>
      <c r="Q55" s="1039"/>
      <c r="R55" s="1031"/>
      <c r="S55" s="1031"/>
      <c r="T55" s="1031"/>
      <c r="U55" s="1031"/>
      <c r="V55" s="1031"/>
      <c r="W55" s="1031"/>
      <c r="X55" s="1031"/>
      <c r="Y55" s="1031"/>
      <c r="Z55" s="1031"/>
      <c r="AA55" s="1031"/>
      <c r="AB55" s="1031"/>
      <c r="AC55" s="1031"/>
      <c r="AD55" s="1031"/>
      <c r="AE55" s="1040"/>
      <c r="AF55" s="1041"/>
      <c r="AG55" s="1042"/>
      <c r="AH55" s="1042"/>
      <c r="AI55" s="1042"/>
      <c r="AJ55" s="1043"/>
      <c r="AK55" s="1030"/>
      <c r="AL55" s="1031"/>
      <c r="AM55" s="1031"/>
      <c r="AN55" s="1031"/>
      <c r="AO55" s="1031"/>
      <c r="AP55" s="1031"/>
      <c r="AQ55" s="1031"/>
      <c r="AR55" s="1031"/>
      <c r="AS55" s="1031"/>
      <c r="AT55" s="1031"/>
      <c r="AU55" s="1031"/>
      <c r="AV55" s="1031"/>
      <c r="AW55" s="1031"/>
      <c r="AX55" s="1031"/>
      <c r="AY55" s="1031"/>
      <c r="AZ55" s="1032"/>
      <c r="BA55" s="1032"/>
      <c r="BB55" s="1032"/>
      <c r="BC55" s="1032"/>
      <c r="BD55" s="1032"/>
      <c r="BE55" s="972"/>
      <c r="BF55" s="972"/>
      <c r="BG55" s="972"/>
      <c r="BH55" s="972"/>
      <c r="BI55" s="973"/>
      <c r="BJ55" s="231"/>
      <c r="BK55" s="231"/>
      <c r="BL55" s="231"/>
      <c r="BM55" s="231"/>
      <c r="BN55" s="231"/>
      <c r="BO55" s="240"/>
      <c r="BP55" s="240"/>
      <c r="BQ55" s="237">
        <v>49</v>
      </c>
      <c r="BR55" s="238"/>
      <c r="BS55" s="997"/>
      <c r="BT55" s="998"/>
      <c r="BU55" s="998"/>
      <c r="BV55" s="998"/>
      <c r="BW55" s="998"/>
      <c r="BX55" s="998"/>
      <c r="BY55" s="998"/>
      <c r="BZ55" s="998"/>
      <c r="CA55" s="998"/>
      <c r="CB55" s="998"/>
      <c r="CC55" s="998"/>
      <c r="CD55" s="998"/>
      <c r="CE55" s="998"/>
      <c r="CF55" s="998"/>
      <c r="CG55" s="1019"/>
      <c r="CH55" s="994"/>
      <c r="CI55" s="995"/>
      <c r="CJ55" s="995"/>
      <c r="CK55" s="995"/>
      <c r="CL55" s="996"/>
      <c r="CM55" s="994"/>
      <c r="CN55" s="995"/>
      <c r="CO55" s="995"/>
      <c r="CP55" s="995"/>
      <c r="CQ55" s="996"/>
      <c r="CR55" s="994"/>
      <c r="CS55" s="995"/>
      <c r="CT55" s="995"/>
      <c r="CU55" s="995"/>
      <c r="CV55" s="996"/>
      <c r="CW55" s="994"/>
      <c r="CX55" s="995"/>
      <c r="CY55" s="995"/>
      <c r="CZ55" s="995"/>
      <c r="DA55" s="996"/>
      <c r="DB55" s="994"/>
      <c r="DC55" s="995"/>
      <c r="DD55" s="995"/>
      <c r="DE55" s="995"/>
      <c r="DF55" s="996"/>
      <c r="DG55" s="994"/>
      <c r="DH55" s="995"/>
      <c r="DI55" s="995"/>
      <c r="DJ55" s="995"/>
      <c r="DK55" s="996"/>
      <c r="DL55" s="994"/>
      <c r="DM55" s="995"/>
      <c r="DN55" s="995"/>
      <c r="DO55" s="995"/>
      <c r="DP55" s="996"/>
      <c r="DQ55" s="994"/>
      <c r="DR55" s="995"/>
      <c r="DS55" s="995"/>
      <c r="DT55" s="995"/>
      <c r="DU55" s="996"/>
      <c r="DV55" s="997"/>
      <c r="DW55" s="998"/>
      <c r="DX55" s="998"/>
      <c r="DY55" s="998"/>
      <c r="DZ55" s="999"/>
      <c r="EA55" s="229"/>
    </row>
    <row r="56" spans="1:131" ht="26.25" customHeight="1">
      <c r="A56" s="237">
        <v>29</v>
      </c>
      <c r="B56" s="1036"/>
      <c r="C56" s="1037"/>
      <c r="D56" s="1037"/>
      <c r="E56" s="1037"/>
      <c r="F56" s="1037"/>
      <c r="G56" s="1037"/>
      <c r="H56" s="1037"/>
      <c r="I56" s="1037"/>
      <c r="J56" s="1037"/>
      <c r="K56" s="1037"/>
      <c r="L56" s="1037"/>
      <c r="M56" s="1037"/>
      <c r="N56" s="1037"/>
      <c r="O56" s="1037"/>
      <c r="P56" s="1038"/>
      <c r="Q56" s="1039"/>
      <c r="R56" s="1031"/>
      <c r="S56" s="1031"/>
      <c r="T56" s="1031"/>
      <c r="U56" s="1031"/>
      <c r="V56" s="1031"/>
      <c r="W56" s="1031"/>
      <c r="X56" s="1031"/>
      <c r="Y56" s="1031"/>
      <c r="Z56" s="1031"/>
      <c r="AA56" s="1031"/>
      <c r="AB56" s="1031"/>
      <c r="AC56" s="1031"/>
      <c r="AD56" s="1031"/>
      <c r="AE56" s="1040"/>
      <c r="AF56" s="1041"/>
      <c r="AG56" s="1042"/>
      <c r="AH56" s="1042"/>
      <c r="AI56" s="1042"/>
      <c r="AJ56" s="1043"/>
      <c r="AK56" s="1030"/>
      <c r="AL56" s="1031"/>
      <c r="AM56" s="1031"/>
      <c r="AN56" s="1031"/>
      <c r="AO56" s="1031"/>
      <c r="AP56" s="1031"/>
      <c r="AQ56" s="1031"/>
      <c r="AR56" s="1031"/>
      <c r="AS56" s="1031"/>
      <c r="AT56" s="1031"/>
      <c r="AU56" s="1031"/>
      <c r="AV56" s="1031"/>
      <c r="AW56" s="1031"/>
      <c r="AX56" s="1031"/>
      <c r="AY56" s="1031"/>
      <c r="AZ56" s="1032"/>
      <c r="BA56" s="1032"/>
      <c r="BB56" s="1032"/>
      <c r="BC56" s="1032"/>
      <c r="BD56" s="1032"/>
      <c r="BE56" s="972"/>
      <c r="BF56" s="972"/>
      <c r="BG56" s="972"/>
      <c r="BH56" s="972"/>
      <c r="BI56" s="973"/>
      <c r="BJ56" s="231"/>
      <c r="BK56" s="231"/>
      <c r="BL56" s="231"/>
      <c r="BM56" s="231"/>
      <c r="BN56" s="231"/>
      <c r="BO56" s="240"/>
      <c r="BP56" s="240"/>
      <c r="BQ56" s="237">
        <v>50</v>
      </c>
      <c r="BR56" s="238"/>
      <c r="BS56" s="997"/>
      <c r="BT56" s="998"/>
      <c r="BU56" s="998"/>
      <c r="BV56" s="998"/>
      <c r="BW56" s="998"/>
      <c r="BX56" s="998"/>
      <c r="BY56" s="998"/>
      <c r="BZ56" s="998"/>
      <c r="CA56" s="998"/>
      <c r="CB56" s="998"/>
      <c r="CC56" s="998"/>
      <c r="CD56" s="998"/>
      <c r="CE56" s="998"/>
      <c r="CF56" s="998"/>
      <c r="CG56" s="1019"/>
      <c r="CH56" s="994"/>
      <c r="CI56" s="995"/>
      <c r="CJ56" s="995"/>
      <c r="CK56" s="995"/>
      <c r="CL56" s="996"/>
      <c r="CM56" s="994"/>
      <c r="CN56" s="995"/>
      <c r="CO56" s="995"/>
      <c r="CP56" s="995"/>
      <c r="CQ56" s="996"/>
      <c r="CR56" s="994"/>
      <c r="CS56" s="995"/>
      <c r="CT56" s="995"/>
      <c r="CU56" s="995"/>
      <c r="CV56" s="996"/>
      <c r="CW56" s="994"/>
      <c r="CX56" s="995"/>
      <c r="CY56" s="995"/>
      <c r="CZ56" s="995"/>
      <c r="DA56" s="996"/>
      <c r="DB56" s="994"/>
      <c r="DC56" s="995"/>
      <c r="DD56" s="995"/>
      <c r="DE56" s="995"/>
      <c r="DF56" s="996"/>
      <c r="DG56" s="994"/>
      <c r="DH56" s="995"/>
      <c r="DI56" s="995"/>
      <c r="DJ56" s="995"/>
      <c r="DK56" s="996"/>
      <c r="DL56" s="994"/>
      <c r="DM56" s="995"/>
      <c r="DN56" s="995"/>
      <c r="DO56" s="995"/>
      <c r="DP56" s="996"/>
      <c r="DQ56" s="994"/>
      <c r="DR56" s="995"/>
      <c r="DS56" s="995"/>
      <c r="DT56" s="995"/>
      <c r="DU56" s="996"/>
      <c r="DV56" s="997"/>
      <c r="DW56" s="998"/>
      <c r="DX56" s="998"/>
      <c r="DY56" s="998"/>
      <c r="DZ56" s="999"/>
      <c r="EA56" s="229"/>
    </row>
    <row r="57" spans="1:131" ht="26.25" customHeight="1">
      <c r="A57" s="237">
        <v>30</v>
      </c>
      <c r="B57" s="1036"/>
      <c r="C57" s="1037"/>
      <c r="D57" s="1037"/>
      <c r="E57" s="1037"/>
      <c r="F57" s="1037"/>
      <c r="G57" s="1037"/>
      <c r="H57" s="1037"/>
      <c r="I57" s="1037"/>
      <c r="J57" s="1037"/>
      <c r="K57" s="1037"/>
      <c r="L57" s="1037"/>
      <c r="M57" s="1037"/>
      <c r="N57" s="1037"/>
      <c r="O57" s="1037"/>
      <c r="P57" s="1038"/>
      <c r="Q57" s="1039"/>
      <c r="R57" s="1031"/>
      <c r="S57" s="1031"/>
      <c r="T57" s="1031"/>
      <c r="U57" s="1031"/>
      <c r="V57" s="1031"/>
      <c r="W57" s="1031"/>
      <c r="X57" s="1031"/>
      <c r="Y57" s="1031"/>
      <c r="Z57" s="1031"/>
      <c r="AA57" s="1031"/>
      <c r="AB57" s="1031"/>
      <c r="AC57" s="1031"/>
      <c r="AD57" s="1031"/>
      <c r="AE57" s="1040"/>
      <c r="AF57" s="1041"/>
      <c r="AG57" s="1042"/>
      <c r="AH57" s="1042"/>
      <c r="AI57" s="1042"/>
      <c r="AJ57" s="1043"/>
      <c r="AK57" s="1030"/>
      <c r="AL57" s="1031"/>
      <c r="AM57" s="1031"/>
      <c r="AN57" s="1031"/>
      <c r="AO57" s="1031"/>
      <c r="AP57" s="1031"/>
      <c r="AQ57" s="1031"/>
      <c r="AR57" s="1031"/>
      <c r="AS57" s="1031"/>
      <c r="AT57" s="1031"/>
      <c r="AU57" s="1031"/>
      <c r="AV57" s="1031"/>
      <c r="AW57" s="1031"/>
      <c r="AX57" s="1031"/>
      <c r="AY57" s="1031"/>
      <c r="AZ57" s="1032"/>
      <c r="BA57" s="1032"/>
      <c r="BB57" s="1032"/>
      <c r="BC57" s="1032"/>
      <c r="BD57" s="1032"/>
      <c r="BE57" s="972"/>
      <c r="BF57" s="972"/>
      <c r="BG57" s="972"/>
      <c r="BH57" s="972"/>
      <c r="BI57" s="973"/>
      <c r="BJ57" s="231"/>
      <c r="BK57" s="231"/>
      <c r="BL57" s="231"/>
      <c r="BM57" s="231"/>
      <c r="BN57" s="231"/>
      <c r="BO57" s="240"/>
      <c r="BP57" s="240"/>
      <c r="BQ57" s="237">
        <v>51</v>
      </c>
      <c r="BR57" s="238"/>
      <c r="BS57" s="997"/>
      <c r="BT57" s="998"/>
      <c r="BU57" s="998"/>
      <c r="BV57" s="998"/>
      <c r="BW57" s="998"/>
      <c r="BX57" s="998"/>
      <c r="BY57" s="998"/>
      <c r="BZ57" s="998"/>
      <c r="CA57" s="998"/>
      <c r="CB57" s="998"/>
      <c r="CC57" s="998"/>
      <c r="CD57" s="998"/>
      <c r="CE57" s="998"/>
      <c r="CF57" s="998"/>
      <c r="CG57" s="1019"/>
      <c r="CH57" s="994"/>
      <c r="CI57" s="995"/>
      <c r="CJ57" s="995"/>
      <c r="CK57" s="995"/>
      <c r="CL57" s="996"/>
      <c r="CM57" s="994"/>
      <c r="CN57" s="995"/>
      <c r="CO57" s="995"/>
      <c r="CP57" s="995"/>
      <c r="CQ57" s="996"/>
      <c r="CR57" s="994"/>
      <c r="CS57" s="995"/>
      <c r="CT57" s="995"/>
      <c r="CU57" s="995"/>
      <c r="CV57" s="996"/>
      <c r="CW57" s="994"/>
      <c r="CX57" s="995"/>
      <c r="CY57" s="995"/>
      <c r="CZ57" s="995"/>
      <c r="DA57" s="996"/>
      <c r="DB57" s="994"/>
      <c r="DC57" s="995"/>
      <c r="DD57" s="995"/>
      <c r="DE57" s="995"/>
      <c r="DF57" s="996"/>
      <c r="DG57" s="994"/>
      <c r="DH57" s="995"/>
      <c r="DI57" s="995"/>
      <c r="DJ57" s="995"/>
      <c r="DK57" s="996"/>
      <c r="DL57" s="994"/>
      <c r="DM57" s="995"/>
      <c r="DN57" s="995"/>
      <c r="DO57" s="995"/>
      <c r="DP57" s="996"/>
      <c r="DQ57" s="994"/>
      <c r="DR57" s="995"/>
      <c r="DS57" s="995"/>
      <c r="DT57" s="995"/>
      <c r="DU57" s="996"/>
      <c r="DV57" s="997"/>
      <c r="DW57" s="998"/>
      <c r="DX57" s="998"/>
      <c r="DY57" s="998"/>
      <c r="DZ57" s="999"/>
      <c r="EA57" s="229"/>
    </row>
    <row r="58" spans="1:131" ht="26.25" customHeight="1">
      <c r="A58" s="237">
        <v>31</v>
      </c>
      <c r="B58" s="1036"/>
      <c r="C58" s="1037"/>
      <c r="D58" s="1037"/>
      <c r="E58" s="1037"/>
      <c r="F58" s="1037"/>
      <c r="G58" s="1037"/>
      <c r="H58" s="1037"/>
      <c r="I58" s="1037"/>
      <c r="J58" s="1037"/>
      <c r="K58" s="1037"/>
      <c r="L58" s="1037"/>
      <c r="M58" s="1037"/>
      <c r="N58" s="1037"/>
      <c r="O58" s="1037"/>
      <c r="P58" s="1038"/>
      <c r="Q58" s="1039"/>
      <c r="R58" s="1031"/>
      <c r="S58" s="1031"/>
      <c r="T58" s="1031"/>
      <c r="U58" s="1031"/>
      <c r="V58" s="1031"/>
      <c r="W58" s="1031"/>
      <c r="X58" s="1031"/>
      <c r="Y58" s="1031"/>
      <c r="Z58" s="1031"/>
      <c r="AA58" s="1031"/>
      <c r="AB58" s="1031"/>
      <c r="AC58" s="1031"/>
      <c r="AD58" s="1031"/>
      <c r="AE58" s="1040"/>
      <c r="AF58" s="1041"/>
      <c r="AG58" s="1042"/>
      <c r="AH58" s="1042"/>
      <c r="AI58" s="1042"/>
      <c r="AJ58" s="1043"/>
      <c r="AK58" s="1030"/>
      <c r="AL58" s="1031"/>
      <c r="AM58" s="1031"/>
      <c r="AN58" s="1031"/>
      <c r="AO58" s="1031"/>
      <c r="AP58" s="1031"/>
      <c r="AQ58" s="1031"/>
      <c r="AR58" s="1031"/>
      <c r="AS58" s="1031"/>
      <c r="AT58" s="1031"/>
      <c r="AU58" s="1031"/>
      <c r="AV58" s="1031"/>
      <c r="AW58" s="1031"/>
      <c r="AX58" s="1031"/>
      <c r="AY58" s="1031"/>
      <c r="AZ58" s="1032"/>
      <c r="BA58" s="1032"/>
      <c r="BB58" s="1032"/>
      <c r="BC58" s="1032"/>
      <c r="BD58" s="1032"/>
      <c r="BE58" s="972"/>
      <c r="BF58" s="972"/>
      <c r="BG58" s="972"/>
      <c r="BH58" s="972"/>
      <c r="BI58" s="973"/>
      <c r="BJ58" s="231"/>
      <c r="BK58" s="231"/>
      <c r="BL58" s="231"/>
      <c r="BM58" s="231"/>
      <c r="BN58" s="231"/>
      <c r="BO58" s="240"/>
      <c r="BP58" s="240"/>
      <c r="BQ58" s="237">
        <v>52</v>
      </c>
      <c r="BR58" s="238"/>
      <c r="BS58" s="997"/>
      <c r="BT58" s="998"/>
      <c r="BU58" s="998"/>
      <c r="BV58" s="998"/>
      <c r="BW58" s="998"/>
      <c r="BX58" s="998"/>
      <c r="BY58" s="998"/>
      <c r="BZ58" s="998"/>
      <c r="CA58" s="998"/>
      <c r="CB58" s="998"/>
      <c r="CC58" s="998"/>
      <c r="CD58" s="998"/>
      <c r="CE58" s="998"/>
      <c r="CF58" s="998"/>
      <c r="CG58" s="1019"/>
      <c r="CH58" s="994"/>
      <c r="CI58" s="995"/>
      <c r="CJ58" s="995"/>
      <c r="CK58" s="995"/>
      <c r="CL58" s="996"/>
      <c r="CM58" s="994"/>
      <c r="CN58" s="995"/>
      <c r="CO58" s="995"/>
      <c r="CP58" s="995"/>
      <c r="CQ58" s="996"/>
      <c r="CR58" s="994"/>
      <c r="CS58" s="995"/>
      <c r="CT58" s="995"/>
      <c r="CU58" s="995"/>
      <c r="CV58" s="996"/>
      <c r="CW58" s="994"/>
      <c r="CX58" s="995"/>
      <c r="CY58" s="995"/>
      <c r="CZ58" s="995"/>
      <c r="DA58" s="996"/>
      <c r="DB58" s="994"/>
      <c r="DC58" s="995"/>
      <c r="DD58" s="995"/>
      <c r="DE58" s="995"/>
      <c r="DF58" s="996"/>
      <c r="DG58" s="994"/>
      <c r="DH58" s="995"/>
      <c r="DI58" s="995"/>
      <c r="DJ58" s="995"/>
      <c r="DK58" s="996"/>
      <c r="DL58" s="994"/>
      <c r="DM58" s="995"/>
      <c r="DN58" s="995"/>
      <c r="DO58" s="995"/>
      <c r="DP58" s="996"/>
      <c r="DQ58" s="994"/>
      <c r="DR58" s="995"/>
      <c r="DS58" s="995"/>
      <c r="DT58" s="995"/>
      <c r="DU58" s="996"/>
      <c r="DV58" s="997"/>
      <c r="DW58" s="998"/>
      <c r="DX58" s="998"/>
      <c r="DY58" s="998"/>
      <c r="DZ58" s="999"/>
      <c r="EA58" s="229"/>
    </row>
    <row r="59" spans="1:131" ht="26.25" customHeight="1">
      <c r="A59" s="237">
        <v>32</v>
      </c>
      <c r="B59" s="1036"/>
      <c r="C59" s="1037"/>
      <c r="D59" s="1037"/>
      <c r="E59" s="1037"/>
      <c r="F59" s="1037"/>
      <c r="G59" s="1037"/>
      <c r="H59" s="1037"/>
      <c r="I59" s="1037"/>
      <c r="J59" s="1037"/>
      <c r="K59" s="1037"/>
      <c r="L59" s="1037"/>
      <c r="M59" s="1037"/>
      <c r="N59" s="1037"/>
      <c r="O59" s="1037"/>
      <c r="P59" s="1038"/>
      <c r="Q59" s="1039"/>
      <c r="R59" s="1031"/>
      <c r="S59" s="1031"/>
      <c r="T59" s="1031"/>
      <c r="U59" s="1031"/>
      <c r="V59" s="1031"/>
      <c r="W59" s="1031"/>
      <c r="X59" s="1031"/>
      <c r="Y59" s="1031"/>
      <c r="Z59" s="1031"/>
      <c r="AA59" s="1031"/>
      <c r="AB59" s="1031"/>
      <c r="AC59" s="1031"/>
      <c r="AD59" s="1031"/>
      <c r="AE59" s="1040"/>
      <c r="AF59" s="1041"/>
      <c r="AG59" s="1042"/>
      <c r="AH59" s="1042"/>
      <c r="AI59" s="1042"/>
      <c r="AJ59" s="1043"/>
      <c r="AK59" s="1030"/>
      <c r="AL59" s="1031"/>
      <c r="AM59" s="1031"/>
      <c r="AN59" s="1031"/>
      <c r="AO59" s="1031"/>
      <c r="AP59" s="1031"/>
      <c r="AQ59" s="1031"/>
      <c r="AR59" s="1031"/>
      <c r="AS59" s="1031"/>
      <c r="AT59" s="1031"/>
      <c r="AU59" s="1031"/>
      <c r="AV59" s="1031"/>
      <c r="AW59" s="1031"/>
      <c r="AX59" s="1031"/>
      <c r="AY59" s="1031"/>
      <c r="AZ59" s="1032"/>
      <c r="BA59" s="1032"/>
      <c r="BB59" s="1032"/>
      <c r="BC59" s="1032"/>
      <c r="BD59" s="1032"/>
      <c r="BE59" s="972"/>
      <c r="BF59" s="972"/>
      <c r="BG59" s="972"/>
      <c r="BH59" s="972"/>
      <c r="BI59" s="973"/>
      <c r="BJ59" s="231"/>
      <c r="BK59" s="231"/>
      <c r="BL59" s="231"/>
      <c r="BM59" s="231"/>
      <c r="BN59" s="231"/>
      <c r="BO59" s="240"/>
      <c r="BP59" s="240"/>
      <c r="BQ59" s="237">
        <v>53</v>
      </c>
      <c r="BR59" s="238"/>
      <c r="BS59" s="997"/>
      <c r="BT59" s="998"/>
      <c r="BU59" s="998"/>
      <c r="BV59" s="998"/>
      <c r="BW59" s="998"/>
      <c r="BX59" s="998"/>
      <c r="BY59" s="998"/>
      <c r="BZ59" s="998"/>
      <c r="CA59" s="998"/>
      <c r="CB59" s="998"/>
      <c r="CC59" s="998"/>
      <c r="CD59" s="998"/>
      <c r="CE59" s="998"/>
      <c r="CF59" s="998"/>
      <c r="CG59" s="1019"/>
      <c r="CH59" s="994"/>
      <c r="CI59" s="995"/>
      <c r="CJ59" s="995"/>
      <c r="CK59" s="995"/>
      <c r="CL59" s="996"/>
      <c r="CM59" s="994"/>
      <c r="CN59" s="995"/>
      <c r="CO59" s="995"/>
      <c r="CP59" s="995"/>
      <c r="CQ59" s="996"/>
      <c r="CR59" s="994"/>
      <c r="CS59" s="995"/>
      <c r="CT59" s="995"/>
      <c r="CU59" s="995"/>
      <c r="CV59" s="996"/>
      <c r="CW59" s="994"/>
      <c r="CX59" s="995"/>
      <c r="CY59" s="995"/>
      <c r="CZ59" s="995"/>
      <c r="DA59" s="996"/>
      <c r="DB59" s="994"/>
      <c r="DC59" s="995"/>
      <c r="DD59" s="995"/>
      <c r="DE59" s="995"/>
      <c r="DF59" s="996"/>
      <c r="DG59" s="994"/>
      <c r="DH59" s="995"/>
      <c r="DI59" s="995"/>
      <c r="DJ59" s="995"/>
      <c r="DK59" s="996"/>
      <c r="DL59" s="994"/>
      <c r="DM59" s="995"/>
      <c r="DN59" s="995"/>
      <c r="DO59" s="995"/>
      <c r="DP59" s="996"/>
      <c r="DQ59" s="994"/>
      <c r="DR59" s="995"/>
      <c r="DS59" s="995"/>
      <c r="DT59" s="995"/>
      <c r="DU59" s="996"/>
      <c r="DV59" s="997"/>
      <c r="DW59" s="998"/>
      <c r="DX59" s="998"/>
      <c r="DY59" s="998"/>
      <c r="DZ59" s="999"/>
      <c r="EA59" s="229"/>
    </row>
    <row r="60" spans="1:131" ht="26.25" customHeight="1">
      <c r="A60" s="237">
        <v>33</v>
      </c>
      <c r="B60" s="1036"/>
      <c r="C60" s="1037"/>
      <c r="D60" s="1037"/>
      <c r="E60" s="1037"/>
      <c r="F60" s="1037"/>
      <c r="G60" s="1037"/>
      <c r="H60" s="1037"/>
      <c r="I60" s="1037"/>
      <c r="J60" s="1037"/>
      <c r="K60" s="1037"/>
      <c r="L60" s="1037"/>
      <c r="M60" s="1037"/>
      <c r="N60" s="1037"/>
      <c r="O60" s="1037"/>
      <c r="P60" s="1038"/>
      <c r="Q60" s="1039"/>
      <c r="R60" s="1031"/>
      <c r="S60" s="1031"/>
      <c r="T60" s="1031"/>
      <c r="U60" s="1031"/>
      <c r="V60" s="1031"/>
      <c r="W60" s="1031"/>
      <c r="X60" s="1031"/>
      <c r="Y60" s="1031"/>
      <c r="Z60" s="1031"/>
      <c r="AA60" s="1031"/>
      <c r="AB60" s="1031"/>
      <c r="AC60" s="1031"/>
      <c r="AD60" s="1031"/>
      <c r="AE60" s="1040"/>
      <c r="AF60" s="1041"/>
      <c r="AG60" s="1042"/>
      <c r="AH60" s="1042"/>
      <c r="AI60" s="1042"/>
      <c r="AJ60" s="1043"/>
      <c r="AK60" s="1030"/>
      <c r="AL60" s="1031"/>
      <c r="AM60" s="1031"/>
      <c r="AN60" s="1031"/>
      <c r="AO60" s="1031"/>
      <c r="AP60" s="1031"/>
      <c r="AQ60" s="1031"/>
      <c r="AR60" s="1031"/>
      <c r="AS60" s="1031"/>
      <c r="AT60" s="1031"/>
      <c r="AU60" s="1031"/>
      <c r="AV60" s="1031"/>
      <c r="AW60" s="1031"/>
      <c r="AX60" s="1031"/>
      <c r="AY60" s="1031"/>
      <c r="AZ60" s="1032"/>
      <c r="BA60" s="1032"/>
      <c r="BB60" s="1032"/>
      <c r="BC60" s="1032"/>
      <c r="BD60" s="1032"/>
      <c r="BE60" s="972"/>
      <c r="BF60" s="972"/>
      <c r="BG60" s="972"/>
      <c r="BH60" s="972"/>
      <c r="BI60" s="973"/>
      <c r="BJ60" s="231"/>
      <c r="BK60" s="231"/>
      <c r="BL60" s="231"/>
      <c r="BM60" s="231"/>
      <c r="BN60" s="231"/>
      <c r="BO60" s="240"/>
      <c r="BP60" s="240"/>
      <c r="BQ60" s="237">
        <v>54</v>
      </c>
      <c r="BR60" s="238"/>
      <c r="BS60" s="997"/>
      <c r="BT60" s="998"/>
      <c r="BU60" s="998"/>
      <c r="BV60" s="998"/>
      <c r="BW60" s="998"/>
      <c r="BX60" s="998"/>
      <c r="BY60" s="998"/>
      <c r="BZ60" s="998"/>
      <c r="CA60" s="998"/>
      <c r="CB60" s="998"/>
      <c r="CC60" s="998"/>
      <c r="CD60" s="998"/>
      <c r="CE60" s="998"/>
      <c r="CF60" s="998"/>
      <c r="CG60" s="1019"/>
      <c r="CH60" s="994"/>
      <c r="CI60" s="995"/>
      <c r="CJ60" s="995"/>
      <c r="CK60" s="995"/>
      <c r="CL60" s="996"/>
      <c r="CM60" s="994"/>
      <c r="CN60" s="995"/>
      <c r="CO60" s="995"/>
      <c r="CP60" s="995"/>
      <c r="CQ60" s="996"/>
      <c r="CR60" s="994"/>
      <c r="CS60" s="995"/>
      <c r="CT60" s="995"/>
      <c r="CU60" s="995"/>
      <c r="CV60" s="996"/>
      <c r="CW60" s="994"/>
      <c r="CX60" s="995"/>
      <c r="CY60" s="995"/>
      <c r="CZ60" s="995"/>
      <c r="DA60" s="996"/>
      <c r="DB60" s="994"/>
      <c r="DC60" s="995"/>
      <c r="DD60" s="995"/>
      <c r="DE60" s="995"/>
      <c r="DF60" s="996"/>
      <c r="DG60" s="994"/>
      <c r="DH60" s="995"/>
      <c r="DI60" s="995"/>
      <c r="DJ60" s="995"/>
      <c r="DK60" s="996"/>
      <c r="DL60" s="994"/>
      <c r="DM60" s="995"/>
      <c r="DN60" s="995"/>
      <c r="DO60" s="995"/>
      <c r="DP60" s="996"/>
      <c r="DQ60" s="994"/>
      <c r="DR60" s="995"/>
      <c r="DS60" s="995"/>
      <c r="DT60" s="995"/>
      <c r="DU60" s="996"/>
      <c r="DV60" s="997"/>
      <c r="DW60" s="998"/>
      <c r="DX60" s="998"/>
      <c r="DY60" s="998"/>
      <c r="DZ60" s="999"/>
      <c r="EA60" s="229"/>
    </row>
    <row r="61" spans="1:131" ht="26.25" customHeight="1" thickBot="1">
      <c r="A61" s="237">
        <v>34</v>
      </c>
      <c r="B61" s="1036"/>
      <c r="C61" s="1037"/>
      <c r="D61" s="1037"/>
      <c r="E61" s="1037"/>
      <c r="F61" s="1037"/>
      <c r="G61" s="1037"/>
      <c r="H61" s="1037"/>
      <c r="I61" s="1037"/>
      <c r="J61" s="1037"/>
      <c r="K61" s="1037"/>
      <c r="L61" s="1037"/>
      <c r="M61" s="1037"/>
      <c r="N61" s="1037"/>
      <c r="O61" s="1037"/>
      <c r="P61" s="1038"/>
      <c r="Q61" s="1039"/>
      <c r="R61" s="1031"/>
      <c r="S61" s="1031"/>
      <c r="T61" s="1031"/>
      <c r="U61" s="1031"/>
      <c r="V61" s="1031"/>
      <c r="W61" s="1031"/>
      <c r="X61" s="1031"/>
      <c r="Y61" s="1031"/>
      <c r="Z61" s="1031"/>
      <c r="AA61" s="1031"/>
      <c r="AB61" s="1031"/>
      <c r="AC61" s="1031"/>
      <c r="AD61" s="1031"/>
      <c r="AE61" s="1040"/>
      <c r="AF61" s="1041"/>
      <c r="AG61" s="1042"/>
      <c r="AH61" s="1042"/>
      <c r="AI61" s="1042"/>
      <c r="AJ61" s="1043"/>
      <c r="AK61" s="1030"/>
      <c r="AL61" s="1031"/>
      <c r="AM61" s="1031"/>
      <c r="AN61" s="1031"/>
      <c r="AO61" s="1031"/>
      <c r="AP61" s="1031"/>
      <c r="AQ61" s="1031"/>
      <c r="AR61" s="1031"/>
      <c r="AS61" s="1031"/>
      <c r="AT61" s="1031"/>
      <c r="AU61" s="1031"/>
      <c r="AV61" s="1031"/>
      <c r="AW61" s="1031"/>
      <c r="AX61" s="1031"/>
      <c r="AY61" s="1031"/>
      <c r="AZ61" s="1032"/>
      <c r="BA61" s="1032"/>
      <c r="BB61" s="1032"/>
      <c r="BC61" s="1032"/>
      <c r="BD61" s="1032"/>
      <c r="BE61" s="972"/>
      <c r="BF61" s="972"/>
      <c r="BG61" s="972"/>
      <c r="BH61" s="972"/>
      <c r="BI61" s="973"/>
      <c r="BJ61" s="231"/>
      <c r="BK61" s="231"/>
      <c r="BL61" s="231"/>
      <c r="BM61" s="231"/>
      <c r="BN61" s="231"/>
      <c r="BO61" s="240"/>
      <c r="BP61" s="240"/>
      <c r="BQ61" s="237">
        <v>55</v>
      </c>
      <c r="BR61" s="238"/>
      <c r="BS61" s="997"/>
      <c r="BT61" s="998"/>
      <c r="BU61" s="998"/>
      <c r="BV61" s="998"/>
      <c r="BW61" s="998"/>
      <c r="BX61" s="998"/>
      <c r="BY61" s="998"/>
      <c r="BZ61" s="998"/>
      <c r="CA61" s="998"/>
      <c r="CB61" s="998"/>
      <c r="CC61" s="998"/>
      <c r="CD61" s="998"/>
      <c r="CE61" s="998"/>
      <c r="CF61" s="998"/>
      <c r="CG61" s="1019"/>
      <c r="CH61" s="994"/>
      <c r="CI61" s="995"/>
      <c r="CJ61" s="995"/>
      <c r="CK61" s="995"/>
      <c r="CL61" s="996"/>
      <c r="CM61" s="994"/>
      <c r="CN61" s="995"/>
      <c r="CO61" s="995"/>
      <c r="CP61" s="995"/>
      <c r="CQ61" s="996"/>
      <c r="CR61" s="994"/>
      <c r="CS61" s="995"/>
      <c r="CT61" s="995"/>
      <c r="CU61" s="995"/>
      <c r="CV61" s="996"/>
      <c r="CW61" s="994"/>
      <c r="CX61" s="995"/>
      <c r="CY61" s="995"/>
      <c r="CZ61" s="995"/>
      <c r="DA61" s="996"/>
      <c r="DB61" s="994"/>
      <c r="DC61" s="995"/>
      <c r="DD61" s="995"/>
      <c r="DE61" s="995"/>
      <c r="DF61" s="996"/>
      <c r="DG61" s="994"/>
      <c r="DH61" s="995"/>
      <c r="DI61" s="995"/>
      <c r="DJ61" s="995"/>
      <c r="DK61" s="996"/>
      <c r="DL61" s="994"/>
      <c r="DM61" s="995"/>
      <c r="DN61" s="995"/>
      <c r="DO61" s="995"/>
      <c r="DP61" s="996"/>
      <c r="DQ61" s="994"/>
      <c r="DR61" s="995"/>
      <c r="DS61" s="995"/>
      <c r="DT61" s="995"/>
      <c r="DU61" s="996"/>
      <c r="DV61" s="997"/>
      <c r="DW61" s="998"/>
      <c r="DX61" s="998"/>
      <c r="DY61" s="998"/>
      <c r="DZ61" s="999"/>
      <c r="EA61" s="229"/>
    </row>
    <row r="62" spans="1:131" ht="26.25" customHeight="1">
      <c r="A62" s="237">
        <v>35</v>
      </c>
      <c r="B62" s="1036"/>
      <c r="C62" s="1037"/>
      <c r="D62" s="1037"/>
      <c r="E62" s="1037"/>
      <c r="F62" s="1037"/>
      <c r="G62" s="1037"/>
      <c r="H62" s="1037"/>
      <c r="I62" s="1037"/>
      <c r="J62" s="1037"/>
      <c r="K62" s="1037"/>
      <c r="L62" s="1037"/>
      <c r="M62" s="1037"/>
      <c r="N62" s="1037"/>
      <c r="O62" s="1037"/>
      <c r="P62" s="1038"/>
      <c r="Q62" s="1039"/>
      <c r="R62" s="1031"/>
      <c r="S62" s="1031"/>
      <c r="T62" s="1031"/>
      <c r="U62" s="1031"/>
      <c r="V62" s="1031"/>
      <c r="W62" s="1031"/>
      <c r="X62" s="1031"/>
      <c r="Y62" s="1031"/>
      <c r="Z62" s="1031"/>
      <c r="AA62" s="1031"/>
      <c r="AB62" s="1031"/>
      <c r="AC62" s="1031"/>
      <c r="AD62" s="1031"/>
      <c r="AE62" s="1040"/>
      <c r="AF62" s="1041"/>
      <c r="AG62" s="1042"/>
      <c r="AH62" s="1042"/>
      <c r="AI62" s="1042"/>
      <c r="AJ62" s="1043"/>
      <c r="AK62" s="1030"/>
      <c r="AL62" s="1031"/>
      <c r="AM62" s="1031"/>
      <c r="AN62" s="1031"/>
      <c r="AO62" s="1031"/>
      <c r="AP62" s="1031"/>
      <c r="AQ62" s="1031"/>
      <c r="AR62" s="1031"/>
      <c r="AS62" s="1031"/>
      <c r="AT62" s="1031"/>
      <c r="AU62" s="1031"/>
      <c r="AV62" s="1031"/>
      <c r="AW62" s="1031"/>
      <c r="AX62" s="1031"/>
      <c r="AY62" s="1031"/>
      <c r="AZ62" s="1032"/>
      <c r="BA62" s="1032"/>
      <c r="BB62" s="1032"/>
      <c r="BC62" s="1032"/>
      <c r="BD62" s="1032"/>
      <c r="BE62" s="972"/>
      <c r="BF62" s="972"/>
      <c r="BG62" s="972"/>
      <c r="BH62" s="972"/>
      <c r="BI62" s="973"/>
      <c r="BJ62" s="1033" t="s">
        <v>423</v>
      </c>
      <c r="BK62" s="1034"/>
      <c r="BL62" s="1034"/>
      <c r="BM62" s="1034"/>
      <c r="BN62" s="1035"/>
      <c r="BO62" s="240"/>
      <c r="BP62" s="240"/>
      <c r="BQ62" s="237">
        <v>56</v>
      </c>
      <c r="BR62" s="238"/>
      <c r="BS62" s="997"/>
      <c r="BT62" s="998"/>
      <c r="BU62" s="998"/>
      <c r="BV62" s="998"/>
      <c r="BW62" s="998"/>
      <c r="BX62" s="998"/>
      <c r="BY62" s="998"/>
      <c r="BZ62" s="998"/>
      <c r="CA62" s="998"/>
      <c r="CB62" s="998"/>
      <c r="CC62" s="998"/>
      <c r="CD62" s="998"/>
      <c r="CE62" s="998"/>
      <c r="CF62" s="998"/>
      <c r="CG62" s="1019"/>
      <c r="CH62" s="994"/>
      <c r="CI62" s="995"/>
      <c r="CJ62" s="995"/>
      <c r="CK62" s="995"/>
      <c r="CL62" s="996"/>
      <c r="CM62" s="994"/>
      <c r="CN62" s="995"/>
      <c r="CO62" s="995"/>
      <c r="CP62" s="995"/>
      <c r="CQ62" s="996"/>
      <c r="CR62" s="994"/>
      <c r="CS62" s="995"/>
      <c r="CT62" s="995"/>
      <c r="CU62" s="995"/>
      <c r="CV62" s="996"/>
      <c r="CW62" s="994"/>
      <c r="CX62" s="995"/>
      <c r="CY62" s="995"/>
      <c r="CZ62" s="995"/>
      <c r="DA62" s="996"/>
      <c r="DB62" s="994"/>
      <c r="DC62" s="995"/>
      <c r="DD62" s="995"/>
      <c r="DE62" s="995"/>
      <c r="DF62" s="996"/>
      <c r="DG62" s="994"/>
      <c r="DH62" s="995"/>
      <c r="DI62" s="995"/>
      <c r="DJ62" s="995"/>
      <c r="DK62" s="996"/>
      <c r="DL62" s="994"/>
      <c r="DM62" s="995"/>
      <c r="DN62" s="995"/>
      <c r="DO62" s="995"/>
      <c r="DP62" s="996"/>
      <c r="DQ62" s="994"/>
      <c r="DR62" s="995"/>
      <c r="DS62" s="995"/>
      <c r="DT62" s="995"/>
      <c r="DU62" s="996"/>
      <c r="DV62" s="997"/>
      <c r="DW62" s="998"/>
      <c r="DX62" s="998"/>
      <c r="DY62" s="998"/>
      <c r="DZ62" s="999"/>
      <c r="EA62" s="229"/>
    </row>
    <row r="63" spans="1:131" ht="26.25" customHeight="1" thickBot="1">
      <c r="A63" s="239" t="s">
        <v>398</v>
      </c>
      <c r="B63" s="949" t="s">
        <v>424</v>
      </c>
      <c r="C63" s="950"/>
      <c r="D63" s="950"/>
      <c r="E63" s="950"/>
      <c r="F63" s="950"/>
      <c r="G63" s="950"/>
      <c r="H63" s="950"/>
      <c r="I63" s="950"/>
      <c r="J63" s="950"/>
      <c r="K63" s="950"/>
      <c r="L63" s="950"/>
      <c r="M63" s="950"/>
      <c r="N63" s="950"/>
      <c r="O63" s="950"/>
      <c r="P63" s="951"/>
      <c r="Q63" s="962"/>
      <c r="R63" s="963"/>
      <c r="S63" s="963"/>
      <c r="T63" s="963"/>
      <c r="U63" s="963"/>
      <c r="V63" s="963"/>
      <c r="W63" s="963"/>
      <c r="X63" s="963"/>
      <c r="Y63" s="963"/>
      <c r="Z63" s="963"/>
      <c r="AA63" s="963"/>
      <c r="AB63" s="963"/>
      <c r="AC63" s="963"/>
      <c r="AD63" s="963"/>
      <c r="AE63" s="1026"/>
      <c r="AF63" s="1027">
        <v>14595</v>
      </c>
      <c r="AG63" s="959"/>
      <c r="AH63" s="959"/>
      <c r="AI63" s="959"/>
      <c r="AJ63" s="1028"/>
      <c r="AK63" s="1029"/>
      <c r="AL63" s="963"/>
      <c r="AM63" s="963"/>
      <c r="AN63" s="963"/>
      <c r="AO63" s="963"/>
      <c r="AP63" s="1022">
        <v>439865</v>
      </c>
      <c r="AQ63" s="1022"/>
      <c r="AR63" s="1022"/>
      <c r="AS63" s="1022"/>
      <c r="AT63" s="1022"/>
      <c r="AU63" s="1022">
        <v>199462</v>
      </c>
      <c r="AV63" s="1022"/>
      <c r="AW63" s="1022"/>
      <c r="AX63" s="1022"/>
      <c r="AY63" s="1022"/>
      <c r="AZ63" s="1023"/>
      <c r="BA63" s="1023"/>
      <c r="BB63" s="1023"/>
      <c r="BC63" s="1023"/>
      <c r="BD63" s="1023"/>
      <c r="BE63" s="960"/>
      <c r="BF63" s="960"/>
      <c r="BG63" s="960"/>
      <c r="BH63" s="960"/>
      <c r="BI63" s="961"/>
      <c r="BJ63" s="1024" t="s">
        <v>425</v>
      </c>
      <c r="BK63" s="939"/>
      <c r="BL63" s="939"/>
      <c r="BM63" s="939"/>
      <c r="BN63" s="1025"/>
      <c r="BO63" s="240"/>
      <c r="BP63" s="240"/>
      <c r="BQ63" s="237">
        <v>57</v>
      </c>
      <c r="BR63" s="238"/>
      <c r="BS63" s="997"/>
      <c r="BT63" s="998"/>
      <c r="BU63" s="998"/>
      <c r="BV63" s="998"/>
      <c r="BW63" s="998"/>
      <c r="BX63" s="998"/>
      <c r="BY63" s="998"/>
      <c r="BZ63" s="998"/>
      <c r="CA63" s="998"/>
      <c r="CB63" s="998"/>
      <c r="CC63" s="998"/>
      <c r="CD63" s="998"/>
      <c r="CE63" s="998"/>
      <c r="CF63" s="998"/>
      <c r="CG63" s="1019"/>
      <c r="CH63" s="994"/>
      <c r="CI63" s="995"/>
      <c r="CJ63" s="995"/>
      <c r="CK63" s="995"/>
      <c r="CL63" s="996"/>
      <c r="CM63" s="994"/>
      <c r="CN63" s="995"/>
      <c r="CO63" s="995"/>
      <c r="CP63" s="995"/>
      <c r="CQ63" s="996"/>
      <c r="CR63" s="994"/>
      <c r="CS63" s="995"/>
      <c r="CT63" s="995"/>
      <c r="CU63" s="995"/>
      <c r="CV63" s="996"/>
      <c r="CW63" s="994"/>
      <c r="CX63" s="995"/>
      <c r="CY63" s="995"/>
      <c r="CZ63" s="995"/>
      <c r="DA63" s="996"/>
      <c r="DB63" s="994"/>
      <c r="DC63" s="995"/>
      <c r="DD63" s="995"/>
      <c r="DE63" s="995"/>
      <c r="DF63" s="996"/>
      <c r="DG63" s="994"/>
      <c r="DH63" s="995"/>
      <c r="DI63" s="995"/>
      <c r="DJ63" s="995"/>
      <c r="DK63" s="996"/>
      <c r="DL63" s="994"/>
      <c r="DM63" s="995"/>
      <c r="DN63" s="995"/>
      <c r="DO63" s="995"/>
      <c r="DP63" s="996"/>
      <c r="DQ63" s="994"/>
      <c r="DR63" s="995"/>
      <c r="DS63" s="995"/>
      <c r="DT63" s="995"/>
      <c r="DU63" s="996"/>
      <c r="DV63" s="997"/>
      <c r="DW63" s="998"/>
      <c r="DX63" s="998"/>
      <c r="DY63" s="998"/>
      <c r="DZ63" s="999"/>
      <c r="EA63" s="229"/>
    </row>
    <row r="64" spans="1:131" ht="26.25" customHeight="1">
      <c r="A64" s="240"/>
      <c r="B64" s="24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37">
        <v>58</v>
      </c>
      <c r="BR64" s="238"/>
      <c r="BS64" s="997"/>
      <c r="BT64" s="998"/>
      <c r="BU64" s="998"/>
      <c r="BV64" s="998"/>
      <c r="BW64" s="998"/>
      <c r="BX64" s="998"/>
      <c r="BY64" s="998"/>
      <c r="BZ64" s="998"/>
      <c r="CA64" s="998"/>
      <c r="CB64" s="998"/>
      <c r="CC64" s="998"/>
      <c r="CD64" s="998"/>
      <c r="CE64" s="998"/>
      <c r="CF64" s="998"/>
      <c r="CG64" s="1019"/>
      <c r="CH64" s="994"/>
      <c r="CI64" s="995"/>
      <c r="CJ64" s="995"/>
      <c r="CK64" s="995"/>
      <c r="CL64" s="996"/>
      <c r="CM64" s="994"/>
      <c r="CN64" s="995"/>
      <c r="CO64" s="995"/>
      <c r="CP64" s="995"/>
      <c r="CQ64" s="996"/>
      <c r="CR64" s="994"/>
      <c r="CS64" s="995"/>
      <c r="CT64" s="995"/>
      <c r="CU64" s="995"/>
      <c r="CV64" s="996"/>
      <c r="CW64" s="994"/>
      <c r="CX64" s="995"/>
      <c r="CY64" s="995"/>
      <c r="CZ64" s="995"/>
      <c r="DA64" s="996"/>
      <c r="DB64" s="994"/>
      <c r="DC64" s="995"/>
      <c r="DD64" s="995"/>
      <c r="DE64" s="995"/>
      <c r="DF64" s="996"/>
      <c r="DG64" s="994"/>
      <c r="DH64" s="995"/>
      <c r="DI64" s="995"/>
      <c r="DJ64" s="995"/>
      <c r="DK64" s="996"/>
      <c r="DL64" s="994"/>
      <c r="DM64" s="995"/>
      <c r="DN64" s="995"/>
      <c r="DO64" s="995"/>
      <c r="DP64" s="996"/>
      <c r="DQ64" s="994"/>
      <c r="DR64" s="995"/>
      <c r="DS64" s="995"/>
      <c r="DT64" s="995"/>
      <c r="DU64" s="996"/>
      <c r="DV64" s="997"/>
      <c r="DW64" s="998"/>
      <c r="DX64" s="998"/>
      <c r="DY64" s="998"/>
      <c r="DZ64" s="999"/>
      <c r="EA64" s="229"/>
    </row>
    <row r="65" spans="1:131" ht="26.25" customHeight="1" thickBot="1">
      <c r="A65" s="231" t="s">
        <v>426</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1"/>
      <c r="AU65" s="231"/>
      <c r="AV65" s="231"/>
      <c r="AW65" s="231"/>
      <c r="AX65" s="231"/>
      <c r="AY65" s="231"/>
      <c r="AZ65" s="231"/>
      <c r="BA65" s="231"/>
      <c r="BB65" s="231"/>
      <c r="BC65" s="231"/>
      <c r="BD65" s="231"/>
      <c r="BE65" s="240"/>
      <c r="BF65" s="240"/>
      <c r="BG65" s="240"/>
      <c r="BH65" s="240"/>
      <c r="BI65" s="240"/>
      <c r="BJ65" s="240"/>
      <c r="BK65" s="240"/>
      <c r="BL65" s="240"/>
      <c r="BM65" s="240"/>
      <c r="BN65" s="240"/>
      <c r="BO65" s="240"/>
      <c r="BP65" s="240"/>
      <c r="BQ65" s="237">
        <v>59</v>
      </c>
      <c r="BR65" s="238"/>
      <c r="BS65" s="997"/>
      <c r="BT65" s="998"/>
      <c r="BU65" s="998"/>
      <c r="BV65" s="998"/>
      <c r="BW65" s="998"/>
      <c r="BX65" s="998"/>
      <c r="BY65" s="998"/>
      <c r="BZ65" s="998"/>
      <c r="CA65" s="998"/>
      <c r="CB65" s="998"/>
      <c r="CC65" s="998"/>
      <c r="CD65" s="998"/>
      <c r="CE65" s="998"/>
      <c r="CF65" s="998"/>
      <c r="CG65" s="1019"/>
      <c r="CH65" s="994"/>
      <c r="CI65" s="995"/>
      <c r="CJ65" s="995"/>
      <c r="CK65" s="995"/>
      <c r="CL65" s="996"/>
      <c r="CM65" s="994"/>
      <c r="CN65" s="995"/>
      <c r="CO65" s="995"/>
      <c r="CP65" s="995"/>
      <c r="CQ65" s="996"/>
      <c r="CR65" s="994"/>
      <c r="CS65" s="995"/>
      <c r="CT65" s="995"/>
      <c r="CU65" s="995"/>
      <c r="CV65" s="996"/>
      <c r="CW65" s="994"/>
      <c r="CX65" s="995"/>
      <c r="CY65" s="995"/>
      <c r="CZ65" s="995"/>
      <c r="DA65" s="996"/>
      <c r="DB65" s="994"/>
      <c r="DC65" s="995"/>
      <c r="DD65" s="995"/>
      <c r="DE65" s="995"/>
      <c r="DF65" s="996"/>
      <c r="DG65" s="994"/>
      <c r="DH65" s="995"/>
      <c r="DI65" s="995"/>
      <c r="DJ65" s="995"/>
      <c r="DK65" s="996"/>
      <c r="DL65" s="994"/>
      <c r="DM65" s="995"/>
      <c r="DN65" s="995"/>
      <c r="DO65" s="995"/>
      <c r="DP65" s="996"/>
      <c r="DQ65" s="994"/>
      <c r="DR65" s="995"/>
      <c r="DS65" s="995"/>
      <c r="DT65" s="995"/>
      <c r="DU65" s="996"/>
      <c r="DV65" s="997"/>
      <c r="DW65" s="998"/>
      <c r="DX65" s="998"/>
      <c r="DY65" s="998"/>
      <c r="DZ65" s="999"/>
      <c r="EA65" s="229"/>
    </row>
    <row r="66" spans="1:131" ht="26.25" customHeight="1">
      <c r="A66" s="1000" t="s">
        <v>427</v>
      </c>
      <c r="B66" s="1001"/>
      <c r="C66" s="1001"/>
      <c r="D66" s="1001"/>
      <c r="E66" s="1001"/>
      <c r="F66" s="1001"/>
      <c r="G66" s="1001"/>
      <c r="H66" s="1001"/>
      <c r="I66" s="1001"/>
      <c r="J66" s="1001"/>
      <c r="K66" s="1001"/>
      <c r="L66" s="1001"/>
      <c r="M66" s="1001"/>
      <c r="N66" s="1001"/>
      <c r="O66" s="1001"/>
      <c r="P66" s="1002"/>
      <c r="Q66" s="1006" t="s">
        <v>428</v>
      </c>
      <c r="R66" s="1007"/>
      <c r="S66" s="1007"/>
      <c r="T66" s="1007"/>
      <c r="U66" s="1008"/>
      <c r="V66" s="1006" t="s">
        <v>429</v>
      </c>
      <c r="W66" s="1007"/>
      <c r="X66" s="1007"/>
      <c r="Y66" s="1007"/>
      <c r="Z66" s="1008"/>
      <c r="AA66" s="1006" t="s">
        <v>430</v>
      </c>
      <c r="AB66" s="1007"/>
      <c r="AC66" s="1007"/>
      <c r="AD66" s="1007"/>
      <c r="AE66" s="1008"/>
      <c r="AF66" s="1012" t="s">
        <v>431</v>
      </c>
      <c r="AG66" s="1013"/>
      <c r="AH66" s="1013"/>
      <c r="AI66" s="1013"/>
      <c r="AJ66" s="1014"/>
      <c r="AK66" s="1006" t="s">
        <v>432</v>
      </c>
      <c r="AL66" s="1001"/>
      <c r="AM66" s="1001"/>
      <c r="AN66" s="1001"/>
      <c r="AO66" s="1002"/>
      <c r="AP66" s="1006" t="s">
        <v>433</v>
      </c>
      <c r="AQ66" s="1007"/>
      <c r="AR66" s="1007"/>
      <c r="AS66" s="1007"/>
      <c r="AT66" s="1008"/>
      <c r="AU66" s="1006" t="s">
        <v>434</v>
      </c>
      <c r="AV66" s="1007"/>
      <c r="AW66" s="1007"/>
      <c r="AX66" s="1007"/>
      <c r="AY66" s="1008"/>
      <c r="AZ66" s="1006" t="s">
        <v>376</v>
      </c>
      <c r="BA66" s="1007"/>
      <c r="BB66" s="1007"/>
      <c r="BC66" s="1007"/>
      <c r="BD66" s="1020"/>
      <c r="BE66" s="240"/>
      <c r="BF66" s="240"/>
      <c r="BG66" s="240"/>
      <c r="BH66" s="240"/>
      <c r="BI66" s="240"/>
      <c r="BJ66" s="240"/>
      <c r="BK66" s="240"/>
      <c r="BL66" s="240"/>
      <c r="BM66" s="240"/>
      <c r="BN66" s="240"/>
      <c r="BO66" s="240"/>
      <c r="BP66" s="240"/>
      <c r="BQ66" s="237">
        <v>60</v>
      </c>
      <c r="BR66" s="242"/>
      <c r="BS66" s="946"/>
      <c r="BT66" s="947"/>
      <c r="BU66" s="947"/>
      <c r="BV66" s="947"/>
      <c r="BW66" s="947"/>
      <c r="BX66" s="947"/>
      <c r="BY66" s="947"/>
      <c r="BZ66" s="947"/>
      <c r="CA66" s="947"/>
      <c r="CB66" s="947"/>
      <c r="CC66" s="947"/>
      <c r="CD66" s="947"/>
      <c r="CE66" s="947"/>
      <c r="CF66" s="947"/>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6"/>
      <c r="DW66" s="947"/>
      <c r="DX66" s="947"/>
      <c r="DY66" s="947"/>
      <c r="DZ66" s="948"/>
      <c r="EA66" s="229"/>
    </row>
    <row r="67" spans="1:131" ht="26.25" customHeight="1" thickBot="1">
      <c r="A67" s="1003"/>
      <c r="B67" s="1004"/>
      <c r="C67" s="1004"/>
      <c r="D67" s="1004"/>
      <c r="E67" s="1004"/>
      <c r="F67" s="1004"/>
      <c r="G67" s="1004"/>
      <c r="H67" s="1004"/>
      <c r="I67" s="1004"/>
      <c r="J67" s="1004"/>
      <c r="K67" s="1004"/>
      <c r="L67" s="1004"/>
      <c r="M67" s="1004"/>
      <c r="N67" s="1004"/>
      <c r="O67" s="1004"/>
      <c r="P67" s="1005"/>
      <c r="Q67" s="1009"/>
      <c r="R67" s="1010"/>
      <c r="S67" s="1010"/>
      <c r="T67" s="1010"/>
      <c r="U67" s="1011"/>
      <c r="V67" s="1009"/>
      <c r="W67" s="1010"/>
      <c r="X67" s="1010"/>
      <c r="Y67" s="1010"/>
      <c r="Z67" s="1011"/>
      <c r="AA67" s="1009"/>
      <c r="AB67" s="1010"/>
      <c r="AC67" s="1010"/>
      <c r="AD67" s="1010"/>
      <c r="AE67" s="1011"/>
      <c r="AF67" s="1015"/>
      <c r="AG67" s="1016"/>
      <c r="AH67" s="1016"/>
      <c r="AI67" s="1016"/>
      <c r="AJ67" s="1017"/>
      <c r="AK67" s="1018"/>
      <c r="AL67" s="1004"/>
      <c r="AM67" s="1004"/>
      <c r="AN67" s="1004"/>
      <c r="AO67" s="1005"/>
      <c r="AP67" s="1009"/>
      <c r="AQ67" s="1010"/>
      <c r="AR67" s="1010"/>
      <c r="AS67" s="1010"/>
      <c r="AT67" s="1011"/>
      <c r="AU67" s="1009"/>
      <c r="AV67" s="1010"/>
      <c r="AW67" s="1010"/>
      <c r="AX67" s="1010"/>
      <c r="AY67" s="1011"/>
      <c r="AZ67" s="1009"/>
      <c r="BA67" s="1010"/>
      <c r="BB67" s="1010"/>
      <c r="BC67" s="1010"/>
      <c r="BD67" s="1021"/>
      <c r="BE67" s="240"/>
      <c r="BF67" s="240"/>
      <c r="BG67" s="240"/>
      <c r="BH67" s="240"/>
      <c r="BI67" s="240"/>
      <c r="BJ67" s="240"/>
      <c r="BK67" s="240"/>
      <c r="BL67" s="240"/>
      <c r="BM67" s="240"/>
      <c r="BN67" s="240"/>
      <c r="BO67" s="240"/>
      <c r="BP67" s="240"/>
      <c r="BQ67" s="237">
        <v>61</v>
      </c>
      <c r="BR67" s="242"/>
      <c r="BS67" s="946"/>
      <c r="BT67" s="947"/>
      <c r="BU67" s="947"/>
      <c r="BV67" s="947"/>
      <c r="BW67" s="947"/>
      <c r="BX67" s="947"/>
      <c r="BY67" s="947"/>
      <c r="BZ67" s="947"/>
      <c r="CA67" s="947"/>
      <c r="CB67" s="947"/>
      <c r="CC67" s="947"/>
      <c r="CD67" s="947"/>
      <c r="CE67" s="947"/>
      <c r="CF67" s="947"/>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6"/>
      <c r="DW67" s="947"/>
      <c r="DX67" s="947"/>
      <c r="DY67" s="947"/>
      <c r="DZ67" s="948"/>
      <c r="EA67" s="229"/>
    </row>
    <row r="68" spans="1:131" ht="26.25" customHeight="1" thickTop="1">
      <c r="A68" s="235">
        <v>1</v>
      </c>
      <c r="B68" s="990" t="s">
        <v>621</v>
      </c>
      <c r="C68" s="991"/>
      <c r="D68" s="991"/>
      <c r="E68" s="991"/>
      <c r="F68" s="991"/>
      <c r="G68" s="991"/>
      <c r="H68" s="991"/>
      <c r="I68" s="991"/>
      <c r="J68" s="991"/>
      <c r="K68" s="991"/>
      <c r="L68" s="991"/>
      <c r="M68" s="991"/>
      <c r="N68" s="991"/>
      <c r="O68" s="991"/>
      <c r="P68" s="992"/>
      <c r="Q68" s="993">
        <v>547</v>
      </c>
      <c r="R68" s="987"/>
      <c r="S68" s="987"/>
      <c r="T68" s="987"/>
      <c r="U68" s="987"/>
      <c r="V68" s="987">
        <v>518</v>
      </c>
      <c r="W68" s="987"/>
      <c r="X68" s="987"/>
      <c r="Y68" s="987"/>
      <c r="Z68" s="987"/>
      <c r="AA68" s="987">
        <v>29</v>
      </c>
      <c r="AB68" s="987"/>
      <c r="AC68" s="987"/>
      <c r="AD68" s="987"/>
      <c r="AE68" s="987"/>
      <c r="AF68" s="987">
        <v>29</v>
      </c>
      <c r="AG68" s="987"/>
      <c r="AH68" s="987"/>
      <c r="AI68" s="987"/>
      <c r="AJ68" s="987"/>
      <c r="AK68" s="987" t="s">
        <v>533</v>
      </c>
      <c r="AL68" s="987"/>
      <c r="AM68" s="987"/>
      <c r="AN68" s="987"/>
      <c r="AO68" s="987"/>
      <c r="AP68" s="987" t="s">
        <v>533</v>
      </c>
      <c r="AQ68" s="987"/>
      <c r="AR68" s="987"/>
      <c r="AS68" s="987"/>
      <c r="AT68" s="987"/>
      <c r="AU68" s="987" t="s">
        <v>533</v>
      </c>
      <c r="AV68" s="987"/>
      <c r="AW68" s="987"/>
      <c r="AX68" s="987"/>
      <c r="AY68" s="987"/>
      <c r="AZ68" s="988"/>
      <c r="BA68" s="988"/>
      <c r="BB68" s="988"/>
      <c r="BC68" s="988"/>
      <c r="BD68" s="989"/>
      <c r="BE68" s="240"/>
      <c r="BF68" s="240"/>
      <c r="BG68" s="240"/>
      <c r="BH68" s="240"/>
      <c r="BI68" s="240"/>
      <c r="BJ68" s="240"/>
      <c r="BK68" s="240"/>
      <c r="BL68" s="240"/>
      <c r="BM68" s="240"/>
      <c r="BN68" s="240"/>
      <c r="BO68" s="240"/>
      <c r="BP68" s="240"/>
      <c r="BQ68" s="237">
        <v>62</v>
      </c>
      <c r="BR68" s="242"/>
      <c r="BS68" s="946"/>
      <c r="BT68" s="947"/>
      <c r="BU68" s="947"/>
      <c r="BV68" s="947"/>
      <c r="BW68" s="947"/>
      <c r="BX68" s="947"/>
      <c r="BY68" s="947"/>
      <c r="BZ68" s="947"/>
      <c r="CA68" s="947"/>
      <c r="CB68" s="947"/>
      <c r="CC68" s="947"/>
      <c r="CD68" s="947"/>
      <c r="CE68" s="947"/>
      <c r="CF68" s="947"/>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6"/>
      <c r="DW68" s="947"/>
      <c r="DX68" s="947"/>
      <c r="DY68" s="947"/>
      <c r="DZ68" s="948"/>
      <c r="EA68" s="229"/>
    </row>
    <row r="69" spans="1:131" ht="26.25" customHeight="1">
      <c r="A69" s="237">
        <v>2</v>
      </c>
      <c r="B69" s="983" t="s">
        <v>622</v>
      </c>
      <c r="C69" s="984"/>
      <c r="D69" s="984"/>
      <c r="E69" s="984"/>
      <c r="F69" s="984"/>
      <c r="G69" s="984"/>
      <c r="H69" s="984"/>
      <c r="I69" s="984"/>
      <c r="J69" s="984"/>
      <c r="K69" s="984"/>
      <c r="L69" s="984"/>
      <c r="M69" s="984"/>
      <c r="N69" s="984"/>
      <c r="O69" s="984"/>
      <c r="P69" s="985"/>
      <c r="Q69" s="986">
        <v>1184</v>
      </c>
      <c r="R69" s="982"/>
      <c r="S69" s="982"/>
      <c r="T69" s="982"/>
      <c r="U69" s="982"/>
      <c r="V69" s="982">
        <v>1145</v>
      </c>
      <c r="W69" s="982"/>
      <c r="X69" s="982"/>
      <c r="Y69" s="982"/>
      <c r="Z69" s="982"/>
      <c r="AA69" s="982">
        <v>39</v>
      </c>
      <c r="AB69" s="982"/>
      <c r="AC69" s="982"/>
      <c r="AD69" s="982"/>
      <c r="AE69" s="982"/>
      <c r="AF69" s="982">
        <v>39</v>
      </c>
      <c r="AG69" s="982"/>
      <c r="AH69" s="982"/>
      <c r="AI69" s="982"/>
      <c r="AJ69" s="982"/>
      <c r="AK69" s="982" t="s">
        <v>533</v>
      </c>
      <c r="AL69" s="982"/>
      <c r="AM69" s="982"/>
      <c r="AN69" s="982"/>
      <c r="AO69" s="982"/>
      <c r="AP69" s="982">
        <v>1615</v>
      </c>
      <c r="AQ69" s="982"/>
      <c r="AR69" s="982"/>
      <c r="AS69" s="982"/>
      <c r="AT69" s="982"/>
      <c r="AU69" s="982" t="s">
        <v>533</v>
      </c>
      <c r="AV69" s="982"/>
      <c r="AW69" s="982"/>
      <c r="AX69" s="982"/>
      <c r="AY69" s="982"/>
      <c r="AZ69" s="972"/>
      <c r="BA69" s="972"/>
      <c r="BB69" s="972"/>
      <c r="BC69" s="972"/>
      <c r="BD69" s="973"/>
      <c r="BE69" s="240"/>
      <c r="BF69" s="240"/>
      <c r="BG69" s="240"/>
      <c r="BH69" s="240"/>
      <c r="BI69" s="240"/>
      <c r="BJ69" s="240"/>
      <c r="BK69" s="240"/>
      <c r="BL69" s="240"/>
      <c r="BM69" s="240"/>
      <c r="BN69" s="240"/>
      <c r="BO69" s="240"/>
      <c r="BP69" s="240"/>
      <c r="BQ69" s="237">
        <v>63</v>
      </c>
      <c r="BR69" s="242"/>
      <c r="BS69" s="946"/>
      <c r="BT69" s="947"/>
      <c r="BU69" s="947"/>
      <c r="BV69" s="947"/>
      <c r="BW69" s="947"/>
      <c r="BX69" s="947"/>
      <c r="BY69" s="947"/>
      <c r="BZ69" s="947"/>
      <c r="CA69" s="947"/>
      <c r="CB69" s="947"/>
      <c r="CC69" s="947"/>
      <c r="CD69" s="947"/>
      <c r="CE69" s="947"/>
      <c r="CF69" s="947"/>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6"/>
      <c r="DW69" s="947"/>
      <c r="DX69" s="947"/>
      <c r="DY69" s="947"/>
      <c r="DZ69" s="948"/>
      <c r="EA69" s="229"/>
    </row>
    <row r="70" spans="1:131" ht="26.25" customHeight="1">
      <c r="A70" s="237">
        <v>3</v>
      </c>
      <c r="B70" s="983" t="s">
        <v>623</v>
      </c>
      <c r="C70" s="984"/>
      <c r="D70" s="984"/>
      <c r="E70" s="984"/>
      <c r="F70" s="984"/>
      <c r="G70" s="984"/>
      <c r="H70" s="984"/>
      <c r="I70" s="984"/>
      <c r="J70" s="984"/>
      <c r="K70" s="984"/>
      <c r="L70" s="984"/>
      <c r="M70" s="984"/>
      <c r="N70" s="984"/>
      <c r="O70" s="984"/>
      <c r="P70" s="985"/>
      <c r="Q70" s="986">
        <v>1608</v>
      </c>
      <c r="R70" s="982"/>
      <c r="S70" s="982"/>
      <c r="T70" s="982"/>
      <c r="U70" s="982"/>
      <c r="V70" s="982">
        <v>1370</v>
      </c>
      <c r="W70" s="982"/>
      <c r="X70" s="982"/>
      <c r="Y70" s="982"/>
      <c r="Z70" s="982"/>
      <c r="AA70" s="982">
        <v>237</v>
      </c>
      <c r="AB70" s="982"/>
      <c r="AC70" s="982"/>
      <c r="AD70" s="982"/>
      <c r="AE70" s="982"/>
      <c r="AF70" s="982">
        <v>237</v>
      </c>
      <c r="AG70" s="982"/>
      <c r="AH70" s="982"/>
      <c r="AI70" s="982"/>
      <c r="AJ70" s="982"/>
      <c r="AK70" s="982" t="s">
        <v>533</v>
      </c>
      <c r="AL70" s="982"/>
      <c r="AM70" s="982"/>
      <c r="AN70" s="982"/>
      <c r="AO70" s="982"/>
      <c r="AP70" s="982" t="s">
        <v>533</v>
      </c>
      <c r="AQ70" s="982"/>
      <c r="AR70" s="982"/>
      <c r="AS70" s="982"/>
      <c r="AT70" s="982"/>
      <c r="AU70" s="982" t="s">
        <v>533</v>
      </c>
      <c r="AV70" s="982"/>
      <c r="AW70" s="982"/>
      <c r="AX70" s="982"/>
      <c r="AY70" s="982"/>
      <c r="AZ70" s="972"/>
      <c r="BA70" s="972"/>
      <c r="BB70" s="972"/>
      <c r="BC70" s="972"/>
      <c r="BD70" s="973"/>
      <c r="BE70" s="240"/>
      <c r="BF70" s="240"/>
      <c r="BG70" s="240"/>
      <c r="BH70" s="240"/>
      <c r="BI70" s="240"/>
      <c r="BJ70" s="240"/>
      <c r="BK70" s="240"/>
      <c r="BL70" s="240"/>
      <c r="BM70" s="240"/>
      <c r="BN70" s="240"/>
      <c r="BO70" s="240"/>
      <c r="BP70" s="240"/>
      <c r="BQ70" s="237">
        <v>64</v>
      </c>
      <c r="BR70" s="242"/>
      <c r="BS70" s="946"/>
      <c r="BT70" s="947"/>
      <c r="BU70" s="947"/>
      <c r="BV70" s="947"/>
      <c r="BW70" s="947"/>
      <c r="BX70" s="947"/>
      <c r="BY70" s="947"/>
      <c r="BZ70" s="947"/>
      <c r="CA70" s="947"/>
      <c r="CB70" s="947"/>
      <c r="CC70" s="947"/>
      <c r="CD70" s="947"/>
      <c r="CE70" s="947"/>
      <c r="CF70" s="947"/>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6"/>
      <c r="DW70" s="947"/>
      <c r="DX70" s="947"/>
      <c r="DY70" s="947"/>
      <c r="DZ70" s="948"/>
      <c r="EA70" s="229"/>
    </row>
    <row r="71" spans="1:131" ht="26.25" customHeight="1">
      <c r="A71" s="237">
        <v>4</v>
      </c>
      <c r="B71" s="983" t="s">
        <v>624</v>
      </c>
      <c r="C71" s="984"/>
      <c r="D71" s="984"/>
      <c r="E71" s="984"/>
      <c r="F71" s="984"/>
      <c r="G71" s="984"/>
      <c r="H71" s="984"/>
      <c r="I71" s="984"/>
      <c r="J71" s="984"/>
      <c r="K71" s="984"/>
      <c r="L71" s="984"/>
      <c r="M71" s="984"/>
      <c r="N71" s="984"/>
      <c r="O71" s="984"/>
      <c r="P71" s="985"/>
      <c r="Q71" s="986">
        <v>435773</v>
      </c>
      <c r="R71" s="982"/>
      <c r="S71" s="982"/>
      <c r="T71" s="982"/>
      <c r="U71" s="982"/>
      <c r="V71" s="982">
        <v>433285</v>
      </c>
      <c r="W71" s="982"/>
      <c r="X71" s="982"/>
      <c r="Y71" s="982"/>
      <c r="Z71" s="982"/>
      <c r="AA71" s="982">
        <v>2487</v>
      </c>
      <c r="AB71" s="982"/>
      <c r="AC71" s="982"/>
      <c r="AD71" s="982"/>
      <c r="AE71" s="982"/>
      <c r="AF71" s="982">
        <v>2487</v>
      </c>
      <c r="AG71" s="982"/>
      <c r="AH71" s="982"/>
      <c r="AI71" s="982"/>
      <c r="AJ71" s="982"/>
      <c r="AK71" s="982">
        <v>902</v>
      </c>
      <c r="AL71" s="982"/>
      <c r="AM71" s="982"/>
      <c r="AN71" s="982"/>
      <c r="AO71" s="982"/>
      <c r="AP71" s="982" t="s">
        <v>533</v>
      </c>
      <c r="AQ71" s="982"/>
      <c r="AR71" s="982"/>
      <c r="AS71" s="982"/>
      <c r="AT71" s="982"/>
      <c r="AU71" s="982" t="s">
        <v>533</v>
      </c>
      <c r="AV71" s="982"/>
      <c r="AW71" s="982"/>
      <c r="AX71" s="982"/>
      <c r="AY71" s="982"/>
      <c r="AZ71" s="972"/>
      <c r="BA71" s="972"/>
      <c r="BB71" s="972"/>
      <c r="BC71" s="972"/>
      <c r="BD71" s="973"/>
      <c r="BE71" s="240"/>
      <c r="BF71" s="240"/>
      <c r="BG71" s="240"/>
      <c r="BH71" s="240"/>
      <c r="BI71" s="240"/>
      <c r="BJ71" s="240"/>
      <c r="BK71" s="240"/>
      <c r="BL71" s="240"/>
      <c r="BM71" s="240"/>
      <c r="BN71" s="240"/>
      <c r="BO71" s="240"/>
      <c r="BP71" s="240"/>
      <c r="BQ71" s="237">
        <v>65</v>
      </c>
      <c r="BR71" s="242"/>
      <c r="BS71" s="946"/>
      <c r="BT71" s="947"/>
      <c r="BU71" s="947"/>
      <c r="BV71" s="947"/>
      <c r="BW71" s="947"/>
      <c r="BX71" s="947"/>
      <c r="BY71" s="947"/>
      <c r="BZ71" s="947"/>
      <c r="CA71" s="947"/>
      <c r="CB71" s="947"/>
      <c r="CC71" s="947"/>
      <c r="CD71" s="947"/>
      <c r="CE71" s="947"/>
      <c r="CF71" s="947"/>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6"/>
      <c r="DW71" s="947"/>
      <c r="DX71" s="947"/>
      <c r="DY71" s="947"/>
      <c r="DZ71" s="948"/>
      <c r="EA71" s="229"/>
    </row>
    <row r="72" spans="1:131" ht="26.25" customHeight="1">
      <c r="A72" s="237">
        <v>5</v>
      </c>
      <c r="B72" s="983" t="s">
        <v>625</v>
      </c>
      <c r="C72" s="984"/>
      <c r="D72" s="984"/>
      <c r="E72" s="984"/>
      <c r="F72" s="984"/>
      <c r="G72" s="984"/>
      <c r="H72" s="984"/>
      <c r="I72" s="984"/>
      <c r="J72" s="984"/>
      <c r="K72" s="984"/>
      <c r="L72" s="984"/>
      <c r="M72" s="984"/>
      <c r="N72" s="984"/>
      <c r="O72" s="984"/>
      <c r="P72" s="985"/>
      <c r="Q72" s="986">
        <v>0</v>
      </c>
      <c r="R72" s="982"/>
      <c r="S72" s="982"/>
      <c r="T72" s="982"/>
      <c r="U72" s="982"/>
      <c r="V72" s="982" t="s">
        <v>533</v>
      </c>
      <c r="W72" s="982"/>
      <c r="X72" s="982"/>
      <c r="Y72" s="982"/>
      <c r="Z72" s="982"/>
      <c r="AA72" s="982">
        <v>0</v>
      </c>
      <c r="AB72" s="982"/>
      <c r="AC72" s="982"/>
      <c r="AD72" s="982"/>
      <c r="AE72" s="982"/>
      <c r="AF72" s="982">
        <v>0</v>
      </c>
      <c r="AG72" s="982"/>
      <c r="AH72" s="982"/>
      <c r="AI72" s="982"/>
      <c r="AJ72" s="982"/>
      <c r="AK72" s="982" t="s">
        <v>533</v>
      </c>
      <c r="AL72" s="982"/>
      <c r="AM72" s="982"/>
      <c r="AN72" s="982"/>
      <c r="AO72" s="982"/>
      <c r="AP72" s="982" t="s">
        <v>533</v>
      </c>
      <c r="AQ72" s="982"/>
      <c r="AR72" s="982"/>
      <c r="AS72" s="982"/>
      <c r="AT72" s="982"/>
      <c r="AU72" s="982" t="s">
        <v>533</v>
      </c>
      <c r="AV72" s="982"/>
      <c r="AW72" s="982"/>
      <c r="AX72" s="982"/>
      <c r="AY72" s="982"/>
      <c r="AZ72" s="972"/>
      <c r="BA72" s="972"/>
      <c r="BB72" s="972"/>
      <c r="BC72" s="972"/>
      <c r="BD72" s="973"/>
      <c r="BE72" s="240"/>
      <c r="BF72" s="240"/>
      <c r="BG72" s="240"/>
      <c r="BH72" s="240"/>
      <c r="BI72" s="240"/>
      <c r="BJ72" s="240"/>
      <c r="BK72" s="240"/>
      <c r="BL72" s="240"/>
      <c r="BM72" s="240"/>
      <c r="BN72" s="240"/>
      <c r="BO72" s="240"/>
      <c r="BP72" s="240"/>
      <c r="BQ72" s="237">
        <v>66</v>
      </c>
      <c r="BR72" s="242"/>
      <c r="BS72" s="946"/>
      <c r="BT72" s="947"/>
      <c r="BU72" s="947"/>
      <c r="BV72" s="947"/>
      <c r="BW72" s="947"/>
      <c r="BX72" s="947"/>
      <c r="BY72" s="947"/>
      <c r="BZ72" s="947"/>
      <c r="CA72" s="947"/>
      <c r="CB72" s="947"/>
      <c r="CC72" s="947"/>
      <c r="CD72" s="947"/>
      <c r="CE72" s="947"/>
      <c r="CF72" s="947"/>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6"/>
      <c r="DW72" s="947"/>
      <c r="DX72" s="947"/>
      <c r="DY72" s="947"/>
      <c r="DZ72" s="948"/>
      <c r="EA72" s="229"/>
    </row>
    <row r="73" spans="1:131" ht="26.25" customHeight="1">
      <c r="A73" s="237">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0"/>
      <c r="BF73" s="240"/>
      <c r="BG73" s="240"/>
      <c r="BH73" s="240"/>
      <c r="BI73" s="240"/>
      <c r="BJ73" s="240"/>
      <c r="BK73" s="240"/>
      <c r="BL73" s="240"/>
      <c r="BM73" s="240"/>
      <c r="BN73" s="240"/>
      <c r="BO73" s="240"/>
      <c r="BP73" s="240"/>
      <c r="BQ73" s="237">
        <v>67</v>
      </c>
      <c r="BR73" s="242"/>
      <c r="BS73" s="946"/>
      <c r="BT73" s="947"/>
      <c r="BU73" s="947"/>
      <c r="BV73" s="947"/>
      <c r="BW73" s="947"/>
      <c r="BX73" s="947"/>
      <c r="BY73" s="947"/>
      <c r="BZ73" s="947"/>
      <c r="CA73" s="947"/>
      <c r="CB73" s="947"/>
      <c r="CC73" s="947"/>
      <c r="CD73" s="947"/>
      <c r="CE73" s="947"/>
      <c r="CF73" s="947"/>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6"/>
      <c r="DW73" s="947"/>
      <c r="DX73" s="947"/>
      <c r="DY73" s="947"/>
      <c r="DZ73" s="948"/>
      <c r="EA73" s="229"/>
    </row>
    <row r="74" spans="1:131" ht="26.25" customHeight="1">
      <c r="A74" s="237">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0"/>
      <c r="BF74" s="240"/>
      <c r="BG74" s="240"/>
      <c r="BH74" s="240"/>
      <c r="BI74" s="240"/>
      <c r="BJ74" s="240"/>
      <c r="BK74" s="240"/>
      <c r="BL74" s="240"/>
      <c r="BM74" s="240"/>
      <c r="BN74" s="240"/>
      <c r="BO74" s="240"/>
      <c r="BP74" s="240"/>
      <c r="BQ74" s="237">
        <v>68</v>
      </c>
      <c r="BR74" s="242"/>
      <c r="BS74" s="946"/>
      <c r="BT74" s="947"/>
      <c r="BU74" s="947"/>
      <c r="BV74" s="947"/>
      <c r="BW74" s="947"/>
      <c r="BX74" s="947"/>
      <c r="BY74" s="947"/>
      <c r="BZ74" s="947"/>
      <c r="CA74" s="947"/>
      <c r="CB74" s="947"/>
      <c r="CC74" s="947"/>
      <c r="CD74" s="947"/>
      <c r="CE74" s="947"/>
      <c r="CF74" s="947"/>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6"/>
      <c r="DW74" s="947"/>
      <c r="DX74" s="947"/>
      <c r="DY74" s="947"/>
      <c r="DZ74" s="948"/>
      <c r="EA74" s="229"/>
    </row>
    <row r="75" spans="1:131" ht="26.25" customHeight="1">
      <c r="A75" s="237">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0"/>
      <c r="BF75" s="240"/>
      <c r="BG75" s="240"/>
      <c r="BH75" s="240"/>
      <c r="BI75" s="240"/>
      <c r="BJ75" s="240"/>
      <c r="BK75" s="240"/>
      <c r="BL75" s="240"/>
      <c r="BM75" s="240"/>
      <c r="BN75" s="240"/>
      <c r="BO75" s="240"/>
      <c r="BP75" s="240"/>
      <c r="BQ75" s="237">
        <v>69</v>
      </c>
      <c r="BR75" s="242"/>
      <c r="BS75" s="946"/>
      <c r="BT75" s="947"/>
      <c r="BU75" s="947"/>
      <c r="BV75" s="947"/>
      <c r="BW75" s="947"/>
      <c r="BX75" s="947"/>
      <c r="BY75" s="947"/>
      <c r="BZ75" s="947"/>
      <c r="CA75" s="947"/>
      <c r="CB75" s="947"/>
      <c r="CC75" s="947"/>
      <c r="CD75" s="947"/>
      <c r="CE75" s="947"/>
      <c r="CF75" s="947"/>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6"/>
      <c r="DW75" s="947"/>
      <c r="DX75" s="947"/>
      <c r="DY75" s="947"/>
      <c r="DZ75" s="948"/>
      <c r="EA75" s="229"/>
    </row>
    <row r="76" spans="1:131" ht="26.25" customHeight="1">
      <c r="A76" s="237">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0"/>
      <c r="BF76" s="240"/>
      <c r="BG76" s="240"/>
      <c r="BH76" s="240"/>
      <c r="BI76" s="240"/>
      <c r="BJ76" s="240"/>
      <c r="BK76" s="240"/>
      <c r="BL76" s="240"/>
      <c r="BM76" s="240"/>
      <c r="BN76" s="240"/>
      <c r="BO76" s="240"/>
      <c r="BP76" s="240"/>
      <c r="BQ76" s="237">
        <v>70</v>
      </c>
      <c r="BR76" s="242"/>
      <c r="BS76" s="946"/>
      <c r="BT76" s="947"/>
      <c r="BU76" s="947"/>
      <c r="BV76" s="947"/>
      <c r="BW76" s="947"/>
      <c r="BX76" s="947"/>
      <c r="BY76" s="947"/>
      <c r="BZ76" s="947"/>
      <c r="CA76" s="947"/>
      <c r="CB76" s="947"/>
      <c r="CC76" s="947"/>
      <c r="CD76" s="947"/>
      <c r="CE76" s="947"/>
      <c r="CF76" s="947"/>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6"/>
      <c r="DW76" s="947"/>
      <c r="DX76" s="947"/>
      <c r="DY76" s="947"/>
      <c r="DZ76" s="948"/>
      <c r="EA76" s="229"/>
    </row>
    <row r="77" spans="1:131" ht="26.25" customHeight="1">
      <c r="A77" s="237">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0"/>
      <c r="BF77" s="240"/>
      <c r="BG77" s="240"/>
      <c r="BH77" s="240"/>
      <c r="BI77" s="240"/>
      <c r="BJ77" s="240"/>
      <c r="BK77" s="240"/>
      <c r="BL77" s="240"/>
      <c r="BM77" s="240"/>
      <c r="BN77" s="240"/>
      <c r="BO77" s="240"/>
      <c r="BP77" s="240"/>
      <c r="BQ77" s="237">
        <v>71</v>
      </c>
      <c r="BR77" s="242"/>
      <c r="BS77" s="946"/>
      <c r="BT77" s="947"/>
      <c r="BU77" s="947"/>
      <c r="BV77" s="947"/>
      <c r="BW77" s="947"/>
      <c r="BX77" s="947"/>
      <c r="BY77" s="947"/>
      <c r="BZ77" s="947"/>
      <c r="CA77" s="947"/>
      <c r="CB77" s="947"/>
      <c r="CC77" s="947"/>
      <c r="CD77" s="947"/>
      <c r="CE77" s="947"/>
      <c r="CF77" s="947"/>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6"/>
      <c r="DW77" s="947"/>
      <c r="DX77" s="947"/>
      <c r="DY77" s="947"/>
      <c r="DZ77" s="948"/>
      <c r="EA77" s="229"/>
    </row>
    <row r="78" spans="1:131" ht="26.25" customHeight="1">
      <c r="A78" s="237">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0"/>
      <c r="BF78" s="240"/>
      <c r="BG78" s="240"/>
      <c r="BH78" s="240"/>
      <c r="BI78" s="240"/>
      <c r="BJ78" s="229"/>
      <c r="BK78" s="229"/>
      <c r="BL78" s="229"/>
      <c r="BM78" s="229"/>
      <c r="BN78" s="229"/>
      <c r="BO78" s="240"/>
      <c r="BP78" s="240"/>
      <c r="BQ78" s="237">
        <v>72</v>
      </c>
      <c r="BR78" s="242"/>
      <c r="BS78" s="946"/>
      <c r="BT78" s="947"/>
      <c r="BU78" s="947"/>
      <c r="BV78" s="947"/>
      <c r="BW78" s="947"/>
      <c r="BX78" s="947"/>
      <c r="BY78" s="947"/>
      <c r="BZ78" s="947"/>
      <c r="CA78" s="947"/>
      <c r="CB78" s="947"/>
      <c r="CC78" s="947"/>
      <c r="CD78" s="947"/>
      <c r="CE78" s="947"/>
      <c r="CF78" s="947"/>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6"/>
      <c r="DW78" s="947"/>
      <c r="DX78" s="947"/>
      <c r="DY78" s="947"/>
      <c r="DZ78" s="948"/>
      <c r="EA78" s="229"/>
    </row>
    <row r="79" spans="1:131" ht="26.25" customHeight="1">
      <c r="A79" s="237">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0"/>
      <c r="BF79" s="240"/>
      <c r="BG79" s="240"/>
      <c r="BH79" s="240"/>
      <c r="BI79" s="240"/>
      <c r="BJ79" s="229"/>
      <c r="BK79" s="229"/>
      <c r="BL79" s="229"/>
      <c r="BM79" s="229"/>
      <c r="BN79" s="229"/>
      <c r="BO79" s="240"/>
      <c r="BP79" s="240"/>
      <c r="BQ79" s="237">
        <v>73</v>
      </c>
      <c r="BR79" s="242"/>
      <c r="BS79" s="946"/>
      <c r="BT79" s="947"/>
      <c r="BU79" s="947"/>
      <c r="BV79" s="947"/>
      <c r="BW79" s="947"/>
      <c r="BX79" s="947"/>
      <c r="BY79" s="947"/>
      <c r="BZ79" s="947"/>
      <c r="CA79" s="947"/>
      <c r="CB79" s="947"/>
      <c r="CC79" s="947"/>
      <c r="CD79" s="947"/>
      <c r="CE79" s="947"/>
      <c r="CF79" s="947"/>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6"/>
      <c r="DW79" s="947"/>
      <c r="DX79" s="947"/>
      <c r="DY79" s="947"/>
      <c r="DZ79" s="948"/>
      <c r="EA79" s="229"/>
    </row>
    <row r="80" spans="1:131" ht="26.25" customHeight="1">
      <c r="A80" s="237">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0"/>
      <c r="BF80" s="240"/>
      <c r="BG80" s="240"/>
      <c r="BH80" s="240"/>
      <c r="BI80" s="240"/>
      <c r="BJ80" s="240"/>
      <c r="BK80" s="240"/>
      <c r="BL80" s="240"/>
      <c r="BM80" s="240"/>
      <c r="BN80" s="240"/>
      <c r="BO80" s="240"/>
      <c r="BP80" s="240"/>
      <c r="BQ80" s="237">
        <v>74</v>
      </c>
      <c r="BR80" s="242"/>
      <c r="BS80" s="946"/>
      <c r="BT80" s="947"/>
      <c r="BU80" s="947"/>
      <c r="BV80" s="947"/>
      <c r="BW80" s="947"/>
      <c r="BX80" s="947"/>
      <c r="BY80" s="947"/>
      <c r="BZ80" s="947"/>
      <c r="CA80" s="947"/>
      <c r="CB80" s="947"/>
      <c r="CC80" s="947"/>
      <c r="CD80" s="947"/>
      <c r="CE80" s="947"/>
      <c r="CF80" s="947"/>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6"/>
      <c r="DW80" s="947"/>
      <c r="DX80" s="947"/>
      <c r="DY80" s="947"/>
      <c r="DZ80" s="948"/>
      <c r="EA80" s="229"/>
    </row>
    <row r="81" spans="1:131" ht="26.25" customHeight="1">
      <c r="A81" s="237">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0"/>
      <c r="BF81" s="240"/>
      <c r="BG81" s="240"/>
      <c r="BH81" s="240"/>
      <c r="BI81" s="240"/>
      <c r="BJ81" s="240"/>
      <c r="BK81" s="240"/>
      <c r="BL81" s="240"/>
      <c r="BM81" s="240"/>
      <c r="BN81" s="240"/>
      <c r="BO81" s="240"/>
      <c r="BP81" s="240"/>
      <c r="BQ81" s="237">
        <v>75</v>
      </c>
      <c r="BR81" s="242"/>
      <c r="BS81" s="946"/>
      <c r="BT81" s="947"/>
      <c r="BU81" s="947"/>
      <c r="BV81" s="947"/>
      <c r="BW81" s="947"/>
      <c r="BX81" s="947"/>
      <c r="BY81" s="947"/>
      <c r="BZ81" s="947"/>
      <c r="CA81" s="947"/>
      <c r="CB81" s="947"/>
      <c r="CC81" s="947"/>
      <c r="CD81" s="947"/>
      <c r="CE81" s="947"/>
      <c r="CF81" s="947"/>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6"/>
      <c r="DW81" s="947"/>
      <c r="DX81" s="947"/>
      <c r="DY81" s="947"/>
      <c r="DZ81" s="948"/>
      <c r="EA81" s="229"/>
    </row>
    <row r="82" spans="1:131" ht="26.25" customHeight="1">
      <c r="A82" s="237">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0"/>
      <c r="BF82" s="240"/>
      <c r="BG82" s="240"/>
      <c r="BH82" s="240"/>
      <c r="BI82" s="240"/>
      <c r="BJ82" s="240"/>
      <c r="BK82" s="240"/>
      <c r="BL82" s="240"/>
      <c r="BM82" s="240"/>
      <c r="BN82" s="240"/>
      <c r="BO82" s="240"/>
      <c r="BP82" s="240"/>
      <c r="BQ82" s="237">
        <v>76</v>
      </c>
      <c r="BR82" s="242"/>
      <c r="BS82" s="946"/>
      <c r="BT82" s="947"/>
      <c r="BU82" s="947"/>
      <c r="BV82" s="947"/>
      <c r="BW82" s="947"/>
      <c r="BX82" s="947"/>
      <c r="BY82" s="947"/>
      <c r="BZ82" s="947"/>
      <c r="CA82" s="947"/>
      <c r="CB82" s="947"/>
      <c r="CC82" s="947"/>
      <c r="CD82" s="947"/>
      <c r="CE82" s="947"/>
      <c r="CF82" s="947"/>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6"/>
      <c r="DW82" s="947"/>
      <c r="DX82" s="947"/>
      <c r="DY82" s="947"/>
      <c r="DZ82" s="948"/>
      <c r="EA82" s="229"/>
    </row>
    <row r="83" spans="1:131" ht="26.25" customHeight="1">
      <c r="A83" s="237">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0"/>
      <c r="BF83" s="240"/>
      <c r="BG83" s="240"/>
      <c r="BH83" s="240"/>
      <c r="BI83" s="240"/>
      <c r="BJ83" s="240"/>
      <c r="BK83" s="240"/>
      <c r="BL83" s="240"/>
      <c r="BM83" s="240"/>
      <c r="BN83" s="240"/>
      <c r="BO83" s="240"/>
      <c r="BP83" s="240"/>
      <c r="BQ83" s="237">
        <v>77</v>
      </c>
      <c r="BR83" s="242"/>
      <c r="BS83" s="946"/>
      <c r="BT83" s="947"/>
      <c r="BU83" s="947"/>
      <c r="BV83" s="947"/>
      <c r="BW83" s="947"/>
      <c r="BX83" s="947"/>
      <c r="BY83" s="947"/>
      <c r="BZ83" s="947"/>
      <c r="CA83" s="947"/>
      <c r="CB83" s="947"/>
      <c r="CC83" s="947"/>
      <c r="CD83" s="947"/>
      <c r="CE83" s="947"/>
      <c r="CF83" s="947"/>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6"/>
      <c r="DW83" s="947"/>
      <c r="DX83" s="947"/>
      <c r="DY83" s="947"/>
      <c r="DZ83" s="948"/>
      <c r="EA83" s="229"/>
    </row>
    <row r="84" spans="1:131" ht="26.25" customHeight="1">
      <c r="A84" s="237">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0"/>
      <c r="BF84" s="240"/>
      <c r="BG84" s="240"/>
      <c r="BH84" s="240"/>
      <c r="BI84" s="240"/>
      <c r="BJ84" s="240"/>
      <c r="BK84" s="240"/>
      <c r="BL84" s="240"/>
      <c r="BM84" s="240"/>
      <c r="BN84" s="240"/>
      <c r="BO84" s="240"/>
      <c r="BP84" s="240"/>
      <c r="BQ84" s="237">
        <v>78</v>
      </c>
      <c r="BR84" s="242"/>
      <c r="BS84" s="946"/>
      <c r="BT84" s="947"/>
      <c r="BU84" s="947"/>
      <c r="BV84" s="947"/>
      <c r="BW84" s="947"/>
      <c r="BX84" s="947"/>
      <c r="BY84" s="947"/>
      <c r="BZ84" s="947"/>
      <c r="CA84" s="947"/>
      <c r="CB84" s="947"/>
      <c r="CC84" s="947"/>
      <c r="CD84" s="947"/>
      <c r="CE84" s="947"/>
      <c r="CF84" s="947"/>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6"/>
      <c r="DW84" s="947"/>
      <c r="DX84" s="947"/>
      <c r="DY84" s="947"/>
      <c r="DZ84" s="948"/>
      <c r="EA84" s="229"/>
    </row>
    <row r="85" spans="1:131" ht="26.25" customHeight="1">
      <c r="A85" s="237">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0"/>
      <c r="BF85" s="240"/>
      <c r="BG85" s="240"/>
      <c r="BH85" s="240"/>
      <c r="BI85" s="240"/>
      <c r="BJ85" s="240"/>
      <c r="BK85" s="240"/>
      <c r="BL85" s="240"/>
      <c r="BM85" s="240"/>
      <c r="BN85" s="240"/>
      <c r="BO85" s="240"/>
      <c r="BP85" s="240"/>
      <c r="BQ85" s="237">
        <v>79</v>
      </c>
      <c r="BR85" s="242"/>
      <c r="BS85" s="946"/>
      <c r="BT85" s="947"/>
      <c r="BU85" s="947"/>
      <c r="BV85" s="947"/>
      <c r="BW85" s="947"/>
      <c r="BX85" s="947"/>
      <c r="BY85" s="947"/>
      <c r="BZ85" s="947"/>
      <c r="CA85" s="947"/>
      <c r="CB85" s="947"/>
      <c r="CC85" s="947"/>
      <c r="CD85" s="947"/>
      <c r="CE85" s="947"/>
      <c r="CF85" s="947"/>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6"/>
      <c r="DW85" s="947"/>
      <c r="DX85" s="947"/>
      <c r="DY85" s="947"/>
      <c r="DZ85" s="948"/>
      <c r="EA85" s="229"/>
    </row>
    <row r="86" spans="1:131" ht="26.25" customHeight="1">
      <c r="A86" s="237">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0"/>
      <c r="BF86" s="240"/>
      <c r="BG86" s="240"/>
      <c r="BH86" s="240"/>
      <c r="BI86" s="240"/>
      <c r="BJ86" s="240"/>
      <c r="BK86" s="240"/>
      <c r="BL86" s="240"/>
      <c r="BM86" s="240"/>
      <c r="BN86" s="240"/>
      <c r="BO86" s="240"/>
      <c r="BP86" s="240"/>
      <c r="BQ86" s="237">
        <v>80</v>
      </c>
      <c r="BR86" s="242"/>
      <c r="BS86" s="946"/>
      <c r="BT86" s="947"/>
      <c r="BU86" s="947"/>
      <c r="BV86" s="947"/>
      <c r="BW86" s="947"/>
      <c r="BX86" s="947"/>
      <c r="BY86" s="947"/>
      <c r="BZ86" s="947"/>
      <c r="CA86" s="947"/>
      <c r="CB86" s="947"/>
      <c r="CC86" s="947"/>
      <c r="CD86" s="947"/>
      <c r="CE86" s="947"/>
      <c r="CF86" s="947"/>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6"/>
      <c r="DW86" s="947"/>
      <c r="DX86" s="947"/>
      <c r="DY86" s="947"/>
      <c r="DZ86" s="948"/>
      <c r="EA86" s="229"/>
    </row>
    <row r="87" spans="1:131" ht="26.25" customHeight="1">
      <c r="A87" s="243">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0"/>
      <c r="BF87" s="240"/>
      <c r="BG87" s="240"/>
      <c r="BH87" s="240"/>
      <c r="BI87" s="240"/>
      <c r="BJ87" s="240"/>
      <c r="BK87" s="240"/>
      <c r="BL87" s="240"/>
      <c r="BM87" s="240"/>
      <c r="BN87" s="240"/>
      <c r="BO87" s="240"/>
      <c r="BP87" s="240"/>
      <c r="BQ87" s="237">
        <v>81</v>
      </c>
      <c r="BR87" s="242"/>
      <c r="BS87" s="946"/>
      <c r="BT87" s="947"/>
      <c r="BU87" s="947"/>
      <c r="BV87" s="947"/>
      <c r="BW87" s="947"/>
      <c r="BX87" s="947"/>
      <c r="BY87" s="947"/>
      <c r="BZ87" s="947"/>
      <c r="CA87" s="947"/>
      <c r="CB87" s="947"/>
      <c r="CC87" s="947"/>
      <c r="CD87" s="947"/>
      <c r="CE87" s="947"/>
      <c r="CF87" s="947"/>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6"/>
      <c r="DW87" s="947"/>
      <c r="DX87" s="947"/>
      <c r="DY87" s="947"/>
      <c r="DZ87" s="948"/>
      <c r="EA87" s="229"/>
    </row>
    <row r="88" spans="1:131" ht="26.25" customHeight="1" thickBot="1">
      <c r="A88" s="239" t="s">
        <v>398</v>
      </c>
      <c r="B88" s="949" t="s">
        <v>435</v>
      </c>
      <c r="C88" s="950"/>
      <c r="D88" s="950"/>
      <c r="E88" s="950"/>
      <c r="F88" s="950"/>
      <c r="G88" s="950"/>
      <c r="H88" s="950"/>
      <c r="I88" s="950"/>
      <c r="J88" s="950"/>
      <c r="K88" s="950"/>
      <c r="L88" s="950"/>
      <c r="M88" s="950"/>
      <c r="N88" s="950"/>
      <c r="O88" s="950"/>
      <c r="P88" s="951"/>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0"/>
      <c r="BF88" s="240"/>
      <c r="BG88" s="240"/>
      <c r="BH88" s="240"/>
      <c r="BI88" s="240"/>
      <c r="BJ88" s="240"/>
      <c r="BK88" s="240"/>
      <c r="BL88" s="240"/>
      <c r="BM88" s="240"/>
      <c r="BN88" s="240"/>
      <c r="BO88" s="240"/>
      <c r="BP88" s="240"/>
      <c r="BQ88" s="237">
        <v>82</v>
      </c>
      <c r="BR88" s="242"/>
      <c r="BS88" s="946"/>
      <c r="BT88" s="947"/>
      <c r="BU88" s="947"/>
      <c r="BV88" s="947"/>
      <c r="BW88" s="947"/>
      <c r="BX88" s="947"/>
      <c r="BY88" s="947"/>
      <c r="BZ88" s="947"/>
      <c r="CA88" s="947"/>
      <c r="CB88" s="947"/>
      <c r="CC88" s="947"/>
      <c r="CD88" s="947"/>
      <c r="CE88" s="947"/>
      <c r="CF88" s="947"/>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6"/>
      <c r="DW88" s="947"/>
      <c r="DX88" s="947"/>
      <c r="DY88" s="947"/>
      <c r="DZ88" s="948"/>
      <c r="EA88" s="229"/>
    </row>
    <row r="89" spans="1:131" ht="26.25" hidden="1" customHeight="1">
      <c r="A89" s="244"/>
      <c r="B89" s="245"/>
      <c r="C89" s="245"/>
      <c r="D89" s="245"/>
      <c r="E89" s="245"/>
      <c r="F89" s="245"/>
      <c r="G89" s="245"/>
      <c r="H89" s="245"/>
      <c r="I89" s="245"/>
      <c r="J89" s="245"/>
      <c r="K89" s="245"/>
      <c r="L89" s="245"/>
      <c r="M89" s="245"/>
      <c r="N89" s="245"/>
      <c r="O89" s="245"/>
      <c r="P89" s="245"/>
      <c r="Q89" s="246"/>
      <c r="R89" s="246"/>
      <c r="S89" s="246"/>
      <c r="T89" s="246"/>
      <c r="U89" s="246"/>
      <c r="V89" s="246"/>
      <c r="W89" s="246"/>
      <c r="X89" s="246"/>
      <c r="Y89" s="246"/>
      <c r="Z89" s="246"/>
      <c r="AA89" s="246"/>
      <c r="AB89" s="246"/>
      <c r="AC89" s="246"/>
      <c r="AD89" s="246"/>
      <c r="AE89" s="246"/>
      <c r="AF89" s="246"/>
      <c r="AG89" s="246"/>
      <c r="AH89" s="246"/>
      <c r="AI89" s="246"/>
      <c r="AJ89" s="246"/>
      <c r="AK89" s="246"/>
      <c r="AL89" s="246"/>
      <c r="AM89" s="246"/>
      <c r="AN89" s="246"/>
      <c r="AO89" s="246"/>
      <c r="AP89" s="246"/>
      <c r="AQ89" s="246"/>
      <c r="AR89" s="246"/>
      <c r="AS89" s="246"/>
      <c r="AT89" s="246"/>
      <c r="AU89" s="246"/>
      <c r="AV89" s="246"/>
      <c r="AW89" s="246"/>
      <c r="AX89" s="246"/>
      <c r="AY89" s="246"/>
      <c r="AZ89" s="247"/>
      <c r="BA89" s="247"/>
      <c r="BB89" s="247"/>
      <c r="BC89" s="247"/>
      <c r="BD89" s="247"/>
      <c r="BE89" s="240"/>
      <c r="BF89" s="240"/>
      <c r="BG89" s="240"/>
      <c r="BH89" s="240"/>
      <c r="BI89" s="240"/>
      <c r="BJ89" s="240"/>
      <c r="BK89" s="240"/>
      <c r="BL89" s="240"/>
      <c r="BM89" s="240"/>
      <c r="BN89" s="240"/>
      <c r="BO89" s="240"/>
      <c r="BP89" s="240"/>
      <c r="BQ89" s="237">
        <v>83</v>
      </c>
      <c r="BR89" s="242"/>
      <c r="BS89" s="946"/>
      <c r="BT89" s="947"/>
      <c r="BU89" s="947"/>
      <c r="BV89" s="947"/>
      <c r="BW89" s="947"/>
      <c r="BX89" s="947"/>
      <c r="BY89" s="947"/>
      <c r="BZ89" s="947"/>
      <c r="CA89" s="947"/>
      <c r="CB89" s="947"/>
      <c r="CC89" s="947"/>
      <c r="CD89" s="947"/>
      <c r="CE89" s="947"/>
      <c r="CF89" s="947"/>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6"/>
      <c r="DW89" s="947"/>
      <c r="DX89" s="947"/>
      <c r="DY89" s="947"/>
      <c r="DZ89" s="948"/>
      <c r="EA89" s="229"/>
    </row>
    <row r="90" spans="1:131" ht="26.25" hidden="1" customHeight="1">
      <c r="A90" s="244"/>
      <c r="B90" s="245"/>
      <c r="C90" s="245"/>
      <c r="D90" s="245"/>
      <c r="E90" s="245"/>
      <c r="F90" s="245"/>
      <c r="G90" s="245"/>
      <c r="H90" s="245"/>
      <c r="I90" s="245"/>
      <c r="J90" s="245"/>
      <c r="K90" s="245"/>
      <c r="L90" s="245"/>
      <c r="M90" s="245"/>
      <c r="N90" s="245"/>
      <c r="O90" s="245"/>
      <c r="P90" s="245"/>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c r="AZ90" s="247"/>
      <c r="BA90" s="247"/>
      <c r="BB90" s="247"/>
      <c r="BC90" s="247"/>
      <c r="BD90" s="247"/>
      <c r="BE90" s="240"/>
      <c r="BF90" s="240"/>
      <c r="BG90" s="240"/>
      <c r="BH90" s="240"/>
      <c r="BI90" s="240"/>
      <c r="BJ90" s="240"/>
      <c r="BK90" s="240"/>
      <c r="BL90" s="240"/>
      <c r="BM90" s="240"/>
      <c r="BN90" s="240"/>
      <c r="BO90" s="240"/>
      <c r="BP90" s="240"/>
      <c r="BQ90" s="237">
        <v>84</v>
      </c>
      <c r="BR90" s="242"/>
      <c r="BS90" s="946"/>
      <c r="BT90" s="947"/>
      <c r="BU90" s="947"/>
      <c r="BV90" s="947"/>
      <c r="BW90" s="947"/>
      <c r="BX90" s="947"/>
      <c r="BY90" s="947"/>
      <c r="BZ90" s="947"/>
      <c r="CA90" s="947"/>
      <c r="CB90" s="947"/>
      <c r="CC90" s="947"/>
      <c r="CD90" s="947"/>
      <c r="CE90" s="947"/>
      <c r="CF90" s="947"/>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6"/>
      <c r="DW90" s="947"/>
      <c r="DX90" s="947"/>
      <c r="DY90" s="947"/>
      <c r="DZ90" s="948"/>
      <c r="EA90" s="229"/>
    </row>
    <row r="91" spans="1:131" ht="26.25" hidden="1" customHeight="1">
      <c r="A91" s="244"/>
      <c r="B91" s="245"/>
      <c r="C91" s="245"/>
      <c r="D91" s="245"/>
      <c r="E91" s="245"/>
      <c r="F91" s="245"/>
      <c r="G91" s="245"/>
      <c r="H91" s="245"/>
      <c r="I91" s="245"/>
      <c r="J91" s="245"/>
      <c r="K91" s="245"/>
      <c r="L91" s="245"/>
      <c r="M91" s="245"/>
      <c r="N91" s="245"/>
      <c r="O91" s="245"/>
      <c r="P91" s="245"/>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46"/>
      <c r="AW91" s="246"/>
      <c r="AX91" s="246"/>
      <c r="AY91" s="246"/>
      <c r="AZ91" s="247"/>
      <c r="BA91" s="247"/>
      <c r="BB91" s="247"/>
      <c r="BC91" s="247"/>
      <c r="BD91" s="247"/>
      <c r="BE91" s="240"/>
      <c r="BF91" s="240"/>
      <c r="BG91" s="240"/>
      <c r="BH91" s="240"/>
      <c r="BI91" s="240"/>
      <c r="BJ91" s="240"/>
      <c r="BK91" s="240"/>
      <c r="BL91" s="240"/>
      <c r="BM91" s="240"/>
      <c r="BN91" s="240"/>
      <c r="BO91" s="240"/>
      <c r="BP91" s="240"/>
      <c r="BQ91" s="237">
        <v>85</v>
      </c>
      <c r="BR91" s="242"/>
      <c r="BS91" s="946"/>
      <c r="BT91" s="947"/>
      <c r="BU91" s="947"/>
      <c r="BV91" s="947"/>
      <c r="BW91" s="947"/>
      <c r="BX91" s="947"/>
      <c r="BY91" s="947"/>
      <c r="BZ91" s="947"/>
      <c r="CA91" s="947"/>
      <c r="CB91" s="947"/>
      <c r="CC91" s="947"/>
      <c r="CD91" s="947"/>
      <c r="CE91" s="947"/>
      <c r="CF91" s="947"/>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6"/>
      <c r="DW91" s="947"/>
      <c r="DX91" s="947"/>
      <c r="DY91" s="947"/>
      <c r="DZ91" s="948"/>
      <c r="EA91" s="229"/>
    </row>
    <row r="92" spans="1:131" ht="26.25" hidden="1" customHeight="1">
      <c r="A92" s="244"/>
      <c r="B92" s="245"/>
      <c r="C92" s="245"/>
      <c r="D92" s="245"/>
      <c r="E92" s="245"/>
      <c r="F92" s="245"/>
      <c r="G92" s="245"/>
      <c r="H92" s="245"/>
      <c r="I92" s="245"/>
      <c r="J92" s="245"/>
      <c r="K92" s="245"/>
      <c r="L92" s="245"/>
      <c r="M92" s="245"/>
      <c r="N92" s="245"/>
      <c r="O92" s="245"/>
      <c r="P92" s="245"/>
      <c r="Q92" s="246"/>
      <c r="R92" s="246"/>
      <c r="S92" s="246"/>
      <c r="T92" s="246"/>
      <c r="U92" s="246"/>
      <c r="V92" s="246"/>
      <c r="W92" s="246"/>
      <c r="X92" s="246"/>
      <c r="Y92" s="246"/>
      <c r="Z92" s="246"/>
      <c r="AA92" s="246"/>
      <c r="AB92" s="246"/>
      <c r="AC92" s="246"/>
      <c r="AD92" s="246"/>
      <c r="AE92" s="246"/>
      <c r="AF92" s="246"/>
      <c r="AG92" s="246"/>
      <c r="AH92" s="246"/>
      <c r="AI92" s="246"/>
      <c r="AJ92" s="246"/>
      <c r="AK92" s="246"/>
      <c r="AL92" s="246"/>
      <c r="AM92" s="246"/>
      <c r="AN92" s="246"/>
      <c r="AO92" s="246"/>
      <c r="AP92" s="246"/>
      <c r="AQ92" s="246"/>
      <c r="AR92" s="246"/>
      <c r="AS92" s="246"/>
      <c r="AT92" s="246"/>
      <c r="AU92" s="246"/>
      <c r="AV92" s="246"/>
      <c r="AW92" s="246"/>
      <c r="AX92" s="246"/>
      <c r="AY92" s="246"/>
      <c r="AZ92" s="247"/>
      <c r="BA92" s="247"/>
      <c r="BB92" s="247"/>
      <c r="BC92" s="247"/>
      <c r="BD92" s="247"/>
      <c r="BE92" s="240"/>
      <c r="BF92" s="240"/>
      <c r="BG92" s="240"/>
      <c r="BH92" s="240"/>
      <c r="BI92" s="240"/>
      <c r="BJ92" s="240"/>
      <c r="BK92" s="240"/>
      <c r="BL92" s="240"/>
      <c r="BM92" s="240"/>
      <c r="BN92" s="240"/>
      <c r="BO92" s="240"/>
      <c r="BP92" s="240"/>
      <c r="BQ92" s="237">
        <v>86</v>
      </c>
      <c r="BR92" s="242"/>
      <c r="BS92" s="946"/>
      <c r="BT92" s="947"/>
      <c r="BU92" s="947"/>
      <c r="BV92" s="947"/>
      <c r="BW92" s="947"/>
      <c r="BX92" s="947"/>
      <c r="BY92" s="947"/>
      <c r="BZ92" s="947"/>
      <c r="CA92" s="947"/>
      <c r="CB92" s="947"/>
      <c r="CC92" s="947"/>
      <c r="CD92" s="947"/>
      <c r="CE92" s="947"/>
      <c r="CF92" s="947"/>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6"/>
      <c r="DW92" s="947"/>
      <c r="DX92" s="947"/>
      <c r="DY92" s="947"/>
      <c r="DZ92" s="948"/>
      <c r="EA92" s="229"/>
    </row>
    <row r="93" spans="1:131" ht="26.25" hidden="1" customHeight="1">
      <c r="A93" s="244"/>
      <c r="B93" s="245"/>
      <c r="C93" s="245"/>
      <c r="D93" s="245"/>
      <c r="E93" s="245"/>
      <c r="F93" s="245"/>
      <c r="G93" s="245"/>
      <c r="H93" s="245"/>
      <c r="I93" s="245"/>
      <c r="J93" s="245"/>
      <c r="K93" s="245"/>
      <c r="L93" s="245"/>
      <c r="M93" s="245"/>
      <c r="N93" s="245"/>
      <c r="O93" s="245"/>
      <c r="P93" s="245"/>
      <c r="Q93" s="246"/>
      <c r="R93" s="246"/>
      <c r="S93" s="246"/>
      <c r="T93" s="246"/>
      <c r="U93" s="246"/>
      <c r="V93" s="246"/>
      <c r="W93" s="246"/>
      <c r="X93" s="246"/>
      <c r="Y93" s="246"/>
      <c r="Z93" s="246"/>
      <c r="AA93" s="246"/>
      <c r="AB93" s="246"/>
      <c r="AC93" s="246"/>
      <c r="AD93" s="246"/>
      <c r="AE93" s="246"/>
      <c r="AF93" s="246"/>
      <c r="AG93" s="246"/>
      <c r="AH93" s="246"/>
      <c r="AI93" s="246"/>
      <c r="AJ93" s="246"/>
      <c r="AK93" s="246"/>
      <c r="AL93" s="246"/>
      <c r="AM93" s="246"/>
      <c r="AN93" s="246"/>
      <c r="AO93" s="246"/>
      <c r="AP93" s="246"/>
      <c r="AQ93" s="246"/>
      <c r="AR93" s="246"/>
      <c r="AS93" s="246"/>
      <c r="AT93" s="246"/>
      <c r="AU93" s="246"/>
      <c r="AV93" s="246"/>
      <c r="AW93" s="246"/>
      <c r="AX93" s="246"/>
      <c r="AY93" s="246"/>
      <c r="AZ93" s="247"/>
      <c r="BA93" s="247"/>
      <c r="BB93" s="247"/>
      <c r="BC93" s="247"/>
      <c r="BD93" s="247"/>
      <c r="BE93" s="240"/>
      <c r="BF93" s="240"/>
      <c r="BG93" s="240"/>
      <c r="BH93" s="240"/>
      <c r="BI93" s="240"/>
      <c r="BJ93" s="240"/>
      <c r="BK93" s="240"/>
      <c r="BL93" s="240"/>
      <c r="BM93" s="240"/>
      <c r="BN93" s="240"/>
      <c r="BO93" s="240"/>
      <c r="BP93" s="240"/>
      <c r="BQ93" s="237">
        <v>87</v>
      </c>
      <c r="BR93" s="242"/>
      <c r="BS93" s="946"/>
      <c r="BT93" s="947"/>
      <c r="BU93" s="947"/>
      <c r="BV93" s="947"/>
      <c r="BW93" s="947"/>
      <c r="BX93" s="947"/>
      <c r="BY93" s="947"/>
      <c r="BZ93" s="947"/>
      <c r="CA93" s="947"/>
      <c r="CB93" s="947"/>
      <c r="CC93" s="947"/>
      <c r="CD93" s="947"/>
      <c r="CE93" s="947"/>
      <c r="CF93" s="947"/>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6"/>
      <c r="DW93" s="947"/>
      <c r="DX93" s="947"/>
      <c r="DY93" s="947"/>
      <c r="DZ93" s="948"/>
      <c r="EA93" s="229"/>
    </row>
    <row r="94" spans="1:131" ht="26.25" hidden="1" customHeight="1">
      <c r="A94" s="244"/>
      <c r="B94" s="245"/>
      <c r="C94" s="245"/>
      <c r="D94" s="245"/>
      <c r="E94" s="245"/>
      <c r="F94" s="245"/>
      <c r="G94" s="245"/>
      <c r="H94" s="245"/>
      <c r="I94" s="245"/>
      <c r="J94" s="245"/>
      <c r="K94" s="245"/>
      <c r="L94" s="245"/>
      <c r="M94" s="245"/>
      <c r="N94" s="245"/>
      <c r="O94" s="245"/>
      <c r="P94" s="245"/>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7"/>
      <c r="BA94" s="247"/>
      <c r="BB94" s="247"/>
      <c r="BC94" s="247"/>
      <c r="BD94" s="247"/>
      <c r="BE94" s="240"/>
      <c r="BF94" s="240"/>
      <c r="BG94" s="240"/>
      <c r="BH94" s="240"/>
      <c r="BI94" s="240"/>
      <c r="BJ94" s="240"/>
      <c r="BK94" s="240"/>
      <c r="BL94" s="240"/>
      <c r="BM94" s="240"/>
      <c r="BN94" s="240"/>
      <c r="BO94" s="240"/>
      <c r="BP94" s="240"/>
      <c r="BQ94" s="237">
        <v>88</v>
      </c>
      <c r="BR94" s="242"/>
      <c r="BS94" s="946"/>
      <c r="BT94" s="947"/>
      <c r="BU94" s="947"/>
      <c r="BV94" s="947"/>
      <c r="BW94" s="947"/>
      <c r="BX94" s="947"/>
      <c r="BY94" s="947"/>
      <c r="BZ94" s="947"/>
      <c r="CA94" s="947"/>
      <c r="CB94" s="947"/>
      <c r="CC94" s="947"/>
      <c r="CD94" s="947"/>
      <c r="CE94" s="947"/>
      <c r="CF94" s="947"/>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6"/>
      <c r="DW94" s="947"/>
      <c r="DX94" s="947"/>
      <c r="DY94" s="947"/>
      <c r="DZ94" s="948"/>
      <c r="EA94" s="229"/>
    </row>
    <row r="95" spans="1:131" ht="26.25" hidden="1" customHeight="1">
      <c r="A95" s="244"/>
      <c r="B95" s="245"/>
      <c r="C95" s="245"/>
      <c r="D95" s="245"/>
      <c r="E95" s="245"/>
      <c r="F95" s="245"/>
      <c r="G95" s="245"/>
      <c r="H95" s="245"/>
      <c r="I95" s="245"/>
      <c r="J95" s="245"/>
      <c r="K95" s="245"/>
      <c r="L95" s="245"/>
      <c r="M95" s="245"/>
      <c r="N95" s="245"/>
      <c r="O95" s="245"/>
      <c r="P95" s="245"/>
      <c r="Q95" s="246"/>
      <c r="R95" s="246"/>
      <c r="S95" s="246"/>
      <c r="T95" s="246"/>
      <c r="U95" s="246"/>
      <c r="V95" s="246"/>
      <c r="W95" s="246"/>
      <c r="X95" s="246"/>
      <c r="Y95" s="246"/>
      <c r="Z95" s="246"/>
      <c r="AA95" s="246"/>
      <c r="AB95" s="246"/>
      <c r="AC95" s="246"/>
      <c r="AD95" s="246"/>
      <c r="AE95" s="246"/>
      <c r="AF95" s="246"/>
      <c r="AG95" s="246"/>
      <c r="AH95" s="246"/>
      <c r="AI95" s="246"/>
      <c r="AJ95" s="246"/>
      <c r="AK95" s="246"/>
      <c r="AL95" s="246"/>
      <c r="AM95" s="246"/>
      <c r="AN95" s="246"/>
      <c r="AO95" s="246"/>
      <c r="AP95" s="246"/>
      <c r="AQ95" s="246"/>
      <c r="AR95" s="246"/>
      <c r="AS95" s="246"/>
      <c r="AT95" s="246"/>
      <c r="AU95" s="246"/>
      <c r="AV95" s="246"/>
      <c r="AW95" s="246"/>
      <c r="AX95" s="246"/>
      <c r="AY95" s="246"/>
      <c r="AZ95" s="247"/>
      <c r="BA95" s="247"/>
      <c r="BB95" s="247"/>
      <c r="BC95" s="247"/>
      <c r="BD95" s="247"/>
      <c r="BE95" s="240"/>
      <c r="BF95" s="240"/>
      <c r="BG95" s="240"/>
      <c r="BH95" s="240"/>
      <c r="BI95" s="240"/>
      <c r="BJ95" s="240"/>
      <c r="BK95" s="240"/>
      <c r="BL95" s="240"/>
      <c r="BM95" s="240"/>
      <c r="BN95" s="240"/>
      <c r="BO95" s="240"/>
      <c r="BP95" s="240"/>
      <c r="BQ95" s="237">
        <v>89</v>
      </c>
      <c r="BR95" s="242"/>
      <c r="BS95" s="946"/>
      <c r="BT95" s="947"/>
      <c r="BU95" s="947"/>
      <c r="BV95" s="947"/>
      <c r="BW95" s="947"/>
      <c r="BX95" s="947"/>
      <c r="BY95" s="947"/>
      <c r="BZ95" s="947"/>
      <c r="CA95" s="947"/>
      <c r="CB95" s="947"/>
      <c r="CC95" s="947"/>
      <c r="CD95" s="947"/>
      <c r="CE95" s="947"/>
      <c r="CF95" s="947"/>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6"/>
      <c r="DW95" s="947"/>
      <c r="DX95" s="947"/>
      <c r="DY95" s="947"/>
      <c r="DZ95" s="948"/>
      <c r="EA95" s="229"/>
    </row>
    <row r="96" spans="1:131" ht="26.25" hidden="1" customHeight="1">
      <c r="A96" s="244"/>
      <c r="B96" s="245"/>
      <c r="C96" s="245"/>
      <c r="D96" s="245"/>
      <c r="E96" s="245"/>
      <c r="F96" s="245"/>
      <c r="G96" s="245"/>
      <c r="H96" s="245"/>
      <c r="I96" s="245"/>
      <c r="J96" s="245"/>
      <c r="K96" s="245"/>
      <c r="L96" s="245"/>
      <c r="M96" s="245"/>
      <c r="N96" s="245"/>
      <c r="O96" s="245"/>
      <c r="P96" s="245"/>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c r="AN96" s="246"/>
      <c r="AO96" s="246"/>
      <c r="AP96" s="246"/>
      <c r="AQ96" s="246"/>
      <c r="AR96" s="246"/>
      <c r="AS96" s="246"/>
      <c r="AT96" s="246"/>
      <c r="AU96" s="246"/>
      <c r="AV96" s="246"/>
      <c r="AW96" s="246"/>
      <c r="AX96" s="246"/>
      <c r="AY96" s="246"/>
      <c r="AZ96" s="247"/>
      <c r="BA96" s="247"/>
      <c r="BB96" s="247"/>
      <c r="BC96" s="247"/>
      <c r="BD96" s="247"/>
      <c r="BE96" s="240"/>
      <c r="BF96" s="240"/>
      <c r="BG96" s="240"/>
      <c r="BH96" s="240"/>
      <c r="BI96" s="240"/>
      <c r="BJ96" s="240"/>
      <c r="BK96" s="240"/>
      <c r="BL96" s="240"/>
      <c r="BM96" s="240"/>
      <c r="BN96" s="240"/>
      <c r="BO96" s="240"/>
      <c r="BP96" s="240"/>
      <c r="BQ96" s="237">
        <v>90</v>
      </c>
      <c r="BR96" s="242"/>
      <c r="BS96" s="946"/>
      <c r="BT96" s="947"/>
      <c r="BU96" s="947"/>
      <c r="BV96" s="947"/>
      <c r="BW96" s="947"/>
      <c r="BX96" s="947"/>
      <c r="BY96" s="947"/>
      <c r="BZ96" s="947"/>
      <c r="CA96" s="947"/>
      <c r="CB96" s="947"/>
      <c r="CC96" s="947"/>
      <c r="CD96" s="947"/>
      <c r="CE96" s="947"/>
      <c r="CF96" s="947"/>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6"/>
      <c r="DW96" s="947"/>
      <c r="DX96" s="947"/>
      <c r="DY96" s="947"/>
      <c r="DZ96" s="948"/>
      <c r="EA96" s="229"/>
    </row>
    <row r="97" spans="1:131" ht="26.25" hidden="1" customHeight="1">
      <c r="A97" s="244"/>
      <c r="B97" s="245"/>
      <c r="C97" s="245"/>
      <c r="D97" s="245"/>
      <c r="E97" s="245"/>
      <c r="F97" s="245"/>
      <c r="G97" s="245"/>
      <c r="H97" s="245"/>
      <c r="I97" s="245"/>
      <c r="J97" s="245"/>
      <c r="K97" s="245"/>
      <c r="L97" s="245"/>
      <c r="M97" s="245"/>
      <c r="N97" s="245"/>
      <c r="O97" s="245"/>
      <c r="P97" s="245"/>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c r="AN97" s="246"/>
      <c r="AO97" s="246"/>
      <c r="AP97" s="246"/>
      <c r="AQ97" s="246"/>
      <c r="AR97" s="246"/>
      <c r="AS97" s="246"/>
      <c r="AT97" s="246"/>
      <c r="AU97" s="246"/>
      <c r="AV97" s="246"/>
      <c r="AW97" s="246"/>
      <c r="AX97" s="246"/>
      <c r="AY97" s="246"/>
      <c r="AZ97" s="247"/>
      <c r="BA97" s="247"/>
      <c r="BB97" s="247"/>
      <c r="BC97" s="247"/>
      <c r="BD97" s="247"/>
      <c r="BE97" s="240"/>
      <c r="BF97" s="240"/>
      <c r="BG97" s="240"/>
      <c r="BH97" s="240"/>
      <c r="BI97" s="240"/>
      <c r="BJ97" s="240"/>
      <c r="BK97" s="240"/>
      <c r="BL97" s="240"/>
      <c r="BM97" s="240"/>
      <c r="BN97" s="240"/>
      <c r="BO97" s="240"/>
      <c r="BP97" s="240"/>
      <c r="BQ97" s="237">
        <v>91</v>
      </c>
      <c r="BR97" s="242"/>
      <c r="BS97" s="946"/>
      <c r="BT97" s="947"/>
      <c r="BU97" s="947"/>
      <c r="BV97" s="947"/>
      <c r="BW97" s="947"/>
      <c r="BX97" s="947"/>
      <c r="BY97" s="947"/>
      <c r="BZ97" s="947"/>
      <c r="CA97" s="947"/>
      <c r="CB97" s="947"/>
      <c r="CC97" s="947"/>
      <c r="CD97" s="947"/>
      <c r="CE97" s="947"/>
      <c r="CF97" s="947"/>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6"/>
      <c r="DW97" s="947"/>
      <c r="DX97" s="947"/>
      <c r="DY97" s="947"/>
      <c r="DZ97" s="948"/>
      <c r="EA97" s="229"/>
    </row>
    <row r="98" spans="1:131" ht="26.25" hidden="1" customHeight="1">
      <c r="A98" s="244"/>
      <c r="B98" s="245"/>
      <c r="C98" s="245"/>
      <c r="D98" s="245"/>
      <c r="E98" s="245"/>
      <c r="F98" s="245"/>
      <c r="G98" s="245"/>
      <c r="H98" s="245"/>
      <c r="I98" s="245"/>
      <c r="J98" s="245"/>
      <c r="K98" s="245"/>
      <c r="L98" s="245"/>
      <c r="M98" s="245"/>
      <c r="N98" s="245"/>
      <c r="O98" s="245"/>
      <c r="P98" s="245"/>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c r="AN98" s="246"/>
      <c r="AO98" s="246"/>
      <c r="AP98" s="246"/>
      <c r="AQ98" s="246"/>
      <c r="AR98" s="246"/>
      <c r="AS98" s="246"/>
      <c r="AT98" s="246"/>
      <c r="AU98" s="246"/>
      <c r="AV98" s="246"/>
      <c r="AW98" s="246"/>
      <c r="AX98" s="246"/>
      <c r="AY98" s="246"/>
      <c r="AZ98" s="247"/>
      <c r="BA98" s="247"/>
      <c r="BB98" s="247"/>
      <c r="BC98" s="247"/>
      <c r="BD98" s="247"/>
      <c r="BE98" s="240"/>
      <c r="BF98" s="240"/>
      <c r="BG98" s="240"/>
      <c r="BH98" s="240"/>
      <c r="BI98" s="240"/>
      <c r="BJ98" s="240"/>
      <c r="BK98" s="240"/>
      <c r="BL98" s="240"/>
      <c r="BM98" s="240"/>
      <c r="BN98" s="240"/>
      <c r="BO98" s="240"/>
      <c r="BP98" s="240"/>
      <c r="BQ98" s="237">
        <v>92</v>
      </c>
      <c r="BR98" s="242"/>
      <c r="BS98" s="946"/>
      <c r="BT98" s="947"/>
      <c r="BU98" s="947"/>
      <c r="BV98" s="947"/>
      <c r="BW98" s="947"/>
      <c r="BX98" s="947"/>
      <c r="BY98" s="947"/>
      <c r="BZ98" s="947"/>
      <c r="CA98" s="947"/>
      <c r="CB98" s="947"/>
      <c r="CC98" s="947"/>
      <c r="CD98" s="947"/>
      <c r="CE98" s="947"/>
      <c r="CF98" s="947"/>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6"/>
      <c r="DW98" s="947"/>
      <c r="DX98" s="947"/>
      <c r="DY98" s="947"/>
      <c r="DZ98" s="948"/>
      <c r="EA98" s="229"/>
    </row>
    <row r="99" spans="1:131" ht="26.25" hidden="1" customHeight="1">
      <c r="A99" s="244"/>
      <c r="B99" s="245"/>
      <c r="C99" s="245"/>
      <c r="D99" s="245"/>
      <c r="E99" s="245"/>
      <c r="F99" s="245"/>
      <c r="G99" s="245"/>
      <c r="H99" s="245"/>
      <c r="I99" s="245"/>
      <c r="J99" s="245"/>
      <c r="K99" s="245"/>
      <c r="L99" s="245"/>
      <c r="M99" s="245"/>
      <c r="N99" s="245"/>
      <c r="O99" s="245"/>
      <c r="P99" s="245"/>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c r="AN99" s="246"/>
      <c r="AO99" s="246"/>
      <c r="AP99" s="246"/>
      <c r="AQ99" s="246"/>
      <c r="AR99" s="246"/>
      <c r="AS99" s="246"/>
      <c r="AT99" s="246"/>
      <c r="AU99" s="246"/>
      <c r="AV99" s="246"/>
      <c r="AW99" s="246"/>
      <c r="AX99" s="246"/>
      <c r="AY99" s="246"/>
      <c r="AZ99" s="247"/>
      <c r="BA99" s="247"/>
      <c r="BB99" s="247"/>
      <c r="BC99" s="247"/>
      <c r="BD99" s="247"/>
      <c r="BE99" s="240"/>
      <c r="BF99" s="240"/>
      <c r="BG99" s="240"/>
      <c r="BH99" s="240"/>
      <c r="BI99" s="240"/>
      <c r="BJ99" s="240"/>
      <c r="BK99" s="240"/>
      <c r="BL99" s="240"/>
      <c r="BM99" s="240"/>
      <c r="BN99" s="240"/>
      <c r="BO99" s="240"/>
      <c r="BP99" s="240"/>
      <c r="BQ99" s="237">
        <v>93</v>
      </c>
      <c r="BR99" s="242"/>
      <c r="BS99" s="946"/>
      <c r="BT99" s="947"/>
      <c r="BU99" s="947"/>
      <c r="BV99" s="947"/>
      <c r="BW99" s="947"/>
      <c r="BX99" s="947"/>
      <c r="BY99" s="947"/>
      <c r="BZ99" s="947"/>
      <c r="CA99" s="947"/>
      <c r="CB99" s="947"/>
      <c r="CC99" s="947"/>
      <c r="CD99" s="947"/>
      <c r="CE99" s="947"/>
      <c r="CF99" s="947"/>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6"/>
      <c r="DW99" s="947"/>
      <c r="DX99" s="947"/>
      <c r="DY99" s="947"/>
      <c r="DZ99" s="948"/>
      <c r="EA99" s="229"/>
    </row>
    <row r="100" spans="1:131" ht="26.25" hidden="1" customHeight="1">
      <c r="A100" s="244"/>
      <c r="B100" s="245"/>
      <c r="C100" s="245"/>
      <c r="D100" s="245"/>
      <c r="E100" s="245"/>
      <c r="F100" s="245"/>
      <c r="G100" s="245"/>
      <c r="H100" s="245"/>
      <c r="I100" s="245"/>
      <c r="J100" s="245"/>
      <c r="K100" s="245"/>
      <c r="L100" s="245"/>
      <c r="M100" s="245"/>
      <c r="N100" s="245"/>
      <c r="O100" s="245"/>
      <c r="P100" s="245"/>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c r="AN100" s="246"/>
      <c r="AO100" s="246"/>
      <c r="AP100" s="246"/>
      <c r="AQ100" s="246"/>
      <c r="AR100" s="246"/>
      <c r="AS100" s="246"/>
      <c r="AT100" s="246"/>
      <c r="AU100" s="246"/>
      <c r="AV100" s="246"/>
      <c r="AW100" s="246"/>
      <c r="AX100" s="246"/>
      <c r="AY100" s="246"/>
      <c r="AZ100" s="247"/>
      <c r="BA100" s="247"/>
      <c r="BB100" s="247"/>
      <c r="BC100" s="247"/>
      <c r="BD100" s="247"/>
      <c r="BE100" s="240"/>
      <c r="BF100" s="240"/>
      <c r="BG100" s="240"/>
      <c r="BH100" s="240"/>
      <c r="BI100" s="240"/>
      <c r="BJ100" s="240"/>
      <c r="BK100" s="240"/>
      <c r="BL100" s="240"/>
      <c r="BM100" s="240"/>
      <c r="BN100" s="240"/>
      <c r="BO100" s="240"/>
      <c r="BP100" s="240"/>
      <c r="BQ100" s="237">
        <v>94</v>
      </c>
      <c r="BR100" s="242"/>
      <c r="BS100" s="946"/>
      <c r="BT100" s="947"/>
      <c r="BU100" s="947"/>
      <c r="BV100" s="947"/>
      <c r="BW100" s="947"/>
      <c r="BX100" s="947"/>
      <c r="BY100" s="947"/>
      <c r="BZ100" s="947"/>
      <c r="CA100" s="947"/>
      <c r="CB100" s="947"/>
      <c r="CC100" s="947"/>
      <c r="CD100" s="947"/>
      <c r="CE100" s="947"/>
      <c r="CF100" s="947"/>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6"/>
      <c r="DW100" s="947"/>
      <c r="DX100" s="947"/>
      <c r="DY100" s="947"/>
      <c r="DZ100" s="948"/>
      <c r="EA100" s="229"/>
    </row>
    <row r="101" spans="1:131" ht="26.25" hidden="1" customHeight="1">
      <c r="A101" s="244"/>
      <c r="B101" s="245"/>
      <c r="C101" s="245"/>
      <c r="D101" s="245"/>
      <c r="E101" s="245"/>
      <c r="F101" s="245"/>
      <c r="G101" s="245"/>
      <c r="H101" s="245"/>
      <c r="I101" s="245"/>
      <c r="J101" s="245"/>
      <c r="K101" s="245"/>
      <c r="L101" s="245"/>
      <c r="M101" s="245"/>
      <c r="N101" s="245"/>
      <c r="O101" s="245"/>
      <c r="P101" s="245"/>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c r="AN101" s="246"/>
      <c r="AO101" s="246"/>
      <c r="AP101" s="246"/>
      <c r="AQ101" s="246"/>
      <c r="AR101" s="246"/>
      <c r="AS101" s="246"/>
      <c r="AT101" s="246"/>
      <c r="AU101" s="246"/>
      <c r="AV101" s="246"/>
      <c r="AW101" s="246"/>
      <c r="AX101" s="246"/>
      <c r="AY101" s="246"/>
      <c r="AZ101" s="247"/>
      <c r="BA101" s="247"/>
      <c r="BB101" s="247"/>
      <c r="BC101" s="247"/>
      <c r="BD101" s="247"/>
      <c r="BE101" s="240"/>
      <c r="BF101" s="240"/>
      <c r="BG101" s="240"/>
      <c r="BH101" s="240"/>
      <c r="BI101" s="240"/>
      <c r="BJ101" s="240"/>
      <c r="BK101" s="240"/>
      <c r="BL101" s="240"/>
      <c r="BM101" s="240"/>
      <c r="BN101" s="240"/>
      <c r="BO101" s="240"/>
      <c r="BP101" s="240"/>
      <c r="BQ101" s="237">
        <v>95</v>
      </c>
      <c r="BR101" s="242"/>
      <c r="BS101" s="946"/>
      <c r="BT101" s="947"/>
      <c r="BU101" s="947"/>
      <c r="BV101" s="947"/>
      <c r="BW101" s="947"/>
      <c r="BX101" s="947"/>
      <c r="BY101" s="947"/>
      <c r="BZ101" s="947"/>
      <c r="CA101" s="947"/>
      <c r="CB101" s="947"/>
      <c r="CC101" s="947"/>
      <c r="CD101" s="947"/>
      <c r="CE101" s="947"/>
      <c r="CF101" s="947"/>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6"/>
      <c r="DW101" s="947"/>
      <c r="DX101" s="947"/>
      <c r="DY101" s="947"/>
      <c r="DZ101" s="948"/>
      <c r="EA101" s="229"/>
    </row>
    <row r="102" spans="1:131" ht="26.25" customHeight="1" thickBot="1">
      <c r="A102" s="244"/>
      <c r="B102" s="245"/>
      <c r="C102" s="245"/>
      <c r="D102" s="245"/>
      <c r="E102" s="245"/>
      <c r="F102" s="245"/>
      <c r="G102" s="245"/>
      <c r="H102" s="245"/>
      <c r="I102" s="245"/>
      <c r="J102" s="245"/>
      <c r="K102" s="245"/>
      <c r="L102" s="245"/>
      <c r="M102" s="245"/>
      <c r="N102" s="245"/>
      <c r="O102" s="245"/>
      <c r="P102" s="245"/>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6"/>
      <c r="AZ102" s="247"/>
      <c r="BA102" s="247"/>
      <c r="BB102" s="247"/>
      <c r="BC102" s="247"/>
      <c r="BD102" s="247"/>
      <c r="BE102" s="240"/>
      <c r="BF102" s="240"/>
      <c r="BG102" s="240"/>
      <c r="BH102" s="240"/>
      <c r="BI102" s="240"/>
      <c r="BJ102" s="240"/>
      <c r="BK102" s="240"/>
      <c r="BL102" s="240"/>
      <c r="BM102" s="240"/>
      <c r="BN102" s="240"/>
      <c r="BO102" s="240"/>
      <c r="BP102" s="240"/>
      <c r="BQ102" s="239" t="s">
        <v>398</v>
      </c>
      <c r="BR102" s="949" t="s">
        <v>436</v>
      </c>
      <c r="BS102" s="950"/>
      <c r="BT102" s="950"/>
      <c r="BU102" s="950"/>
      <c r="BV102" s="950"/>
      <c r="BW102" s="950"/>
      <c r="BX102" s="950"/>
      <c r="BY102" s="950"/>
      <c r="BZ102" s="950"/>
      <c r="CA102" s="950"/>
      <c r="CB102" s="950"/>
      <c r="CC102" s="950"/>
      <c r="CD102" s="950"/>
      <c r="CE102" s="950"/>
      <c r="CF102" s="950"/>
      <c r="CG102" s="951"/>
      <c r="CH102" s="952"/>
      <c r="CI102" s="953"/>
      <c r="CJ102" s="953"/>
      <c r="CK102" s="953"/>
      <c r="CL102" s="954"/>
      <c r="CM102" s="952"/>
      <c r="CN102" s="953"/>
      <c r="CO102" s="953"/>
      <c r="CP102" s="953"/>
      <c r="CQ102" s="954"/>
      <c r="CR102" s="938"/>
      <c r="CS102" s="939"/>
      <c r="CT102" s="939"/>
      <c r="CU102" s="939"/>
      <c r="CV102" s="940"/>
      <c r="CW102" s="938"/>
      <c r="CX102" s="939"/>
      <c r="CY102" s="939"/>
      <c r="CZ102" s="939"/>
      <c r="DA102" s="940"/>
      <c r="DB102" s="938"/>
      <c r="DC102" s="939"/>
      <c r="DD102" s="939"/>
      <c r="DE102" s="939"/>
      <c r="DF102" s="940"/>
      <c r="DG102" s="938"/>
      <c r="DH102" s="939"/>
      <c r="DI102" s="939"/>
      <c r="DJ102" s="939"/>
      <c r="DK102" s="940"/>
      <c r="DL102" s="938"/>
      <c r="DM102" s="939"/>
      <c r="DN102" s="939"/>
      <c r="DO102" s="939"/>
      <c r="DP102" s="940"/>
      <c r="DQ102" s="938"/>
      <c r="DR102" s="939"/>
      <c r="DS102" s="939"/>
      <c r="DT102" s="939"/>
      <c r="DU102" s="940"/>
      <c r="DV102" s="938"/>
      <c r="DW102" s="939"/>
      <c r="DX102" s="939"/>
      <c r="DY102" s="939"/>
      <c r="DZ102" s="940"/>
      <c r="EA102" s="229"/>
    </row>
    <row r="103" spans="1:131" ht="26.25" customHeight="1">
      <c r="A103" s="244"/>
      <c r="B103" s="245"/>
      <c r="C103" s="245"/>
      <c r="D103" s="245"/>
      <c r="E103" s="245"/>
      <c r="F103" s="245"/>
      <c r="G103" s="245"/>
      <c r="H103" s="245"/>
      <c r="I103" s="245"/>
      <c r="J103" s="245"/>
      <c r="K103" s="245"/>
      <c r="L103" s="245"/>
      <c r="M103" s="245"/>
      <c r="N103" s="245"/>
      <c r="O103" s="245"/>
      <c r="P103" s="245"/>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c r="AN103" s="246"/>
      <c r="AO103" s="246"/>
      <c r="AP103" s="246"/>
      <c r="AQ103" s="246"/>
      <c r="AR103" s="246"/>
      <c r="AS103" s="246"/>
      <c r="AT103" s="246"/>
      <c r="AU103" s="246"/>
      <c r="AV103" s="246"/>
      <c r="AW103" s="246"/>
      <c r="AX103" s="246"/>
      <c r="AY103" s="246"/>
      <c r="AZ103" s="247"/>
      <c r="BA103" s="247"/>
      <c r="BB103" s="247"/>
      <c r="BC103" s="247"/>
      <c r="BD103" s="247"/>
      <c r="BE103" s="240"/>
      <c r="BF103" s="240"/>
      <c r="BG103" s="240"/>
      <c r="BH103" s="240"/>
      <c r="BI103" s="240"/>
      <c r="BJ103" s="240"/>
      <c r="BK103" s="240"/>
      <c r="BL103" s="240"/>
      <c r="BM103" s="240"/>
      <c r="BN103" s="240"/>
      <c r="BO103" s="240"/>
      <c r="BP103" s="240"/>
      <c r="BQ103" s="941" t="s">
        <v>437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9"/>
    </row>
    <row r="104" spans="1:131" ht="26.25" customHeight="1">
      <c r="A104" s="244"/>
      <c r="B104" s="245"/>
      <c r="C104" s="245"/>
      <c r="D104" s="245"/>
      <c r="E104" s="245"/>
      <c r="F104" s="245"/>
      <c r="G104" s="245"/>
      <c r="H104" s="245"/>
      <c r="I104" s="245"/>
      <c r="J104" s="245"/>
      <c r="K104" s="245"/>
      <c r="L104" s="245"/>
      <c r="M104" s="245"/>
      <c r="N104" s="245"/>
      <c r="O104" s="245"/>
      <c r="P104" s="245"/>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c r="AN104" s="246"/>
      <c r="AO104" s="246"/>
      <c r="AP104" s="246"/>
      <c r="AQ104" s="246"/>
      <c r="AR104" s="246"/>
      <c r="AS104" s="246"/>
      <c r="AT104" s="246"/>
      <c r="AU104" s="246"/>
      <c r="AV104" s="246"/>
      <c r="AW104" s="246"/>
      <c r="AX104" s="246"/>
      <c r="AY104" s="246"/>
      <c r="AZ104" s="247"/>
      <c r="BA104" s="247"/>
      <c r="BB104" s="247"/>
      <c r="BC104" s="247"/>
      <c r="BD104" s="247"/>
      <c r="BE104" s="240"/>
      <c r="BF104" s="240"/>
      <c r="BG104" s="240"/>
      <c r="BH104" s="240"/>
      <c r="BI104" s="240"/>
      <c r="BJ104" s="240"/>
      <c r="BK104" s="240"/>
      <c r="BL104" s="240"/>
      <c r="BM104" s="240"/>
      <c r="BN104" s="240"/>
      <c r="BO104" s="240"/>
      <c r="BP104" s="240"/>
      <c r="BQ104" s="942" t="s">
        <v>438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9"/>
    </row>
    <row r="105" spans="1:131" ht="11.25" customHeight="1">
      <c r="A105" s="240"/>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row>
    <row r="106" spans="1:131" ht="11.25" customHeight="1">
      <c r="A106" s="240"/>
      <c r="B106" s="240"/>
      <c r="C106" s="240"/>
      <c r="D106" s="240"/>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c r="BI106" s="240"/>
      <c r="BJ106" s="240"/>
      <c r="BK106" s="240"/>
      <c r="BL106" s="240"/>
      <c r="BM106" s="240"/>
      <c r="BN106" s="240"/>
      <c r="BO106" s="240"/>
      <c r="BP106" s="240"/>
      <c r="BQ106" s="229"/>
      <c r="BR106" s="229"/>
      <c r="BS106" s="229"/>
      <c r="BT106" s="229"/>
      <c r="BU106" s="229"/>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c r="CV106" s="229"/>
      <c r="CW106" s="229"/>
      <c r="CX106" s="229"/>
      <c r="CY106" s="229"/>
      <c r="CZ106" s="229"/>
      <c r="DA106" s="229"/>
      <c r="DB106" s="229"/>
      <c r="DC106" s="229"/>
      <c r="DD106" s="229"/>
      <c r="DE106" s="229"/>
      <c r="DF106" s="229"/>
      <c r="DG106" s="229"/>
      <c r="DH106" s="229"/>
      <c r="DI106" s="229"/>
      <c r="DJ106" s="229"/>
      <c r="DK106" s="229"/>
      <c r="DL106" s="229"/>
      <c r="DM106" s="229"/>
      <c r="DN106" s="229"/>
      <c r="DO106" s="229"/>
      <c r="DP106" s="229"/>
      <c r="DQ106" s="229"/>
      <c r="DR106" s="229"/>
      <c r="DS106" s="229"/>
      <c r="DT106" s="229"/>
      <c r="DU106" s="229"/>
      <c r="DV106" s="229"/>
      <c r="DW106" s="229"/>
      <c r="DX106" s="229"/>
      <c r="DY106" s="229"/>
      <c r="DZ106" s="229"/>
      <c r="EA106" s="229"/>
    </row>
    <row r="107" spans="1:131" s="229" customFormat="1" ht="26.25" customHeight="1" thickBot="1">
      <c r="A107" s="248" t="s">
        <v>439</v>
      </c>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P107" s="249"/>
      <c r="AQ107" s="249"/>
      <c r="AR107" s="249"/>
      <c r="AS107" s="249"/>
      <c r="AT107" s="249"/>
      <c r="AU107" s="248" t="s">
        <v>440</v>
      </c>
      <c r="AV107" s="249"/>
      <c r="AW107" s="249"/>
      <c r="AX107" s="249"/>
      <c r="AY107" s="249"/>
      <c r="AZ107" s="249"/>
      <c r="BA107" s="249"/>
      <c r="BB107" s="249"/>
      <c r="BC107" s="249"/>
      <c r="BD107" s="249"/>
      <c r="BE107" s="249"/>
      <c r="BF107" s="249"/>
      <c r="BG107" s="249"/>
      <c r="BH107" s="249"/>
      <c r="BI107" s="249"/>
      <c r="BJ107" s="249"/>
      <c r="BK107" s="249"/>
      <c r="BL107" s="249"/>
      <c r="BM107" s="249"/>
      <c r="BN107" s="249"/>
      <c r="BO107" s="249"/>
      <c r="BP107" s="249"/>
      <c r="BQ107" s="249"/>
      <c r="BR107" s="249"/>
      <c r="BS107" s="249"/>
      <c r="BT107" s="249"/>
      <c r="BU107" s="249"/>
      <c r="BV107" s="249"/>
      <c r="BW107" s="249"/>
      <c r="BX107" s="249"/>
      <c r="BY107" s="249"/>
      <c r="BZ107" s="249"/>
      <c r="CA107" s="249"/>
      <c r="CB107" s="249"/>
      <c r="CC107" s="249"/>
      <c r="CD107" s="249"/>
      <c r="CE107" s="249"/>
      <c r="CF107" s="249"/>
      <c r="CG107" s="249"/>
      <c r="CH107" s="249"/>
      <c r="CI107" s="249"/>
      <c r="CJ107" s="249"/>
      <c r="CK107" s="249"/>
      <c r="CL107" s="249"/>
      <c r="CM107" s="249"/>
      <c r="CN107" s="249"/>
      <c r="CO107" s="249"/>
      <c r="CP107" s="249"/>
      <c r="CQ107" s="249"/>
      <c r="CR107" s="249"/>
      <c r="CS107" s="249"/>
      <c r="CT107" s="249"/>
      <c r="CU107" s="249"/>
      <c r="CV107" s="249"/>
      <c r="CW107" s="249"/>
      <c r="CX107" s="249"/>
      <c r="CY107" s="249"/>
      <c r="CZ107" s="249"/>
      <c r="DA107" s="249"/>
      <c r="DB107" s="249"/>
      <c r="DC107" s="249"/>
      <c r="DD107" s="249"/>
      <c r="DE107" s="249"/>
      <c r="DF107" s="249"/>
      <c r="DG107" s="249"/>
      <c r="DH107" s="249"/>
      <c r="DI107" s="249"/>
      <c r="DJ107" s="249"/>
      <c r="DK107" s="249"/>
      <c r="DL107" s="249"/>
      <c r="DM107" s="249"/>
      <c r="DN107" s="249"/>
      <c r="DO107" s="249"/>
      <c r="DP107" s="249"/>
      <c r="DQ107" s="249"/>
      <c r="DR107" s="249"/>
      <c r="DS107" s="249"/>
      <c r="DT107" s="249"/>
      <c r="DU107" s="249"/>
      <c r="DV107" s="249"/>
      <c r="DW107" s="249"/>
      <c r="DX107" s="249"/>
      <c r="DY107" s="249"/>
      <c r="DZ107" s="249"/>
    </row>
    <row r="108" spans="1:131" s="229" customFormat="1" ht="26.25" customHeight="1">
      <c r="A108" s="943" t="s">
        <v>441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442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9" customFormat="1" ht="26.25" customHeight="1">
      <c r="A109" s="896" t="s">
        <v>443</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9" t="s">
        <v>444</v>
      </c>
      <c r="AB109" s="897"/>
      <c r="AC109" s="897"/>
      <c r="AD109" s="897"/>
      <c r="AE109" s="898"/>
      <c r="AF109" s="899" t="s">
        <v>445</v>
      </c>
      <c r="AG109" s="897"/>
      <c r="AH109" s="897"/>
      <c r="AI109" s="897"/>
      <c r="AJ109" s="898"/>
      <c r="AK109" s="899" t="s">
        <v>306</v>
      </c>
      <c r="AL109" s="897"/>
      <c r="AM109" s="897"/>
      <c r="AN109" s="897"/>
      <c r="AO109" s="898"/>
      <c r="AP109" s="899" t="s">
        <v>446</v>
      </c>
      <c r="AQ109" s="897"/>
      <c r="AR109" s="897"/>
      <c r="AS109" s="897"/>
      <c r="AT109" s="930"/>
      <c r="AU109" s="896" t="s">
        <v>443</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9" t="s">
        <v>444</v>
      </c>
      <c r="BR109" s="897"/>
      <c r="BS109" s="897"/>
      <c r="BT109" s="897"/>
      <c r="BU109" s="898"/>
      <c r="BV109" s="899" t="s">
        <v>445</v>
      </c>
      <c r="BW109" s="897"/>
      <c r="BX109" s="897"/>
      <c r="BY109" s="897"/>
      <c r="BZ109" s="898"/>
      <c r="CA109" s="899" t="s">
        <v>306</v>
      </c>
      <c r="CB109" s="897"/>
      <c r="CC109" s="897"/>
      <c r="CD109" s="897"/>
      <c r="CE109" s="898"/>
      <c r="CF109" s="937" t="s">
        <v>446</v>
      </c>
      <c r="CG109" s="937"/>
      <c r="CH109" s="937"/>
      <c r="CI109" s="937"/>
      <c r="CJ109" s="937"/>
      <c r="CK109" s="899" t="s">
        <v>447</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9" t="s">
        <v>444</v>
      </c>
      <c r="DH109" s="897"/>
      <c r="DI109" s="897"/>
      <c r="DJ109" s="897"/>
      <c r="DK109" s="898"/>
      <c r="DL109" s="899" t="s">
        <v>445</v>
      </c>
      <c r="DM109" s="897"/>
      <c r="DN109" s="897"/>
      <c r="DO109" s="897"/>
      <c r="DP109" s="898"/>
      <c r="DQ109" s="899" t="s">
        <v>306</v>
      </c>
      <c r="DR109" s="897"/>
      <c r="DS109" s="897"/>
      <c r="DT109" s="897"/>
      <c r="DU109" s="898"/>
      <c r="DV109" s="899" t="s">
        <v>446</v>
      </c>
      <c r="DW109" s="897"/>
      <c r="DX109" s="897"/>
      <c r="DY109" s="897"/>
      <c r="DZ109" s="930"/>
    </row>
    <row r="110" spans="1:131" s="229" customFormat="1" ht="26.25" customHeight="1">
      <c r="A110" s="808" t="s">
        <v>448</v>
      </c>
      <c r="B110" s="809"/>
      <c r="C110" s="809"/>
      <c r="D110" s="809"/>
      <c r="E110" s="809"/>
      <c r="F110" s="809"/>
      <c r="G110" s="809"/>
      <c r="H110" s="809"/>
      <c r="I110" s="809"/>
      <c r="J110" s="809"/>
      <c r="K110" s="809"/>
      <c r="L110" s="809"/>
      <c r="M110" s="809"/>
      <c r="N110" s="809"/>
      <c r="O110" s="809"/>
      <c r="P110" s="809"/>
      <c r="Q110" s="809"/>
      <c r="R110" s="809"/>
      <c r="S110" s="809"/>
      <c r="T110" s="809"/>
      <c r="U110" s="809"/>
      <c r="V110" s="809"/>
      <c r="W110" s="809"/>
      <c r="X110" s="809"/>
      <c r="Y110" s="809"/>
      <c r="Z110" s="810"/>
      <c r="AA110" s="889">
        <v>46325642</v>
      </c>
      <c r="AB110" s="890"/>
      <c r="AC110" s="890"/>
      <c r="AD110" s="890"/>
      <c r="AE110" s="891"/>
      <c r="AF110" s="892">
        <v>43137327</v>
      </c>
      <c r="AG110" s="890"/>
      <c r="AH110" s="890"/>
      <c r="AI110" s="890"/>
      <c r="AJ110" s="891"/>
      <c r="AK110" s="892">
        <v>40658715</v>
      </c>
      <c r="AL110" s="890"/>
      <c r="AM110" s="890"/>
      <c r="AN110" s="890"/>
      <c r="AO110" s="891"/>
      <c r="AP110" s="893">
        <v>13.8</v>
      </c>
      <c r="AQ110" s="894"/>
      <c r="AR110" s="894"/>
      <c r="AS110" s="894"/>
      <c r="AT110" s="895"/>
      <c r="AU110" s="931" t="s">
        <v>75</v>
      </c>
      <c r="AV110" s="932"/>
      <c r="AW110" s="932"/>
      <c r="AX110" s="932"/>
      <c r="AY110" s="932"/>
      <c r="AZ110" s="861" t="s">
        <v>449</v>
      </c>
      <c r="BA110" s="809"/>
      <c r="BB110" s="809"/>
      <c r="BC110" s="809"/>
      <c r="BD110" s="809"/>
      <c r="BE110" s="809"/>
      <c r="BF110" s="809"/>
      <c r="BG110" s="809"/>
      <c r="BH110" s="809"/>
      <c r="BI110" s="809"/>
      <c r="BJ110" s="809"/>
      <c r="BK110" s="809"/>
      <c r="BL110" s="809"/>
      <c r="BM110" s="809"/>
      <c r="BN110" s="809"/>
      <c r="BO110" s="809"/>
      <c r="BP110" s="810"/>
      <c r="BQ110" s="862">
        <v>1178248433</v>
      </c>
      <c r="BR110" s="843"/>
      <c r="BS110" s="843"/>
      <c r="BT110" s="843"/>
      <c r="BU110" s="843"/>
      <c r="BV110" s="843">
        <v>1195915550</v>
      </c>
      <c r="BW110" s="843"/>
      <c r="BX110" s="843"/>
      <c r="BY110" s="843"/>
      <c r="BZ110" s="843"/>
      <c r="CA110" s="843">
        <v>1234266564</v>
      </c>
      <c r="CB110" s="843"/>
      <c r="CC110" s="843"/>
      <c r="CD110" s="843"/>
      <c r="CE110" s="843"/>
      <c r="CF110" s="867">
        <v>417.4</v>
      </c>
      <c r="CG110" s="868"/>
      <c r="CH110" s="868"/>
      <c r="CI110" s="868"/>
      <c r="CJ110" s="868"/>
      <c r="CK110" s="927" t="s">
        <v>450</v>
      </c>
      <c r="CL110" s="820"/>
      <c r="CM110" s="861" t="s">
        <v>451</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62" t="s">
        <v>452</v>
      </c>
      <c r="DH110" s="843"/>
      <c r="DI110" s="843"/>
      <c r="DJ110" s="843"/>
      <c r="DK110" s="843"/>
      <c r="DL110" s="843" t="s">
        <v>453</v>
      </c>
      <c r="DM110" s="843"/>
      <c r="DN110" s="843"/>
      <c r="DO110" s="843"/>
      <c r="DP110" s="843"/>
      <c r="DQ110" s="843" t="s">
        <v>421</v>
      </c>
      <c r="DR110" s="843"/>
      <c r="DS110" s="843"/>
      <c r="DT110" s="843"/>
      <c r="DU110" s="843"/>
      <c r="DV110" s="844" t="s">
        <v>452</v>
      </c>
      <c r="DW110" s="844"/>
      <c r="DX110" s="844"/>
      <c r="DY110" s="844"/>
      <c r="DZ110" s="845"/>
    </row>
    <row r="111" spans="1:131" s="229" customFormat="1" ht="26.25" customHeight="1">
      <c r="A111" s="775" t="s">
        <v>454</v>
      </c>
      <c r="B111" s="776"/>
      <c r="C111" s="776"/>
      <c r="D111" s="776"/>
      <c r="E111" s="776"/>
      <c r="F111" s="776"/>
      <c r="G111" s="776"/>
      <c r="H111" s="776"/>
      <c r="I111" s="776"/>
      <c r="J111" s="776"/>
      <c r="K111" s="776"/>
      <c r="L111" s="776"/>
      <c r="M111" s="776"/>
      <c r="N111" s="776"/>
      <c r="O111" s="776"/>
      <c r="P111" s="776"/>
      <c r="Q111" s="776"/>
      <c r="R111" s="776"/>
      <c r="S111" s="776"/>
      <c r="T111" s="776"/>
      <c r="U111" s="776"/>
      <c r="V111" s="776"/>
      <c r="W111" s="776"/>
      <c r="X111" s="776"/>
      <c r="Y111" s="776"/>
      <c r="Z111" s="926"/>
      <c r="AA111" s="919">
        <v>4299120</v>
      </c>
      <c r="AB111" s="920"/>
      <c r="AC111" s="920"/>
      <c r="AD111" s="920"/>
      <c r="AE111" s="921"/>
      <c r="AF111" s="922">
        <v>5771796</v>
      </c>
      <c r="AG111" s="920"/>
      <c r="AH111" s="920"/>
      <c r="AI111" s="920"/>
      <c r="AJ111" s="921"/>
      <c r="AK111" s="922">
        <v>170236</v>
      </c>
      <c r="AL111" s="920"/>
      <c r="AM111" s="920"/>
      <c r="AN111" s="920"/>
      <c r="AO111" s="921"/>
      <c r="AP111" s="923">
        <v>0.1</v>
      </c>
      <c r="AQ111" s="924"/>
      <c r="AR111" s="924"/>
      <c r="AS111" s="924"/>
      <c r="AT111" s="925"/>
      <c r="AU111" s="933"/>
      <c r="AV111" s="934"/>
      <c r="AW111" s="934"/>
      <c r="AX111" s="934"/>
      <c r="AY111" s="934"/>
      <c r="AZ111" s="816" t="s">
        <v>455</v>
      </c>
      <c r="BA111" s="753"/>
      <c r="BB111" s="753"/>
      <c r="BC111" s="753"/>
      <c r="BD111" s="753"/>
      <c r="BE111" s="753"/>
      <c r="BF111" s="753"/>
      <c r="BG111" s="753"/>
      <c r="BH111" s="753"/>
      <c r="BI111" s="753"/>
      <c r="BJ111" s="753"/>
      <c r="BK111" s="753"/>
      <c r="BL111" s="753"/>
      <c r="BM111" s="753"/>
      <c r="BN111" s="753"/>
      <c r="BO111" s="753"/>
      <c r="BP111" s="754"/>
      <c r="BQ111" s="817">
        <v>1027334</v>
      </c>
      <c r="BR111" s="818"/>
      <c r="BS111" s="818"/>
      <c r="BT111" s="818"/>
      <c r="BU111" s="818"/>
      <c r="BV111" s="818">
        <v>967749</v>
      </c>
      <c r="BW111" s="818"/>
      <c r="BX111" s="818"/>
      <c r="BY111" s="818"/>
      <c r="BZ111" s="818"/>
      <c r="CA111" s="818">
        <v>850143</v>
      </c>
      <c r="CB111" s="818"/>
      <c r="CC111" s="818"/>
      <c r="CD111" s="818"/>
      <c r="CE111" s="818"/>
      <c r="CF111" s="876">
        <v>0.3</v>
      </c>
      <c r="CG111" s="877"/>
      <c r="CH111" s="877"/>
      <c r="CI111" s="877"/>
      <c r="CJ111" s="877"/>
      <c r="CK111" s="928"/>
      <c r="CL111" s="822"/>
      <c r="CM111" s="816" t="s">
        <v>456</v>
      </c>
      <c r="CN111" s="753"/>
      <c r="CO111" s="753"/>
      <c r="CP111" s="753"/>
      <c r="CQ111" s="753"/>
      <c r="CR111" s="753"/>
      <c r="CS111" s="753"/>
      <c r="CT111" s="753"/>
      <c r="CU111" s="753"/>
      <c r="CV111" s="753"/>
      <c r="CW111" s="753"/>
      <c r="CX111" s="753"/>
      <c r="CY111" s="753"/>
      <c r="CZ111" s="753"/>
      <c r="DA111" s="753"/>
      <c r="DB111" s="753"/>
      <c r="DC111" s="753"/>
      <c r="DD111" s="753"/>
      <c r="DE111" s="753"/>
      <c r="DF111" s="754"/>
      <c r="DG111" s="817">
        <v>637792</v>
      </c>
      <c r="DH111" s="818"/>
      <c r="DI111" s="818"/>
      <c r="DJ111" s="818"/>
      <c r="DK111" s="818"/>
      <c r="DL111" s="818">
        <v>581033</v>
      </c>
      <c r="DM111" s="818"/>
      <c r="DN111" s="818"/>
      <c r="DO111" s="818"/>
      <c r="DP111" s="818"/>
      <c r="DQ111" s="818">
        <v>523964</v>
      </c>
      <c r="DR111" s="818"/>
      <c r="DS111" s="818"/>
      <c r="DT111" s="818"/>
      <c r="DU111" s="818"/>
      <c r="DV111" s="795">
        <v>0.2</v>
      </c>
      <c r="DW111" s="795"/>
      <c r="DX111" s="795"/>
      <c r="DY111" s="795"/>
      <c r="DZ111" s="796"/>
    </row>
    <row r="112" spans="1:131" s="229" customFormat="1" ht="26.25" customHeight="1">
      <c r="A112" s="913" t="s">
        <v>457</v>
      </c>
      <c r="B112" s="914"/>
      <c r="C112" s="753" t="s">
        <v>458</v>
      </c>
      <c r="D112" s="753"/>
      <c r="E112" s="753"/>
      <c r="F112" s="753"/>
      <c r="G112" s="753"/>
      <c r="H112" s="753"/>
      <c r="I112" s="753"/>
      <c r="J112" s="753"/>
      <c r="K112" s="753"/>
      <c r="L112" s="753"/>
      <c r="M112" s="753"/>
      <c r="N112" s="753"/>
      <c r="O112" s="753"/>
      <c r="P112" s="753"/>
      <c r="Q112" s="753"/>
      <c r="R112" s="753"/>
      <c r="S112" s="753"/>
      <c r="T112" s="753"/>
      <c r="U112" s="753"/>
      <c r="V112" s="753"/>
      <c r="W112" s="753"/>
      <c r="X112" s="753"/>
      <c r="Y112" s="753"/>
      <c r="Z112" s="754"/>
      <c r="AA112" s="780">
        <v>29494527</v>
      </c>
      <c r="AB112" s="781"/>
      <c r="AC112" s="781"/>
      <c r="AD112" s="781"/>
      <c r="AE112" s="782"/>
      <c r="AF112" s="783">
        <v>32978655</v>
      </c>
      <c r="AG112" s="781"/>
      <c r="AH112" s="781"/>
      <c r="AI112" s="781"/>
      <c r="AJ112" s="782"/>
      <c r="AK112" s="783">
        <v>35534630</v>
      </c>
      <c r="AL112" s="781"/>
      <c r="AM112" s="781"/>
      <c r="AN112" s="781"/>
      <c r="AO112" s="782"/>
      <c r="AP112" s="825">
        <v>12</v>
      </c>
      <c r="AQ112" s="826"/>
      <c r="AR112" s="826"/>
      <c r="AS112" s="826"/>
      <c r="AT112" s="827"/>
      <c r="AU112" s="933"/>
      <c r="AV112" s="934"/>
      <c r="AW112" s="934"/>
      <c r="AX112" s="934"/>
      <c r="AY112" s="934"/>
      <c r="AZ112" s="816" t="s">
        <v>459</v>
      </c>
      <c r="BA112" s="753"/>
      <c r="BB112" s="753"/>
      <c r="BC112" s="753"/>
      <c r="BD112" s="753"/>
      <c r="BE112" s="753"/>
      <c r="BF112" s="753"/>
      <c r="BG112" s="753"/>
      <c r="BH112" s="753"/>
      <c r="BI112" s="753"/>
      <c r="BJ112" s="753"/>
      <c r="BK112" s="753"/>
      <c r="BL112" s="753"/>
      <c r="BM112" s="753"/>
      <c r="BN112" s="753"/>
      <c r="BO112" s="753"/>
      <c r="BP112" s="754"/>
      <c r="BQ112" s="817">
        <v>216249390</v>
      </c>
      <c r="BR112" s="818"/>
      <c r="BS112" s="818"/>
      <c r="BT112" s="818"/>
      <c r="BU112" s="818"/>
      <c r="BV112" s="818">
        <v>205060209</v>
      </c>
      <c r="BW112" s="818"/>
      <c r="BX112" s="818"/>
      <c r="BY112" s="818"/>
      <c r="BZ112" s="818"/>
      <c r="CA112" s="818">
        <v>199462275</v>
      </c>
      <c r="CB112" s="818"/>
      <c r="CC112" s="818"/>
      <c r="CD112" s="818"/>
      <c r="CE112" s="818"/>
      <c r="CF112" s="876">
        <v>67.5</v>
      </c>
      <c r="CG112" s="877"/>
      <c r="CH112" s="877"/>
      <c r="CI112" s="877"/>
      <c r="CJ112" s="877"/>
      <c r="CK112" s="928"/>
      <c r="CL112" s="822"/>
      <c r="CM112" s="816" t="s">
        <v>460</v>
      </c>
      <c r="CN112" s="753"/>
      <c r="CO112" s="753"/>
      <c r="CP112" s="753"/>
      <c r="CQ112" s="753"/>
      <c r="CR112" s="753"/>
      <c r="CS112" s="753"/>
      <c r="CT112" s="753"/>
      <c r="CU112" s="753"/>
      <c r="CV112" s="753"/>
      <c r="CW112" s="753"/>
      <c r="CX112" s="753"/>
      <c r="CY112" s="753"/>
      <c r="CZ112" s="753"/>
      <c r="DA112" s="753"/>
      <c r="DB112" s="753"/>
      <c r="DC112" s="753"/>
      <c r="DD112" s="753"/>
      <c r="DE112" s="753"/>
      <c r="DF112" s="754"/>
      <c r="DG112" s="817" t="s">
        <v>461</v>
      </c>
      <c r="DH112" s="818"/>
      <c r="DI112" s="818"/>
      <c r="DJ112" s="818"/>
      <c r="DK112" s="818"/>
      <c r="DL112" s="818" t="s">
        <v>453</v>
      </c>
      <c r="DM112" s="818"/>
      <c r="DN112" s="818"/>
      <c r="DO112" s="818"/>
      <c r="DP112" s="818"/>
      <c r="DQ112" s="818" t="s">
        <v>452</v>
      </c>
      <c r="DR112" s="818"/>
      <c r="DS112" s="818"/>
      <c r="DT112" s="818"/>
      <c r="DU112" s="818"/>
      <c r="DV112" s="795" t="s">
        <v>462</v>
      </c>
      <c r="DW112" s="795"/>
      <c r="DX112" s="795"/>
      <c r="DY112" s="795"/>
      <c r="DZ112" s="796"/>
    </row>
    <row r="113" spans="1:130" s="229" customFormat="1" ht="26.25" customHeight="1">
      <c r="A113" s="915"/>
      <c r="B113" s="916"/>
      <c r="C113" s="753" t="s">
        <v>463</v>
      </c>
      <c r="D113" s="753"/>
      <c r="E113" s="753"/>
      <c r="F113" s="753"/>
      <c r="G113" s="753"/>
      <c r="H113" s="753"/>
      <c r="I113" s="753"/>
      <c r="J113" s="753"/>
      <c r="K113" s="753"/>
      <c r="L113" s="753"/>
      <c r="M113" s="753"/>
      <c r="N113" s="753"/>
      <c r="O113" s="753"/>
      <c r="P113" s="753"/>
      <c r="Q113" s="753"/>
      <c r="R113" s="753"/>
      <c r="S113" s="753"/>
      <c r="T113" s="753"/>
      <c r="U113" s="753"/>
      <c r="V113" s="753"/>
      <c r="W113" s="753"/>
      <c r="X113" s="753"/>
      <c r="Y113" s="753"/>
      <c r="Z113" s="754"/>
      <c r="AA113" s="919">
        <v>15671873</v>
      </c>
      <c r="AB113" s="920"/>
      <c r="AC113" s="920"/>
      <c r="AD113" s="920"/>
      <c r="AE113" s="921"/>
      <c r="AF113" s="922">
        <v>14438310</v>
      </c>
      <c r="AG113" s="920"/>
      <c r="AH113" s="920"/>
      <c r="AI113" s="920"/>
      <c r="AJ113" s="921"/>
      <c r="AK113" s="922">
        <v>15054911</v>
      </c>
      <c r="AL113" s="920"/>
      <c r="AM113" s="920"/>
      <c r="AN113" s="920"/>
      <c r="AO113" s="921"/>
      <c r="AP113" s="923">
        <v>5.0999999999999996</v>
      </c>
      <c r="AQ113" s="924"/>
      <c r="AR113" s="924"/>
      <c r="AS113" s="924"/>
      <c r="AT113" s="925"/>
      <c r="AU113" s="933"/>
      <c r="AV113" s="934"/>
      <c r="AW113" s="934"/>
      <c r="AX113" s="934"/>
      <c r="AY113" s="934"/>
      <c r="AZ113" s="816" t="s">
        <v>464</v>
      </c>
      <c r="BA113" s="753"/>
      <c r="BB113" s="753"/>
      <c r="BC113" s="753"/>
      <c r="BD113" s="753"/>
      <c r="BE113" s="753"/>
      <c r="BF113" s="753"/>
      <c r="BG113" s="753"/>
      <c r="BH113" s="753"/>
      <c r="BI113" s="753"/>
      <c r="BJ113" s="753"/>
      <c r="BK113" s="753"/>
      <c r="BL113" s="753"/>
      <c r="BM113" s="753"/>
      <c r="BN113" s="753"/>
      <c r="BO113" s="753"/>
      <c r="BP113" s="754"/>
      <c r="BQ113" s="817" t="s">
        <v>453</v>
      </c>
      <c r="BR113" s="818"/>
      <c r="BS113" s="818"/>
      <c r="BT113" s="818"/>
      <c r="BU113" s="818"/>
      <c r="BV113" s="818" t="s">
        <v>396</v>
      </c>
      <c r="BW113" s="818"/>
      <c r="BX113" s="818"/>
      <c r="BY113" s="818"/>
      <c r="BZ113" s="818"/>
      <c r="CA113" s="818" t="s">
        <v>452</v>
      </c>
      <c r="CB113" s="818"/>
      <c r="CC113" s="818"/>
      <c r="CD113" s="818"/>
      <c r="CE113" s="818"/>
      <c r="CF113" s="876" t="s">
        <v>452</v>
      </c>
      <c r="CG113" s="877"/>
      <c r="CH113" s="877"/>
      <c r="CI113" s="877"/>
      <c r="CJ113" s="877"/>
      <c r="CK113" s="928"/>
      <c r="CL113" s="822"/>
      <c r="CM113" s="816" t="s">
        <v>465</v>
      </c>
      <c r="CN113" s="753"/>
      <c r="CO113" s="753"/>
      <c r="CP113" s="753"/>
      <c r="CQ113" s="753"/>
      <c r="CR113" s="753"/>
      <c r="CS113" s="753"/>
      <c r="CT113" s="753"/>
      <c r="CU113" s="753"/>
      <c r="CV113" s="753"/>
      <c r="CW113" s="753"/>
      <c r="CX113" s="753"/>
      <c r="CY113" s="753"/>
      <c r="CZ113" s="753"/>
      <c r="DA113" s="753"/>
      <c r="DB113" s="753"/>
      <c r="DC113" s="753"/>
      <c r="DD113" s="753"/>
      <c r="DE113" s="753"/>
      <c r="DF113" s="754"/>
      <c r="DG113" s="780" t="s">
        <v>421</v>
      </c>
      <c r="DH113" s="781"/>
      <c r="DI113" s="781"/>
      <c r="DJ113" s="781"/>
      <c r="DK113" s="782"/>
      <c r="DL113" s="783" t="s">
        <v>390</v>
      </c>
      <c r="DM113" s="781"/>
      <c r="DN113" s="781"/>
      <c r="DO113" s="781"/>
      <c r="DP113" s="782"/>
      <c r="DQ113" s="783" t="s">
        <v>462</v>
      </c>
      <c r="DR113" s="781"/>
      <c r="DS113" s="781"/>
      <c r="DT113" s="781"/>
      <c r="DU113" s="782"/>
      <c r="DV113" s="825" t="s">
        <v>462</v>
      </c>
      <c r="DW113" s="826"/>
      <c r="DX113" s="826"/>
      <c r="DY113" s="826"/>
      <c r="DZ113" s="827"/>
    </row>
    <row r="114" spans="1:130" s="229" customFormat="1" ht="26.25" customHeight="1">
      <c r="A114" s="915"/>
      <c r="B114" s="916"/>
      <c r="C114" s="753" t="s">
        <v>466</v>
      </c>
      <c r="D114" s="753"/>
      <c r="E114" s="753"/>
      <c r="F114" s="753"/>
      <c r="G114" s="753"/>
      <c r="H114" s="753"/>
      <c r="I114" s="753"/>
      <c r="J114" s="753"/>
      <c r="K114" s="753"/>
      <c r="L114" s="753"/>
      <c r="M114" s="753"/>
      <c r="N114" s="753"/>
      <c r="O114" s="753"/>
      <c r="P114" s="753"/>
      <c r="Q114" s="753"/>
      <c r="R114" s="753"/>
      <c r="S114" s="753"/>
      <c r="T114" s="753"/>
      <c r="U114" s="753"/>
      <c r="V114" s="753"/>
      <c r="W114" s="753"/>
      <c r="X114" s="753"/>
      <c r="Y114" s="753"/>
      <c r="Z114" s="754"/>
      <c r="AA114" s="780" t="s">
        <v>461</v>
      </c>
      <c r="AB114" s="781"/>
      <c r="AC114" s="781"/>
      <c r="AD114" s="781"/>
      <c r="AE114" s="782"/>
      <c r="AF114" s="783" t="s">
        <v>452</v>
      </c>
      <c r="AG114" s="781"/>
      <c r="AH114" s="781"/>
      <c r="AI114" s="781"/>
      <c r="AJ114" s="782"/>
      <c r="AK114" s="783" t="s">
        <v>396</v>
      </c>
      <c r="AL114" s="781"/>
      <c r="AM114" s="781"/>
      <c r="AN114" s="781"/>
      <c r="AO114" s="782"/>
      <c r="AP114" s="825" t="s">
        <v>452</v>
      </c>
      <c r="AQ114" s="826"/>
      <c r="AR114" s="826"/>
      <c r="AS114" s="826"/>
      <c r="AT114" s="827"/>
      <c r="AU114" s="933"/>
      <c r="AV114" s="934"/>
      <c r="AW114" s="934"/>
      <c r="AX114" s="934"/>
      <c r="AY114" s="934"/>
      <c r="AZ114" s="816" t="s">
        <v>467</v>
      </c>
      <c r="BA114" s="753"/>
      <c r="BB114" s="753"/>
      <c r="BC114" s="753"/>
      <c r="BD114" s="753"/>
      <c r="BE114" s="753"/>
      <c r="BF114" s="753"/>
      <c r="BG114" s="753"/>
      <c r="BH114" s="753"/>
      <c r="BI114" s="753"/>
      <c r="BJ114" s="753"/>
      <c r="BK114" s="753"/>
      <c r="BL114" s="753"/>
      <c r="BM114" s="753"/>
      <c r="BN114" s="753"/>
      <c r="BO114" s="753"/>
      <c r="BP114" s="754"/>
      <c r="BQ114" s="817">
        <v>86475460</v>
      </c>
      <c r="BR114" s="818"/>
      <c r="BS114" s="818"/>
      <c r="BT114" s="818"/>
      <c r="BU114" s="818"/>
      <c r="BV114" s="818">
        <v>82898951</v>
      </c>
      <c r="BW114" s="818"/>
      <c r="BX114" s="818"/>
      <c r="BY114" s="818"/>
      <c r="BZ114" s="818"/>
      <c r="CA114" s="818">
        <v>80289076</v>
      </c>
      <c r="CB114" s="818"/>
      <c r="CC114" s="818"/>
      <c r="CD114" s="818"/>
      <c r="CE114" s="818"/>
      <c r="CF114" s="876">
        <v>27.2</v>
      </c>
      <c r="CG114" s="877"/>
      <c r="CH114" s="877"/>
      <c r="CI114" s="877"/>
      <c r="CJ114" s="877"/>
      <c r="CK114" s="928"/>
      <c r="CL114" s="822"/>
      <c r="CM114" s="816" t="s">
        <v>468</v>
      </c>
      <c r="CN114" s="753"/>
      <c r="CO114" s="753"/>
      <c r="CP114" s="753"/>
      <c r="CQ114" s="753"/>
      <c r="CR114" s="753"/>
      <c r="CS114" s="753"/>
      <c r="CT114" s="753"/>
      <c r="CU114" s="753"/>
      <c r="CV114" s="753"/>
      <c r="CW114" s="753"/>
      <c r="CX114" s="753"/>
      <c r="CY114" s="753"/>
      <c r="CZ114" s="753"/>
      <c r="DA114" s="753"/>
      <c r="DB114" s="753"/>
      <c r="DC114" s="753"/>
      <c r="DD114" s="753"/>
      <c r="DE114" s="753"/>
      <c r="DF114" s="754"/>
      <c r="DG114" s="780" t="s">
        <v>452</v>
      </c>
      <c r="DH114" s="781"/>
      <c r="DI114" s="781"/>
      <c r="DJ114" s="781"/>
      <c r="DK114" s="782"/>
      <c r="DL114" s="783" t="s">
        <v>461</v>
      </c>
      <c r="DM114" s="781"/>
      <c r="DN114" s="781"/>
      <c r="DO114" s="781"/>
      <c r="DP114" s="782"/>
      <c r="DQ114" s="783" t="s">
        <v>453</v>
      </c>
      <c r="DR114" s="781"/>
      <c r="DS114" s="781"/>
      <c r="DT114" s="781"/>
      <c r="DU114" s="782"/>
      <c r="DV114" s="825" t="s">
        <v>396</v>
      </c>
      <c r="DW114" s="826"/>
      <c r="DX114" s="826"/>
      <c r="DY114" s="826"/>
      <c r="DZ114" s="827"/>
    </row>
    <row r="115" spans="1:130" s="229" customFormat="1" ht="26.25" customHeight="1">
      <c r="A115" s="915"/>
      <c r="B115" s="916"/>
      <c r="C115" s="753" t="s">
        <v>469</v>
      </c>
      <c r="D115" s="753"/>
      <c r="E115" s="753"/>
      <c r="F115" s="753"/>
      <c r="G115" s="753"/>
      <c r="H115" s="753"/>
      <c r="I115" s="753"/>
      <c r="J115" s="753"/>
      <c r="K115" s="753"/>
      <c r="L115" s="753"/>
      <c r="M115" s="753"/>
      <c r="N115" s="753"/>
      <c r="O115" s="753"/>
      <c r="P115" s="753"/>
      <c r="Q115" s="753"/>
      <c r="R115" s="753"/>
      <c r="S115" s="753"/>
      <c r="T115" s="753"/>
      <c r="U115" s="753"/>
      <c r="V115" s="753"/>
      <c r="W115" s="753"/>
      <c r="X115" s="753"/>
      <c r="Y115" s="753"/>
      <c r="Z115" s="754"/>
      <c r="AA115" s="919">
        <v>123622</v>
      </c>
      <c r="AB115" s="920"/>
      <c r="AC115" s="920"/>
      <c r="AD115" s="920"/>
      <c r="AE115" s="921"/>
      <c r="AF115" s="922">
        <v>127625</v>
      </c>
      <c r="AG115" s="920"/>
      <c r="AH115" s="920"/>
      <c r="AI115" s="920"/>
      <c r="AJ115" s="921"/>
      <c r="AK115" s="922">
        <v>127782</v>
      </c>
      <c r="AL115" s="920"/>
      <c r="AM115" s="920"/>
      <c r="AN115" s="920"/>
      <c r="AO115" s="921"/>
      <c r="AP115" s="923">
        <v>0</v>
      </c>
      <c r="AQ115" s="924"/>
      <c r="AR115" s="924"/>
      <c r="AS115" s="924"/>
      <c r="AT115" s="925"/>
      <c r="AU115" s="933"/>
      <c r="AV115" s="934"/>
      <c r="AW115" s="934"/>
      <c r="AX115" s="934"/>
      <c r="AY115" s="934"/>
      <c r="AZ115" s="816" t="s">
        <v>470</v>
      </c>
      <c r="BA115" s="753"/>
      <c r="BB115" s="753"/>
      <c r="BC115" s="753"/>
      <c r="BD115" s="753"/>
      <c r="BE115" s="753"/>
      <c r="BF115" s="753"/>
      <c r="BG115" s="753"/>
      <c r="BH115" s="753"/>
      <c r="BI115" s="753"/>
      <c r="BJ115" s="753"/>
      <c r="BK115" s="753"/>
      <c r="BL115" s="753"/>
      <c r="BM115" s="753"/>
      <c r="BN115" s="753"/>
      <c r="BO115" s="753"/>
      <c r="BP115" s="754"/>
      <c r="BQ115" s="817">
        <v>22623168</v>
      </c>
      <c r="BR115" s="818"/>
      <c r="BS115" s="818"/>
      <c r="BT115" s="818"/>
      <c r="BU115" s="818"/>
      <c r="BV115" s="818">
        <v>25854773</v>
      </c>
      <c r="BW115" s="818"/>
      <c r="BX115" s="818"/>
      <c r="BY115" s="818"/>
      <c r="BZ115" s="818"/>
      <c r="CA115" s="818">
        <v>28730714</v>
      </c>
      <c r="CB115" s="818"/>
      <c r="CC115" s="818"/>
      <c r="CD115" s="818"/>
      <c r="CE115" s="818"/>
      <c r="CF115" s="876">
        <v>9.6999999999999993</v>
      </c>
      <c r="CG115" s="877"/>
      <c r="CH115" s="877"/>
      <c r="CI115" s="877"/>
      <c r="CJ115" s="877"/>
      <c r="CK115" s="928"/>
      <c r="CL115" s="822"/>
      <c r="CM115" s="816" t="s">
        <v>471</v>
      </c>
      <c r="CN115" s="753"/>
      <c r="CO115" s="753"/>
      <c r="CP115" s="753"/>
      <c r="CQ115" s="753"/>
      <c r="CR115" s="753"/>
      <c r="CS115" s="753"/>
      <c r="CT115" s="753"/>
      <c r="CU115" s="753"/>
      <c r="CV115" s="753"/>
      <c r="CW115" s="753"/>
      <c r="CX115" s="753"/>
      <c r="CY115" s="753"/>
      <c r="CZ115" s="753"/>
      <c r="DA115" s="753"/>
      <c r="DB115" s="753"/>
      <c r="DC115" s="753"/>
      <c r="DD115" s="753"/>
      <c r="DE115" s="753"/>
      <c r="DF115" s="754"/>
      <c r="DG115" s="780" t="s">
        <v>419</v>
      </c>
      <c r="DH115" s="781"/>
      <c r="DI115" s="781"/>
      <c r="DJ115" s="781"/>
      <c r="DK115" s="782"/>
      <c r="DL115" s="783" t="s">
        <v>452</v>
      </c>
      <c r="DM115" s="781"/>
      <c r="DN115" s="781"/>
      <c r="DO115" s="781"/>
      <c r="DP115" s="782"/>
      <c r="DQ115" s="783" t="s">
        <v>462</v>
      </c>
      <c r="DR115" s="781"/>
      <c r="DS115" s="781"/>
      <c r="DT115" s="781"/>
      <c r="DU115" s="782"/>
      <c r="DV115" s="825" t="s">
        <v>452</v>
      </c>
      <c r="DW115" s="826"/>
      <c r="DX115" s="826"/>
      <c r="DY115" s="826"/>
      <c r="DZ115" s="827"/>
    </row>
    <row r="116" spans="1:130" s="229" customFormat="1" ht="26.25" customHeight="1">
      <c r="A116" s="917"/>
      <c r="B116" s="918"/>
      <c r="C116" s="840" t="s">
        <v>472</v>
      </c>
      <c r="D116" s="840"/>
      <c r="E116" s="840"/>
      <c r="F116" s="840"/>
      <c r="G116" s="840"/>
      <c r="H116" s="840"/>
      <c r="I116" s="840"/>
      <c r="J116" s="840"/>
      <c r="K116" s="840"/>
      <c r="L116" s="840"/>
      <c r="M116" s="840"/>
      <c r="N116" s="840"/>
      <c r="O116" s="840"/>
      <c r="P116" s="840"/>
      <c r="Q116" s="840"/>
      <c r="R116" s="840"/>
      <c r="S116" s="840"/>
      <c r="T116" s="840"/>
      <c r="U116" s="840"/>
      <c r="V116" s="840"/>
      <c r="W116" s="840"/>
      <c r="X116" s="840"/>
      <c r="Y116" s="840"/>
      <c r="Z116" s="841"/>
      <c r="AA116" s="780" t="s">
        <v>452</v>
      </c>
      <c r="AB116" s="781"/>
      <c r="AC116" s="781"/>
      <c r="AD116" s="781"/>
      <c r="AE116" s="782"/>
      <c r="AF116" s="783" t="s">
        <v>421</v>
      </c>
      <c r="AG116" s="781"/>
      <c r="AH116" s="781"/>
      <c r="AI116" s="781"/>
      <c r="AJ116" s="782"/>
      <c r="AK116" s="783" t="s">
        <v>462</v>
      </c>
      <c r="AL116" s="781"/>
      <c r="AM116" s="781"/>
      <c r="AN116" s="781"/>
      <c r="AO116" s="782"/>
      <c r="AP116" s="825" t="s">
        <v>396</v>
      </c>
      <c r="AQ116" s="826"/>
      <c r="AR116" s="826"/>
      <c r="AS116" s="826"/>
      <c r="AT116" s="827"/>
      <c r="AU116" s="933"/>
      <c r="AV116" s="934"/>
      <c r="AW116" s="934"/>
      <c r="AX116" s="934"/>
      <c r="AY116" s="934"/>
      <c r="AZ116" s="910" t="s">
        <v>473</v>
      </c>
      <c r="BA116" s="911"/>
      <c r="BB116" s="911"/>
      <c r="BC116" s="911"/>
      <c r="BD116" s="911"/>
      <c r="BE116" s="911"/>
      <c r="BF116" s="911"/>
      <c r="BG116" s="911"/>
      <c r="BH116" s="911"/>
      <c r="BI116" s="911"/>
      <c r="BJ116" s="911"/>
      <c r="BK116" s="911"/>
      <c r="BL116" s="911"/>
      <c r="BM116" s="911"/>
      <c r="BN116" s="911"/>
      <c r="BO116" s="911"/>
      <c r="BP116" s="912"/>
      <c r="BQ116" s="817" t="s">
        <v>462</v>
      </c>
      <c r="BR116" s="818"/>
      <c r="BS116" s="818"/>
      <c r="BT116" s="818"/>
      <c r="BU116" s="818"/>
      <c r="BV116" s="818" t="s">
        <v>462</v>
      </c>
      <c r="BW116" s="818"/>
      <c r="BX116" s="818"/>
      <c r="BY116" s="818"/>
      <c r="BZ116" s="818"/>
      <c r="CA116" s="818" t="s">
        <v>421</v>
      </c>
      <c r="CB116" s="818"/>
      <c r="CC116" s="818"/>
      <c r="CD116" s="818"/>
      <c r="CE116" s="818"/>
      <c r="CF116" s="876" t="s">
        <v>452</v>
      </c>
      <c r="CG116" s="877"/>
      <c r="CH116" s="877"/>
      <c r="CI116" s="877"/>
      <c r="CJ116" s="877"/>
      <c r="CK116" s="928"/>
      <c r="CL116" s="822"/>
      <c r="CM116" s="816" t="s">
        <v>474</v>
      </c>
      <c r="CN116" s="753"/>
      <c r="CO116" s="753"/>
      <c r="CP116" s="753"/>
      <c r="CQ116" s="753"/>
      <c r="CR116" s="753"/>
      <c r="CS116" s="753"/>
      <c r="CT116" s="753"/>
      <c r="CU116" s="753"/>
      <c r="CV116" s="753"/>
      <c r="CW116" s="753"/>
      <c r="CX116" s="753"/>
      <c r="CY116" s="753"/>
      <c r="CZ116" s="753"/>
      <c r="DA116" s="753"/>
      <c r="DB116" s="753"/>
      <c r="DC116" s="753"/>
      <c r="DD116" s="753"/>
      <c r="DE116" s="753"/>
      <c r="DF116" s="754"/>
      <c r="DG116" s="780" t="s">
        <v>421</v>
      </c>
      <c r="DH116" s="781"/>
      <c r="DI116" s="781"/>
      <c r="DJ116" s="781"/>
      <c r="DK116" s="782"/>
      <c r="DL116" s="783" t="s">
        <v>396</v>
      </c>
      <c r="DM116" s="781"/>
      <c r="DN116" s="781"/>
      <c r="DO116" s="781"/>
      <c r="DP116" s="782"/>
      <c r="DQ116" s="783" t="s">
        <v>461</v>
      </c>
      <c r="DR116" s="781"/>
      <c r="DS116" s="781"/>
      <c r="DT116" s="781"/>
      <c r="DU116" s="782"/>
      <c r="DV116" s="825" t="s">
        <v>462</v>
      </c>
      <c r="DW116" s="826"/>
      <c r="DX116" s="826"/>
      <c r="DY116" s="826"/>
      <c r="DZ116" s="827"/>
    </row>
    <row r="117" spans="1:130" s="229" customFormat="1" ht="26.25" customHeight="1">
      <c r="A117" s="896" t="s">
        <v>187</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878" t="s">
        <v>475</v>
      </c>
      <c r="Z117" s="898"/>
      <c r="AA117" s="903">
        <v>95914784</v>
      </c>
      <c r="AB117" s="904"/>
      <c r="AC117" s="904"/>
      <c r="AD117" s="904"/>
      <c r="AE117" s="905"/>
      <c r="AF117" s="906">
        <v>96453713</v>
      </c>
      <c r="AG117" s="904"/>
      <c r="AH117" s="904"/>
      <c r="AI117" s="904"/>
      <c r="AJ117" s="905"/>
      <c r="AK117" s="906">
        <v>91546274</v>
      </c>
      <c r="AL117" s="904"/>
      <c r="AM117" s="904"/>
      <c r="AN117" s="904"/>
      <c r="AO117" s="905"/>
      <c r="AP117" s="907"/>
      <c r="AQ117" s="908"/>
      <c r="AR117" s="908"/>
      <c r="AS117" s="908"/>
      <c r="AT117" s="909"/>
      <c r="AU117" s="933"/>
      <c r="AV117" s="934"/>
      <c r="AW117" s="934"/>
      <c r="AX117" s="934"/>
      <c r="AY117" s="934"/>
      <c r="AZ117" s="864" t="s">
        <v>476</v>
      </c>
      <c r="BA117" s="865"/>
      <c r="BB117" s="865"/>
      <c r="BC117" s="865"/>
      <c r="BD117" s="865"/>
      <c r="BE117" s="865"/>
      <c r="BF117" s="865"/>
      <c r="BG117" s="865"/>
      <c r="BH117" s="865"/>
      <c r="BI117" s="865"/>
      <c r="BJ117" s="865"/>
      <c r="BK117" s="865"/>
      <c r="BL117" s="865"/>
      <c r="BM117" s="865"/>
      <c r="BN117" s="865"/>
      <c r="BO117" s="865"/>
      <c r="BP117" s="866"/>
      <c r="BQ117" s="817" t="s">
        <v>396</v>
      </c>
      <c r="BR117" s="818"/>
      <c r="BS117" s="818"/>
      <c r="BT117" s="818"/>
      <c r="BU117" s="818"/>
      <c r="BV117" s="818" t="s">
        <v>392</v>
      </c>
      <c r="BW117" s="818"/>
      <c r="BX117" s="818"/>
      <c r="BY117" s="818"/>
      <c r="BZ117" s="818"/>
      <c r="CA117" s="818" t="s">
        <v>392</v>
      </c>
      <c r="CB117" s="818"/>
      <c r="CC117" s="818"/>
      <c r="CD117" s="818"/>
      <c r="CE117" s="818"/>
      <c r="CF117" s="876" t="s">
        <v>477</v>
      </c>
      <c r="CG117" s="877"/>
      <c r="CH117" s="877"/>
      <c r="CI117" s="877"/>
      <c r="CJ117" s="877"/>
      <c r="CK117" s="928"/>
      <c r="CL117" s="822"/>
      <c r="CM117" s="816" t="s">
        <v>478</v>
      </c>
      <c r="CN117" s="753"/>
      <c r="CO117" s="753"/>
      <c r="CP117" s="753"/>
      <c r="CQ117" s="753"/>
      <c r="CR117" s="753"/>
      <c r="CS117" s="753"/>
      <c r="CT117" s="753"/>
      <c r="CU117" s="753"/>
      <c r="CV117" s="753"/>
      <c r="CW117" s="753"/>
      <c r="CX117" s="753"/>
      <c r="CY117" s="753"/>
      <c r="CZ117" s="753"/>
      <c r="DA117" s="753"/>
      <c r="DB117" s="753"/>
      <c r="DC117" s="753"/>
      <c r="DD117" s="753"/>
      <c r="DE117" s="753"/>
      <c r="DF117" s="754"/>
      <c r="DG117" s="780" t="s">
        <v>452</v>
      </c>
      <c r="DH117" s="781"/>
      <c r="DI117" s="781"/>
      <c r="DJ117" s="781"/>
      <c r="DK117" s="782"/>
      <c r="DL117" s="783" t="s">
        <v>452</v>
      </c>
      <c r="DM117" s="781"/>
      <c r="DN117" s="781"/>
      <c r="DO117" s="781"/>
      <c r="DP117" s="782"/>
      <c r="DQ117" s="783" t="s">
        <v>392</v>
      </c>
      <c r="DR117" s="781"/>
      <c r="DS117" s="781"/>
      <c r="DT117" s="781"/>
      <c r="DU117" s="782"/>
      <c r="DV117" s="825" t="s">
        <v>392</v>
      </c>
      <c r="DW117" s="826"/>
      <c r="DX117" s="826"/>
      <c r="DY117" s="826"/>
      <c r="DZ117" s="827"/>
    </row>
    <row r="118" spans="1:130" s="229" customFormat="1" ht="26.25" customHeight="1">
      <c r="A118" s="896" t="s">
        <v>447</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9" t="s">
        <v>444</v>
      </c>
      <c r="AB118" s="897"/>
      <c r="AC118" s="897"/>
      <c r="AD118" s="897"/>
      <c r="AE118" s="898"/>
      <c r="AF118" s="899" t="s">
        <v>445</v>
      </c>
      <c r="AG118" s="897"/>
      <c r="AH118" s="897"/>
      <c r="AI118" s="897"/>
      <c r="AJ118" s="898"/>
      <c r="AK118" s="899" t="s">
        <v>306</v>
      </c>
      <c r="AL118" s="897"/>
      <c r="AM118" s="897"/>
      <c r="AN118" s="897"/>
      <c r="AO118" s="898"/>
      <c r="AP118" s="900" t="s">
        <v>446</v>
      </c>
      <c r="AQ118" s="901"/>
      <c r="AR118" s="901"/>
      <c r="AS118" s="901"/>
      <c r="AT118" s="902"/>
      <c r="AU118" s="933"/>
      <c r="AV118" s="934"/>
      <c r="AW118" s="934"/>
      <c r="AX118" s="934"/>
      <c r="AY118" s="934"/>
      <c r="AZ118" s="839" t="s">
        <v>479</v>
      </c>
      <c r="BA118" s="840"/>
      <c r="BB118" s="840"/>
      <c r="BC118" s="840"/>
      <c r="BD118" s="840"/>
      <c r="BE118" s="840"/>
      <c r="BF118" s="840"/>
      <c r="BG118" s="840"/>
      <c r="BH118" s="840"/>
      <c r="BI118" s="840"/>
      <c r="BJ118" s="840"/>
      <c r="BK118" s="840"/>
      <c r="BL118" s="840"/>
      <c r="BM118" s="840"/>
      <c r="BN118" s="840"/>
      <c r="BO118" s="840"/>
      <c r="BP118" s="841"/>
      <c r="BQ118" s="880" t="s">
        <v>462</v>
      </c>
      <c r="BR118" s="846"/>
      <c r="BS118" s="846"/>
      <c r="BT118" s="846"/>
      <c r="BU118" s="846"/>
      <c r="BV118" s="846" t="s">
        <v>396</v>
      </c>
      <c r="BW118" s="846"/>
      <c r="BX118" s="846"/>
      <c r="BY118" s="846"/>
      <c r="BZ118" s="846"/>
      <c r="CA118" s="846" t="s">
        <v>392</v>
      </c>
      <c r="CB118" s="846"/>
      <c r="CC118" s="846"/>
      <c r="CD118" s="846"/>
      <c r="CE118" s="846"/>
      <c r="CF118" s="876" t="s">
        <v>462</v>
      </c>
      <c r="CG118" s="877"/>
      <c r="CH118" s="877"/>
      <c r="CI118" s="877"/>
      <c r="CJ118" s="877"/>
      <c r="CK118" s="928"/>
      <c r="CL118" s="822"/>
      <c r="CM118" s="816" t="s">
        <v>480</v>
      </c>
      <c r="CN118" s="753"/>
      <c r="CO118" s="753"/>
      <c r="CP118" s="753"/>
      <c r="CQ118" s="753"/>
      <c r="CR118" s="753"/>
      <c r="CS118" s="753"/>
      <c r="CT118" s="753"/>
      <c r="CU118" s="753"/>
      <c r="CV118" s="753"/>
      <c r="CW118" s="753"/>
      <c r="CX118" s="753"/>
      <c r="CY118" s="753"/>
      <c r="CZ118" s="753"/>
      <c r="DA118" s="753"/>
      <c r="DB118" s="753"/>
      <c r="DC118" s="753"/>
      <c r="DD118" s="753"/>
      <c r="DE118" s="753"/>
      <c r="DF118" s="754"/>
      <c r="DG118" s="780" t="s">
        <v>392</v>
      </c>
      <c r="DH118" s="781"/>
      <c r="DI118" s="781"/>
      <c r="DJ118" s="781"/>
      <c r="DK118" s="782"/>
      <c r="DL118" s="783" t="s">
        <v>396</v>
      </c>
      <c r="DM118" s="781"/>
      <c r="DN118" s="781"/>
      <c r="DO118" s="781"/>
      <c r="DP118" s="782"/>
      <c r="DQ118" s="783" t="s">
        <v>396</v>
      </c>
      <c r="DR118" s="781"/>
      <c r="DS118" s="781"/>
      <c r="DT118" s="781"/>
      <c r="DU118" s="782"/>
      <c r="DV118" s="825" t="s">
        <v>396</v>
      </c>
      <c r="DW118" s="826"/>
      <c r="DX118" s="826"/>
      <c r="DY118" s="826"/>
      <c r="DZ118" s="827"/>
    </row>
    <row r="119" spans="1:130" s="229" customFormat="1" ht="26.25" customHeight="1">
      <c r="A119" s="819" t="s">
        <v>450</v>
      </c>
      <c r="B119" s="820"/>
      <c r="C119" s="861" t="s">
        <v>451</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89" t="s">
        <v>396</v>
      </c>
      <c r="AB119" s="890"/>
      <c r="AC119" s="890"/>
      <c r="AD119" s="890"/>
      <c r="AE119" s="891"/>
      <c r="AF119" s="892" t="s">
        <v>462</v>
      </c>
      <c r="AG119" s="890"/>
      <c r="AH119" s="890"/>
      <c r="AI119" s="890"/>
      <c r="AJ119" s="891"/>
      <c r="AK119" s="892" t="s">
        <v>462</v>
      </c>
      <c r="AL119" s="890"/>
      <c r="AM119" s="890"/>
      <c r="AN119" s="890"/>
      <c r="AO119" s="891"/>
      <c r="AP119" s="893" t="s">
        <v>392</v>
      </c>
      <c r="AQ119" s="894"/>
      <c r="AR119" s="894"/>
      <c r="AS119" s="894"/>
      <c r="AT119" s="895"/>
      <c r="AU119" s="935"/>
      <c r="AV119" s="936"/>
      <c r="AW119" s="936"/>
      <c r="AX119" s="936"/>
      <c r="AY119" s="936"/>
      <c r="AZ119" s="250" t="s">
        <v>187</v>
      </c>
      <c r="BA119" s="250"/>
      <c r="BB119" s="250"/>
      <c r="BC119" s="250"/>
      <c r="BD119" s="250"/>
      <c r="BE119" s="250"/>
      <c r="BF119" s="250"/>
      <c r="BG119" s="250"/>
      <c r="BH119" s="250"/>
      <c r="BI119" s="250"/>
      <c r="BJ119" s="250"/>
      <c r="BK119" s="250"/>
      <c r="BL119" s="250"/>
      <c r="BM119" s="250"/>
      <c r="BN119" s="250"/>
      <c r="BO119" s="878" t="s">
        <v>481</v>
      </c>
      <c r="BP119" s="879"/>
      <c r="BQ119" s="880">
        <v>1504623785</v>
      </c>
      <c r="BR119" s="846"/>
      <c r="BS119" s="846"/>
      <c r="BT119" s="846"/>
      <c r="BU119" s="846"/>
      <c r="BV119" s="846">
        <v>1510697232</v>
      </c>
      <c r="BW119" s="846"/>
      <c r="BX119" s="846"/>
      <c r="BY119" s="846"/>
      <c r="BZ119" s="846"/>
      <c r="CA119" s="846">
        <v>1543598772</v>
      </c>
      <c r="CB119" s="846"/>
      <c r="CC119" s="846"/>
      <c r="CD119" s="846"/>
      <c r="CE119" s="846"/>
      <c r="CF119" s="749"/>
      <c r="CG119" s="750"/>
      <c r="CH119" s="750"/>
      <c r="CI119" s="750"/>
      <c r="CJ119" s="835"/>
      <c r="CK119" s="929"/>
      <c r="CL119" s="824"/>
      <c r="CM119" s="839" t="s">
        <v>482</v>
      </c>
      <c r="CN119" s="840"/>
      <c r="CO119" s="840"/>
      <c r="CP119" s="840"/>
      <c r="CQ119" s="840"/>
      <c r="CR119" s="840"/>
      <c r="CS119" s="840"/>
      <c r="CT119" s="840"/>
      <c r="CU119" s="840"/>
      <c r="CV119" s="840"/>
      <c r="CW119" s="840"/>
      <c r="CX119" s="840"/>
      <c r="CY119" s="840"/>
      <c r="CZ119" s="840"/>
      <c r="DA119" s="840"/>
      <c r="DB119" s="840"/>
      <c r="DC119" s="840"/>
      <c r="DD119" s="840"/>
      <c r="DE119" s="840"/>
      <c r="DF119" s="841"/>
      <c r="DG119" s="764">
        <v>389542</v>
      </c>
      <c r="DH119" s="765"/>
      <c r="DI119" s="765"/>
      <c r="DJ119" s="765"/>
      <c r="DK119" s="766"/>
      <c r="DL119" s="767">
        <v>386716</v>
      </c>
      <c r="DM119" s="765"/>
      <c r="DN119" s="765"/>
      <c r="DO119" s="765"/>
      <c r="DP119" s="766"/>
      <c r="DQ119" s="767">
        <v>326179</v>
      </c>
      <c r="DR119" s="765"/>
      <c r="DS119" s="765"/>
      <c r="DT119" s="765"/>
      <c r="DU119" s="766"/>
      <c r="DV119" s="849">
        <v>0.1</v>
      </c>
      <c r="DW119" s="850"/>
      <c r="DX119" s="850"/>
      <c r="DY119" s="850"/>
      <c r="DZ119" s="851"/>
    </row>
    <row r="120" spans="1:130" s="229" customFormat="1" ht="26.25" customHeight="1">
      <c r="A120" s="821"/>
      <c r="B120" s="822"/>
      <c r="C120" s="816" t="s">
        <v>456</v>
      </c>
      <c r="D120" s="753"/>
      <c r="E120" s="753"/>
      <c r="F120" s="753"/>
      <c r="G120" s="753"/>
      <c r="H120" s="753"/>
      <c r="I120" s="753"/>
      <c r="J120" s="753"/>
      <c r="K120" s="753"/>
      <c r="L120" s="753"/>
      <c r="M120" s="753"/>
      <c r="N120" s="753"/>
      <c r="O120" s="753"/>
      <c r="P120" s="753"/>
      <c r="Q120" s="753"/>
      <c r="R120" s="753"/>
      <c r="S120" s="753"/>
      <c r="T120" s="753"/>
      <c r="U120" s="753"/>
      <c r="V120" s="753"/>
      <c r="W120" s="753"/>
      <c r="X120" s="753"/>
      <c r="Y120" s="753"/>
      <c r="Z120" s="754"/>
      <c r="AA120" s="780" t="s">
        <v>477</v>
      </c>
      <c r="AB120" s="781"/>
      <c r="AC120" s="781"/>
      <c r="AD120" s="781"/>
      <c r="AE120" s="782"/>
      <c r="AF120" s="783" t="s">
        <v>392</v>
      </c>
      <c r="AG120" s="781"/>
      <c r="AH120" s="781"/>
      <c r="AI120" s="781"/>
      <c r="AJ120" s="782"/>
      <c r="AK120" s="783" t="s">
        <v>396</v>
      </c>
      <c r="AL120" s="781"/>
      <c r="AM120" s="781"/>
      <c r="AN120" s="781"/>
      <c r="AO120" s="782"/>
      <c r="AP120" s="825" t="s">
        <v>396</v>
      </c>
      <c r="AQ120" s="826"/>
      <c r="AR120" s="826"/>
      <c r="AS120" s="826"/>
      <c r="AT120" s="827"/>
      <c r="AU120" s="881" t="s">
        <v>483</v>
      </c>
      <c r="AV120" s="882"/>
      <c r="AW120" s="882"/>
      <c r="AX120" s="882"/>
      <c r="AY120" s="883"/>
      <c r="AZ120" s="861" t="s">
        <v>484</v>
      </c>
      <c r="BA120" s="809"/>
      <c r="BB120" s="809"/>
      <c r="BC120" s="809"/>
      <c r="BD120" s="809"/>
      <c r="BE120" s="809"/>
      <c r="BF120" s="809"/>
      <c r="BG120" s="809"/>
      <c r="BH120" s="809"/>
      <c r="BI120" s="809"/>
      <c r="BJ120" s="809"/>
      <c r="BK120" s="809"/>
      <c r="BL120" s="809"/>
      <c r="BM120" s="809"/>
      <c r="BN120" s="809"/>
      <c r="BO120" s="809"/>
      <c r="BP120" s="810"/>
      <c r="BQ120" s="862">
        <v>97606208</v>
      </c>
      <c r="BR120" s="843"/>
      <c r="BS120" s="843"/>
      <c r="BT120" s="843"/>
      <c r="BU120" s="843"/>
      <c r="BV120" s="843">
        <v>105495678</v>
      </c>
      <c r="BW120" s="843"/>
      <c r="BX120" s="843"/>
      <c r="BY120" s="843"/>
      <c r="BZ120" s="843"/>
      <c r="CA120" s="843">
        <v>134738484</v>
      </c>
      <c r="CB120" s="843"/>
      <c r="CC120" s="843"/>
      <c r="CD120" s="843"/>
      <c r="CE120" s="843"/>
      <c r="CF120" s="867">
        <v>45.6</v>
      </c>
      <c r="CG120" s="868"/>
      <c r="CH120" s="868"/>
      <c r="CI120" s="868"/>
      <c r="CJ120" s="868"/>
      <c r="CK120" s="869" t="s">
        <v>485</v>
      </c>
      <c r="CL120" s="853"/>
      <c r="CM120" s="853"/>
      <c r="CN120" s="853"/>
      <c r="CO120" s="854"/>
      <c r="CP120" s="873" t="s">
        <v>417</v>
      </c>
      <c r="CQ120" s="874"/>
      <c r="CR120" s="874"/>
      <c r="CS120" s="874"/>
      <c r="CT120" s="874"/>
      <c r="CU120" s="874"/>
      <c r="CV120" s="874"/>
      <c r="CW120" s="874"/>
      <c r="CX120" s="874"/>
      <c r="CY120" s="874"/>
      <c r="CZ120" s="874"/>
      <c r="DA120" s="874"/>
      <c r="DB120" s="874"/>
      <c r="DC120" s="874"/>
      <c r="DD120" s="874"/>
      <c r="DE120" s="874"/>
      <c r="DF120" s="875"/>
      <c r="DG120" s="862">
        <v>211210511</v>
      </c>
      <c r="DH120" s="843"/>
      <c r="DI120" s="843"/>
      <c r="DJ120" s="843"/>
      <c r="DK120" s="843"/>
      <c r="DL120" s="843">
        <v>200572909</v>
      </c>
      <c r="DM120" s="843"/>
      <c r="DN120" s="843"/>
      <c r="DO120" s="843"/>
      <c r="DP120" s="843"/>
      <c r="DQ120" s="843">
        <v>195227516</v>
      </c>
      <c r="DR120" s="843"/>
      <c r="DS120" s="843"/>
      <c r="DT120" s="843"/>
      <c r="DU120" s="843"/>
      <c r="DV120" s="844">
        <v>66</v>
      </c>
      <c r="DW120" s="844"/>
      <c r="DX120" s="844"/>
      <c r="DY120" s="844"/>
      <c r="DZ120" s="845"/>
    </row>
    <row r="121" spans="1:130" s="229" customFormat="1" ht="26.25" customHeight="1">
      <c r="A121" s="821"/>
      <c r="B121" s="822"/>
      <c r="C121" s="864" t="s">
        <v>486</v>
      </c>
      <c r="D121" s="865"/>
      <c r="E121" s="865"/>
      <c r="F121" s="865"/>
      <c r="G121" s="865"/>
      <c r="H121" s="865"/>
      <c r="I121" s="865"/>
      <c r="J121" s="865"/>
      <c r="K121" s="865"/>
      <c r="L121" s="865"/>
      <c r="M121" s="865"/>
      <c r="N121" s="865"/>
      <c r="O121" s="865"/>
      <c r="P121" s="865"/>
      <c r="Q121" s="865"/>
      <c r="R121" s="865"/>
      <c r="S121" s="865"/>
      <c r="T121" s="865"/>
      <c r="U121" s="865"/>
      <c r="V121" s="865"/>
      <c r="W121" s="865"/>
      <c r="X121" s="865"/>
      <c r="Y121" s="865"/>
      <c r="Z121" s="866"/>
      <c r="AA121" s="780" t="s">
        <v>396</v>
      </c>
      <c r="AB121" s="781"/>
      <c r="AC121" s="781"/>
      <c r="AD121" s="781"/>
      <c r="AE121" s="782"/>
      <c r="AF121" s="783" t="s">
        <v>396</v>
      </c>
      <c r="AG121" s="781"/>
      <c r="AH121" s="781"/>
      <c r="AI121" s="781"/>
      <c r="AJ121" s="782"/>
      <c r="AK121" s="783" t="s">
        <v>462</v>
      </c>
      <c r="AL121" s="781"/>
      <c r="AM121" s="781"/>
      <c r="AN121" s="781"/>
      <c r="AO121" s="782"/>
      <c r="AP121" s="825" t="s">
        <v>396</v>
      </c>
      <c r="AQ121" s="826"/>
      <c r="AR121" s="826"/>
      <c r="AS121" s="826"/>
      <c r="AT121" s="827"/>
      <c r="AU121" s="884"/>
      <c r="AV121" s="885"/>
      <c r="AW121" s="885"/>
      <c r="AX121" s="885"/>
      <c r="AY121" s="886"/>
      <c r="AZ121" s="816" t="s">
        <v>487</v>
      </c>
      <c r="BA121" s="753"/>
      <c r="BB121" s="753"/>
      <c r="BC121" s="753"/>
      <c r="BD121" s="753"/>
      <c r="BE121" s="753"/>
      <c r="BF121" s="753"/>
      <c r="BG121" s="753"/>
      <c r="BH121" s="753"/>
      <c r="BI121" s="753"/>
      <c r="BJ121" s="753"/>
      <c r="BK121" s="753"/>
      <c r="BL121" s="753"/>
      <c r="BM121" s="753"/>
      <c r="BN121" s="753"/>
      <c r="BO121" s="753"/>
      <c r="BP121" s="754"/>
      <c r="BQ121" s="817">
        <v>187932764</v>
      </c>
      <c r="BR121" s="818"/>
      <c r="BS121" s="818"/>
      <c r="BT121" s="818"/>
      <c r="BU121" s="818"/>
      <c r="BV121" s="818">
        <v>191873819</v>
      </c>
      <c r="BW121" s="818"/>
      <c r="BX121" s="818"/>
      <c r="BY121" s="818"/>
      <c r="BZ121" s="818"/>
      <c r="CA121" s="818">
        <v>193574001</v>
      </c>
      <c r="CB121" s="818"/>
      <c r="CC121" s="818"/>
      <c r="CD121" s="818"/>
      <c r="CE121" s="818"/>
      <c r="CF121" s="876">
        <v>65.5</v>
      </c>
      <c r="CG121" s="877"/>
      <c r="CH121" s="877"/>
      <c r="CI121" s="877"/>
      <c r="CJ121" s="877"/>
      <c r="CK121" s="870"/>
      <c r="CL121" s="856"/>
      <c r="CM121" s="856"/>
      <c r="CN121" s="856"/>
      <c r="CO121" s="857"/>
      <c r="CP121" s="836" t="s">
        <v>488</v>
      </c>
      <c r="CQ121" s="837"/>
      <c r="CR121" s="837"/>
      <c r="CS121" s="837"/>
      <c r="CT121" s="837"/>
      <c r="CU121" s="837"/>
      <c r="CV121" s="837"/>
      <c r="CW121" s="837"/>
      <c r="CX121" s="837"/>
      <c r="CY121" s="837"/>
      <c r="CZ121" s="837"/>
      <c r="DA121" s="837"/>
      <c r="DB121" s="837"/>
      <c r="DC121" s="837"/>
      <c r="DD121" s="837"/>
      <c r="DE121" s="837"/>
      <c r="DF121" s="838"/>
      <c r="DG121" s="817">
        <v>2446382</v>
      </c>
      <c r="DH121" s="818"/>
      <c r="DI121" s="818"/>
      <c r="DJ121" s="818"/>
      <c r="DK121" s="818"/>
      <c r="DL121" s="818">
        <v>2064467</v>
      </c>
      <c r="DM121" s="818"/>
      <c r="DN121" s="818"/>
      <c r="DO121" s="818"/>
      <c r="DP121" s="818"/>
      <c r="DQ121" s="818">
        <v>1782225</v>
      </c>
      <c r="DR121" s="818"/>
      <c r="DS121" s="818"/>
      <c r="DT121" s="818"/>
      <c r="DU121" s="818"/>
      <c r="DV121" s="795">
        <v>0.6</v>
      </c>
      <c r="DW121" s="795"/>
      <c r="DX121" s="795"/>
      <c r="DY121" s="795"/>
      <c r="DZ121" s="796"/>
    </row>
    <row r="122" spans="1:130" s="229" customFormat="1" ht="26.25" customHeight="1">
      <c r="A122" s="821"/>
      <c r="B122" s="822"/>
      <c r="C122" s="816" t="s">
        <v>468</v>
      </c>
      <c r="D122" s="753"/>
      <c r="E122" s="753"/>
      <c r="F122" s="753"/>
      <c r="G122" s="753"/>
      <c r="H122" s="753"/>
      <c r="I122" s="753"/>
      <c r="J122" s="753"/>
      <c r="K122" s="753"/>
      <c r="L122" s="753"/>
      <c r="M122" s="753"/>
      <c r="N122" s="753"/>
      <c r="O122" s="753"/>
      <c r="P122" s="753"/>
      <c r="Q122" s="753"/>
      <c r="R122" s="753"/>
      <c r="S122" s="753"/>
      <c r="T122" s="753"/>
      <c r="U122" s="753"/>
      <c r="V122" s="753"/>
      <c r="W122" s="753"/>
      <c r="X122" s="753"/>
      <c r="Y122" s="753"/>
      <c r="Z122" s="754"/>
      <c r="AA122" s="780" t="s">
        <v>462</v>
      </c>
      <c r="AB122" s="781"/>
      <c r="AC122" s="781"/>
      <c r="AD122" s="781"/>
      <c r="AE122" s="782"/>
      <c r="AF122" s="783" t="s">
        <v>396</v>
      </c>
      <c r="AG122" s="781"/>
      <c r="AH122" s="781"/>
      <c r="AI122" s="781"/>
      <c r="AJ122" s="782"/>
      <c r="AK122" s="783" t="s">
        <v>392</v>
      </c>
      <c r="AL122" s="781"/>
      <c r="AM122" s="781"/>
      <c r="AN122" s="781"/>
      <c r="AO122" s="782"/>
      <c r="AP122" s="825" t="s">
        <v>392</v>
      </c>
      <c r="AQ122" s="826"/>
      <c r="AR122" s="826"/>
      <c r="AS122" s="826"/>
      <c r="AT122" s="827"/>
      <c r="AU122" s="884"/>
      <c r="AV122" s="885"/>
      <c r="AW122" s="885"/>
      <c r="AX122" s="885"/>
      <c r="AY122" s="886"/>
      <c r="AZ122" s="839" t="s">
        <v>489</v>
      </c>
      <c r="BA122" s="840"/>
      <c r="BB122" s="840"/>
      <c r="BC122" s="840"/>
      <c r="BD122" s="840"/>
      <c r="BE122" s="840"/>
      <c r="BF122" s="840"/>
      <c r="BG122" s="840"/>
      <c r="BH122" s="840"/>
      <c r="BI122" s="840"/>
      <c r="BJ122" s="840"/>
      <c r="BK122" s="840"/>
      <c r="BL122" s="840"/>
      <c r="BM122" s="840"/>
      <c r="BN122" s="840"/>
      <c r="BO122" s="840"/>
      <c r="BP122" s="841"/>
      <c r="BQ122" s="880">
        <v>714030311</v>
      </c>
      <c r="BR122" s="846"/>
      <c r="BS122" s="846"/>
      <c r="BT122" s="846"/>
      <c r="BU122" s="846"/>
      <c r="BV122" s="846">
        <v>727647927</v>
      </c>
      <c r="BW122" s="846"/>
      <c r="BX122" s="846"/>
      <c r="BY122" s="846"/>
      <c r="BZ122" s="846"/>
      <c r="CA122" s="846">
        <v>727874890</v>
      </c>
      <c r="CB122" s="846"/>
      <c r="CC122" s="846"/>
      <c r="CD122" s="846"/>
      <c r="CE122" s="846"/>
      <c r="CF122" s="847">
        <v>246.2</v>
      </c>
      <c r="CG122" s="848"/>
      <c r="CH122" s="848"/>
      <c r="CI122" s="848"/>
      <c r="CJ122" s="848"/>
      <c r="CK122" s="870"/>
      <c r="CL122" s="856"/>
      <c r="CM122" s="856"/>
      <c r="CN122" s="856"/>
      <c r="CO122" s="857"/>
      <c r="CP122" s="836" t="s">
        <v>490</v>
      </c>
      <c r="CQ122" s="837"/>
      <c r="CR122" s="837"/>
      <c r="CS122" s="837"/>
      <c r="CT122" s="837"/>
      <c r="CU122" s="837"/>
      <c r="CV122" s="837"/>
      <c r="CW122" s="837"/>
      <c r="CX122" s="837"/>
      <c r="CY122" s="837"/>
      <c r="CZ122" s="837"/>
      <c r="DA122" s="837"/>
      <c r="DB122" s="837"/>
      <c r="DC122" s="837"/>
      <c r="DD122" s="837"/>
      <c r="DE122" s="837"/>
      <c r="DF122" s="838"/>
      <c r="DG122" s="817">
        <v>1245943</v>
      </c>
      <c r="DH122" s="818"/>
      <c r="DI122" s="818"/>
      <c r="DJ122" s="818"/>
      <c r="DK122" s="818"/>
      <c r="DL122" s="818">
        <v>1001165</v>
      </c>
      <c r="DM122" s="818"/>
      <c r="DN122" s="818"/>
      <c r="DO122" s="818"/>
      <c r="DP122" s="818"/>
      <c r="DQ122" s="818">
        <v>931828</v>
      </c>
      <c r="DR122" s="818"/>
      <c r="DS122" s="818"/>
      <c r="DT122" s="818"/>
      <c r="DU122" s="818"/>
      <c r="DV122" s="795">
        <v>0.3</v>
      </c>
      <c r="DW122" s="795"/>
      <c r="DX122" s="795"/>
      <c r="DY122" s="795"/>
      <c r="DZ122" s="796"/>
    </row>
    <row r="123" spans="1:130" s="229" customFormat="1" ht="26.25" customHeight="1">
      <c r="A123" s="821"/>
      <c r="B123" s="822"/>
      <c r="C123" s="816" t="s">
        <v>474</v>
      </c>
      <c r="D123" s="753"/>
      <c r="E123" s="753"/>
      <c r="F123" s="753"/>
      <c r="G123" s="753"/>
      <c r="H123" s="753"/>
      <c r="I123" s="753"/>
      <c r="J123" s="753"/>
      <c r="K123" s="753"/>
      <c r="L123" s="753"/>
      <c r="M123" s="753"/>
      <c r="N123" s="753"/>
      <c r="O123" s="753"/>
      <c r="P123" s="753"/>
      <c r="Q123" s="753"/>
      <c r="R123" s="753"/>
      <c r="S123" s="753"/>
      <c r="T123" s="753"/>
      <c r="U123" s="753"/>
      <c r="V123" s="753"/>
      <c r="W123" s="753"/>
      <c r="X123" s="753"/>
      <c r="Y123" s="753"/>
      <c r="Z123" s="754"/>
      <c r="AA123" s="780" t="s">
        <v>396</v>
      </c>
      <c r="AB123" s="781"/>
      <c r="AC123" s="781"/>
      <c r="AD123" s="781"/>
      <c r="AE123" s="782"/>
      <c r="AF123" s="783" t="s">
        <v>396</v>
      </c>
      <c r="AG123" s="781"/>
      <c r="AH123" s="781"/>
      <c r="AI123" s="781"/>
      <c r="AJ123" s="782"/>
      <c r="AK123" s="783" t="s">
        <v>396</v>
      </c>
      <c r="AL123" s="781"/>
      <c r="AM123" s="781"/>
      <c r="AN123" s="781"/>
      <c r="AO123" s="782"/>
      <c r="AP123" s="825" t="s">
        <v>396</v>
      </c>
      <c r="AQ123" s="826"/>
      <c r="AR123" s="826"/>
      <c r="AS123" s="826"/>
      <c r="AT123" s="827"/>
      <c r="AU123" s="887"/>
      <c r="AV123" s="888"/>
      <c r="AW123" s="888"/>
      <c r="AX123" s="888"/>
      <c r="AY123" s="888"/>
      <c r="AZ123" s="250" t="s">
        <v>187</v>
      </c>
      <c r="BA123" s="250"/>
      <c r="BB123" s="250"/>
      <c r="BC123" s="250"/>
      <c r="BD123" s="250"/>
      <c r="BE123" s="250"/>
      <c r="BF123" s="250"/>
      <c r="BG123" s="250"/>
      <c r="BH123" s="250"/>
      <c r="BI123" s="250"/>
      <c r="BJ123" s="250"/>
      <c r="BK123" s="250"/>
      <c r="BL123" s="250"/>
      <c r="BM123" s="250"/>
      <c r="BN123" s="250"/>
      <c r="BO123" s="878" t="s">
        <v>491</v>
      </c>
      <c r="BP123" s="879"/>
      <c r="BQ123" s="833">
        <v>999569283</v>
      </c>
      <c r="BR123" s="834"/>
      <c r="BS123" s="834"/>
      <c r="BT123" s="834"/>
      <c r="BU123" s="834"/>
      <c r="BV123" s="834">
        <v>1025017424</v>
      </c>
      <c r="BW123" s="834"/>
      <c r="BX123" s="834"/>
      <c r="BY123" s="834"/>
      <c r="BZ123" s="834"/>
      <c r="CA123" s="834">
        <v>1056187375</v>
      </c>
      <c r="CB123" s="834"/>
      <c r="CC123" s="834"/>
      <c r="CD123" s="834"/>
      <c r="CE123" s="834"/>
      <c r="CF123" s="749"/>
      <c r="CG123" s="750"/>
      <c r="CH123" s="750"/>
      <c r="CI123" s="750"/>
      <c r="CJ123" s="835"/>
      <c r="CK123" s="870"/>
      <c r="CL123" s="856"/>
      <c r="CM123" s="856"/>
      <c r="CN123" s="856"/>
      <c r="CO123" s="857"/>
      <c r="CP123" s="836" t="s">
        <v>492</v>
      </c>
      <c r="CQ123" s="837"/>
      <c r="CR123" s="837"/>
      <c r="CS123" s="837"/>
      <c r="CT123" s="837"/>
      <c r="CU123" s="837"/>
      <c r="CV123" s="837"/>
      <c r="CW123" s="837"/>
      <c r="CX123" s="837"/>
      <c r="CY123" s="837"/>
      <c r="CZ123" s="837"/>
      <c r="DA123" s="837"/>
      <c r="DB123" s="837"/>
      <c r="DC123" s="837"/>
      <c r="DD123" s="837"/>
      <c r="DE123" s="837"/>
      <c r="DF123" s="838"/>
      <c r="DG123" s="780">
        <v>762109</v>
      </c>
      <c r="DH123" s="781"/>
      <c r="DI123" s="781"/>
      <c r="DJ123" s="781"/>
      <c r="DK123" s="782"/>
      <c r="DL123" s="783">
        <v>694433</v>
      </c>
      <c r="DM123" s="781"/>
      <c r="DN123" s="781"/>
      <c r="DO123" s="781"/>
      <c r="DP123" s="782"/>
      <c r="DQ123" s="783">
        <v>819440</v>
      </c>
      <c r="DR123" s="781"/>
      <c r="DS123" s="781"/>
      <c r="DT123" s="781"/>
      <c r="DU123" s="782"/>
      <c r="DV123" s="825">
        <v>0.3</v>
      </c>
      <c r="DW123" s="826"/>
      <c r="DX123" s="826"/>
      <c r="DY123" s="826"/>
      <c r="DZ123" s="827"/>
    </row>
    <row r="124" spans="1:130" s="229" customFormat="1" ht="26.25" customHeight="1" thickBot="1">
      <c r="A124" s="821"/>
      <c r="B124" s="822"/>
      <c r="C124" s="816" t="s">
        <v>478</v>
      </c>
      <c r="D124" s="753"/>
      <c r="E124" s="753"/>
      <c r="F124" s="753"/>
      <c r="G124" s="753"/>
      <c r="H124" s="753"/>
      <c r="I124" s="753"/>
      <c r="J124" s="753"/>
      <c r="K124" s="753"/>
      <c r="L124" s="753"/>
      <c r="M124" s="753"/>
      <c r="N124" s="753"/>
      <c r="O124" s="753"/>
      <c r="P124" s="753"/>
      <c r="Q124" s="753"/>
      <c r="R124" s="753"/>
      <c r="S124" s="753"/>
      <c r="T124" s="753"/>
      <c r="U124" s="753"/>
      <c r="V124" s="753"/>
      <c r="W124" s="753"/>
      <c r="X124" s="753"/>
      <c r="Y124" s="753"/>
      <c r="Z124" s="754"/>
      <c r="AA124" s="780" t="s">
        <v>477</v>
      </c>
      <c r="AB124" s="781"/>
      <c r="AC124" s="781"/>
      <c r="AD124" s="781"/>
      <c r="AE124" s="782"/>
      <c r="AF124" s="783" t="s">
        <v>477</v>
      </c>
      <c r="AG124" s="781"/>
      <c r="AH124" s="781"/>
      <c r="AI124" s="781"/>
      <c r="AJ124" s="782"/>
      <c r="AK124" s="783" t="s">
        <v>477</v>
      </c>
      <c r="AL124" s="781"/>
      <c r="AM124" s="781"/>
      <c r="AN124" s="781"/>
      <c r="AO124" s="782"/>
      <c r="AP124" s="825" t="s">
        <v>477</v>
      </c>
      <c r="AQ124" s="826"/>
      <c r="AR124" s="826"/>
      <c r="AS124" s="826"/>
      <c r="AT124" s="827"/>
      <c r="AU124" s="828" t="s">
        <v>493</v>
      </c>
      <c r="AV124" s="829"/>
      <c r="AW124" s="829"/>
      <c r="AX124" s="829"/>
      <c r="AY124" s="829"/>
      <c r="AZ124" s="829"/>
      <c r="BA124" s="829"/>
      <c r="BB124" s="829"/>
      <c r="BC124" s="829"/>
      <c r="BD124" s="829"/>
      <c r="BE124" s="829"/>
      <c r="BF124" s="829"/>
      <c r="BG124" s="829"/>
      <c r="BH124" s="829"/>
      <c r="BI124" s="829"/>
      <c r="BJ124" s="829"/>
      <c r="BK124" s="829"/>
      <c r="BL124" s="829"/>
      <c r="BM124" s="829"/>
      <c r="BN124" s="829"/>
      <c r="BO124" s="829"/>
      <c r="BP124" s="830"/>
      <c r="BQ124" s="831">
        <v>174.7</v>
      </c>
      <c r="BR124" s="832"/>
      <c r="BS124" s="832"/>
      <c r="BT124" s="832"/>
      <c r="BU124" s="832"/>
      <c r="BV124" s="832">
        <v>158.9</v>
      </c>
      <c r="BW124" s="832"/>
      <c r="BX124" s="832"/>
      <c r="BY124" s="832"/>
      <c r="BZ124" s="832"/>
      <c r="CA124" s="832">
        <v>164.8</v>
      </c>
      <c r="CB124" s="832"/>
      <c r="CC124" s="832"/>
      <c r="CD124" s="832"/>
      <c r="CE124" s="832"/>
      <c r="CF124" s="727"/>
      <c r="CG124" s="728"/>
      <c r="CH124" s="728"/>
      <c r="CI124" s="728"/>
      <c r="CJ124" s="863"/>
      <c r="CK124" s="871"/>
      <c r="CL124" s="871"/>
      <c r="CM124" s="871"/>
      <c r="CN124" s="871"/>
      <c r="CO124" s="872"/>
      <c r="CP124" s="836" t="s">
        <v>494</v>
      </c>
      <c r="CQ124" s="837"/>
      <c r="CR124" s="837"/>
      <c r="CS124" s="837"/>
      <c r="CT124" s="837"/>
      <c r="CU124" s="837"/>
      <c r="CV124" s="837"/>
      <c r="CW124" s="837"/>
      <c r="CX124" s="837"/>
      <c r="CY124" s="837"/>
      <c r="CZ124" s="837"/>
      <c r="DA124" s="837"/>
      <c r="DB124" s="837"/>
      <c r="DC124" s="837"/>
      <c r="DD124" s="837"/>
      <c r="DE124" s="837"/>
      <c r="DF124" s="838"/>
      <c r="DG124" s="764">
        <v>584445</v>
      </c>
      <c r="DH124" s="765"/>
      <c r="DI124" s="765"/>
      <c r="DJ124" s="765"/>
      <c r="DK124" s="766"/>
      <c r="DL124" s="767">
        <v>727235</v>
      </c>
      <c r="DM124" s="765"/>
      <c r="DN124" s="765"/>
      <c r="DO124" s="765"/>
      <c r="DP124" s="766"/>
      <c r="DQ124" s="767">
        <v>701266</v>
      </c>
      <c r="DR124" s="765"/>
      <c r="DS124" s="765"/>
      <c r="DT124" s="765"/>
      <c r="DU124" s="766"/>
      <c r="DV124" s="849">
        <v>0.2</v>
      </c>
      <c r="DW124" s="850"/>
      <c r="DX124" s="850"/>
      <c r="DY124" s="850"/>
      <c r="DZ124" s="851"/>
    </row>
    <row r="125" spans="1:130" s="229" customFormat="1" ht="26.25" customHeight="1">
      <c r="A125" s="821"/>
      <c r="B125" s="822"/>
      <c r="C125" s="816" t="s">
        <v>480</v>
      </c>
      <c r="D125" s="753"/>
      <c r="E125" s="753"/>
      <c r="F125" s="753"/>
      <c r="G125" s="753"/>
      <c r="H125" s="753"/>
      <c r="I125" s="753"/>
      <c r="J125" s="753"/>
      <c r="K125" s="753"/>
      <c r="L125" s="753"/>
      <c r="M125" s="753"/>
      <c r="N125" s="753"/>
      <c r="O125" s="753"/>
      <c r="P125" s="753"/>
      <c r="Q125" s="753"/>
      <c r="R125" s="753"/>
      <c r="S125" s="753"/>
      <c r="T125" s="753"/>
      <c r="U125" s="753"/>
      <c r="V125" s="753"/>
      <c r="W125" s="753"/>
      <c r="X125" s="753"/>
      <c r="Y125" s="753"/>
      <c r="Z125" s="754"/>
      <c r="AA125" s="780" t="s">
        <v>495</v>
      </c>
      <c r="AB125" s="781"/>
      <c r="AC125" s="781"/>
      <c r="AD125" s="781"/>
      <c r="AE125" s="782"/>
      <c r="AF125" s="783" t="s">
        <v>421</v>
      </c>
      <c r="AG125" s="781"/>
      <c r="AH125" s="781"/>
      <c r="AI125" s="781"/>
      <c r="AJ125" s="782"/>
      <c r="AK125" s="783" t="s">
        <v>495</v>
      </c>
      <c r="AL125" s="781"/>
      <c r="AM125" s="781"/>
      <c r="AN125" s="781"/>
      <c r="AO125" s="782"/>
      <c r="AP125" s="825" t="s">
        <v>396</v>
      </c>
      <c r="AQ125" s="826"/>
      <c r="AR125" s="826"/>
      <c r="AS125" s="826"/>
      <c r="AT125" s="827"/>
      <c r="AU125" s="251"/>
      <c r="AV125" s="252"/>
      <c r="AW125" s="252"/>
      <c r="AX125" s="252"/>
      <c r="AY125" s="252"/>
      <c r="AZ125" s="252"/>
      <c r="BA125" s="252"/>
      <c r="BB125" s="252"/>
      <c r="BC125" s="252"/>
      <c r="BD125" s="252"/>
      <c r="BE125" s="252"/>
      <c r="BF125" s="252"/>
      <c r="BG125" s="252"/>
      <c r="BH125" s="252"/>
      <c r="BI125" s="252"/>
      <c r="BJ125" s="252"/>
      <c r="BK125" s="252"/>
      <c r="BL125" s="252"/>
      <c r="BM125" s="252"/>
      <c r="BN125" s="252"/>
      <c r="BO125" s="252"/>
      <c r="BP125" s="252"/>
      <c r="BQ125" s="231"/>
      <c r="BR125" s="231"/>
      <c r="BS125" s="231"/>
      <c r="BT125" s="231"/>
      <c r="BU125" s="231"/>
      <c r="BV125" s="231"/>
      <c r="BW125" s="231"/>
      <c r="BX125" s="231"/>
      <c r="BY125" s="231"/>
      <c r="BZ125" s="231"/>
      <c r="CA125" s="231"/>
      <c r="CB125" s="231"/>
      <c r="CC125" s="231"/>
      <c r="CD125" s="231"/>
      <c r="CE125" s="231"/>
      <c r="CF125" s="231"/>
      <c r="CG125" s="231"/>
      <c r="CH125" s="231"/>
      <c r="CI125" s="231"/>
      <c r="CJ125" s="253"/>
      <c r="CK125" s="852" t="s">
        <v>496</v>
      </c>
      <c r="CL125" s="853"/>
      <c r="CM125" s="853"/>
      <c r="CN125" s="853"/>
      <c r="CO125" s="854"/>
      <c r="CP125" s="861" t="s">
        <v>497</v>
      </c>
      <c r="CQ125" s="809"/>
      <c r="CR125" s="809"/>
      <c r="CS125" s="809"/>
      <c r="CT125" s="809"/>
      <c r="CU125" s="809"/>
      <c r="CV125" s="809"/>
      <c r="CW125" s="809"/>
      <c r="CX125" s="809"/>
      <c r="CY125" s="809"/>
      <c r="CZ125" s="809"/>
      <c r="DA125" s="809"/>
      <c r="DB125" s="809"/>
      <c r="DC125" s="809"/>
      <c r="DD125" s="809"/>
      <c r="DE125" s="809"/>
      <c r="DF125" s="810"/>
      <c r="DG125" s="862">
        <v>1918432</v>
      </c>
      <c r="DH125" s="843"/>
      <c r="DI125" s="843"/>
      <c r="DJ125" s="843"/>
      <c r="DK125" s="843"/>
      <c r="DL125" s="843">
        <v>9150731</v>
      </c>
      <c r="DM125" s="843"/>
      <c r="DN125" s="843"/>
      <c r="DO125" s="843"/>
      <c r="DP125" s="843"/>
      <c r="DQ125" s="843">
        <v>12027343</v>
      </c>
      <c r="DR125" s="843"/>
      <c r="DS125" s="843"/>
      <c r="DT125" s="843"/>
      <c r="DU125" s="843"/>
      <c r="DV125" s="844">
        <v>4.0999999999999996</v>
      </c>
      <c r="DW125" s="844"/>
      <c r="DX125" s="844"/>
      <c r="DY125" s="844"/>
      <c r="DZ125" s="845"/>
    </row>
    <row r="126" spans="1:130" s="229" customFormat="1" ht="26.25" customHeight="1" thickBot="1">
      <c r="A126" s="821"/>
      <c r="B126" s="822"/>
      <c r="C126" s="816" t="s">
        <v>482</v>
      </c>
      <c r="D126" s="753"/>
      <c r="E126" s="753"/>
      <c r="F126" s="753"/>
      <c r="G126" s="753"/>
      <c r="H126" s="753"/>
      <c r="I126" s="753"/>
      <c r="J126" s="753"/>
      <c r="K126" s="753"/>
      <c r="L126" s="753"/>
      <c r="M126" s="753"/>
      <c r="N126" s="753"/>
      <c r="O126" s="753"/>
      <c r="P126" s="753"/>
      <c r="Q126" s="753"/>
      <c r="R126" s="753"/>
      <c r="S126" s="753"/>
      <c r="T126" s="753"/>
      <c r="U126" s="753"/>
      <c r="V126" s="753"/>
      <c r="W126" s="753"/>
      <c r="X126" s="753"/>
      <c r="Y126" s="753"/>
      <c r="Z126" s="754"/>
      <c r="AA126" s="780">
        <v>123620</v>
      </c>
      <c r="AB126" s="781"/>
      <c r="AC126" s="781"/>
      <c r="AD126" s="781"/>
      <c r="AE126" s="782"/>
      <c r="AF126" s="783">
        <v>127625</v>
      </c>
      <c r="AG126" s="781"/>
      <c r="AH126" s="781"/>
      <c r="AI126" s="781"/>
      <c r="AJ126" s="782"/>
      <c r="AK126" s="783">
        <v>127782</v>
      </c>
      <c r="AL126" s="781"/>
      <c r="AM126" s="781"/>
      <c r="AN126" s="781"/>
      <c r="AO126" s="782"/>
      <c r="AP126" s="825">
        <v>0</v>
      </c>
      <c r="AQ126" s="826"/>
      <c r="AR126" s="826"/>
      <c r="AS126" s="826"/>
      <c r="AT126" s="827"/>
      <c r="AU126" s="231"/>
      <c r="AV126" s="231"/>
      <c r="AW126" s="231"/>
      <c r="AX126" s="231"/>
      <c r="AY126" s="231"/>
      <c r="AZ126" s="231"/>
      <c r="BA126" s="231"/>
      <c r="BB126" s="231"/>
      <c r="BC126" s="231"/>
      <c r="BD126" s="231"/>
      <c r="BE126" s="231"/>
      <c r="BF126" s="231"/>
      <c r="BG126" s="231"/>
      <c r="BH126" s="231"/>
      <c r="BI126" s="231"/>
      <c r="BJ126" s="231"/>
      <c r="BK126" s="231"/>
      <c r="BL126" s="231"/>
      <c r="BM126" s="231"/>
      <c r="BN126" s="231"/>
      <c r="BO126" s="231"/>
      <c r="BP126" s="231"/>
      <c r="BQ126" s="231"/>
      <c r="BR126" s="231"/>
      <c r="BS126" s="231"/>
      <c r="BT126" s="231"/>
      <c r="BU126" s="231"/>
      <c r="BV126" s="231"/>
      <c r="BW126" s="231"/>
      <c r="BX126" s="231"/>
      <c r="BY126" s="231"/>
      <c r="BZ126" s="231"/>
      <c r="CA126" s="231"/>
      <c r="CB126" s="231"/>
      <c r="CC126" s="231"/>
      <c r="CD126" s="254"/>
      <c r="CE126" s="254"/>
      <c r="CF126" s="254"/>
      <c r="CG126" s="231"/>
      <c r="CH126" s="231"/>
      <c r="CI126" s="231"/>
      <c r="CJ126" s="253"/>
      <c r="CK126" s="855"/>
      <c r="CL126" s="856"/>
      <c r="CM126" s="856"/>
      <c r="CN126" s="856"/>
      <c r="CO126" s="857"/>
      <c r="CP126" s="816" t="s">
        <v>498</v>
      </c>
      <c r="CQ126" s="753"/>
      <c r="CR126" s="753"/>
      <c r="CS126" s="753"/>
      <c r="CT126" s="753"/>
      <c r="CU126" s="753"/>
      <c r="CV126" s="753"/>
      <c r="CW126" s="753"/>
      <c r="CX126" s="753"/>
      <c r="CY126" s="753"/>
      <c r="CZ126" s="753"/>
      <c r="DA126" s="753"/>
      <c r="DB126" s="753"/>
      <c r="DC126" s="753"/>
      <c r="DD126" s="753"/>
      <c r="DE126" s="753"/>
      <c r="DF126" s="754"/>
      <c r="DG126" s="817" t="s">
        <v>495</v>
      </c>
      <c r="DH126" s="818"/>
      <c r="DI126" s="818"/>
      <c r="DJ126" s="818"/>
      <c r="DK126" s="818"/>
      <c r="DL126" s="818" t="s">
        <v>392</v>
      </c>
      <c r="DM126" s="818"/>
      <c r="DN126" s="818"/>
      <c r="DO126" s="818"/>
      <c r="DP126" s="818"/>
      <c r="DQ126" s="818" t="s">
        <v>495</v>
      </c>
      <c r="DR126" s="818"/>
      <c r="DS126" s="818"/>
      <c r="DT126" s="818"/>
      <c r="DU126" s="818"/>
      <c r="DV126" s="795" t="s">
        <v>461</v>
      </c>
      <c r="DW126" s="795"/>
      <c r="DX126" s="795"/>
      <c r="DY126" s="795"/>
      <c r="DZ126" s="796"/>
    </row>
    <row r="127" spans="1:130" s="229" customFormat="1" ht="26.25" customHeight="1">
      <c r="A127" s="823"/>
      <c r="B127" s="824"/>
      <c r="C127" s="839" t="s">
        <v>499</v>
      </c>
      <c r="D127" s="840"/>
      <c r="E127" s="840"/>
      <c r="F127" s="840"/>
      <c r="G127" s="840"/>
      <c r="H127" s="840"/>
      <c r="I127" s="840"/>
      <c r="J127" s="840"/>
      <c r="K127" s="840"/>
      <c r="L127" s="840"/>
      <c r="M127" s="840"/>
      <c r="N127" s="840"/>
      <c r="O127" s="840"/>
      <c r="P127" s="840"/>
      <c r="Q127" s="840"/>
      <c r="R127" s="840"/>
      <c r="S127" s="840"/>
      <c r="T127" s="840"/>
      <c r="U127" s="840"/>
      <c r="V127" s="840"/>
      <c r="W127" s="840"/>
      <c r="X127" s="840"/>
      <c r="Y127" s="840"/>
      <c r="Z127" s="841"/>
      <c r="AA127" s="780">
        <v>2</v>
      </c>
      <c r="AB127" s="781"/>
      <c r="AC127" s="781"/>
      <c r="AD127" s="781"/>
      <c r="AE127" s="782"/>
      <c r="AF127" s="783" t="s">
        <v>495</v>
      </c>
      <c r="AG127" s="781"/>
      <c r="AH127" s="781"/>
      <c r="AI127" s="781"/>
      <c r="AJ127" s="782"/>
      <c r="AK127" s="783" t="s">
        <v>500</v>
      </c>
      <c r="AL127" s="781"/>
      <c r="AM127" s="781"/>
      <c r="AN127" s="781"/>
      <c r="AO127" s="782"/>
      <c r="AP127" s="825" t="s">
        <v>500</v>
      </c>
      <c r="AQ127" s="826"/>
      <c r="AR127" s="826"/>
      <c r="AS127" s="826"/>
      <c r="AT127" s="827"/>
      <c r="AU127" s="231"/>
      <c r="AV127" s="231"/>
      <c r="AW127" s="231"/>
      <c r="AX127" s="842" t="s">
        <v>501</v>
      </c>
      <c r="AY127" s="813"/>
      <c r="AZ127" s="813"/>
      <c r="BA127" s="813"/>
      <c r="BB127" s="813"/>
      <c r="BC127" s="813"/>
      <c r="BD127" s="813"/>
      <c r="BE127" s="814"/>
      <c r="BF127" s="812" t="s">
        <v>502</v>
      </c>
      <c r="BG127" s="813"/>
      <c r="BH127" s="813"/>
      <c r="BI127" s="813"/>
      <c r="BJ127" s="813"/>
      <c r="BK127" s="813"/>
      <c r="BL127" s="814"/>
      <c r="BM127" s="812" t="s">
        <v>503</v>
      </c>
      <c r="BN127" s="813"/>
      <c r="BO127" s="813"/>
      <c r="BP127" s="813"/>
      <c r="BQ127" s="813"/>
      <c r="BR127" s="813"/>
      <c r="BS127" s="814"/>
      <c r="BT127" s="812" t="s">
        <v>504</v>
      </c>
      <c r="BU127" s="813"/>
      <c r="BV127" s="813"/>
      <c r="BW127" s="813"/>
      <c r="BX127" s="813"/>
      <c r="BY127" s="813"/>
      <c r="BZ127" s="815"/>
      <c r="CA127" s="231"/>
      <c r="CB127" s="231"/>
      <c r="CC127" s="231"/>
      <c r="CD127" s="254"/>
      <c r="CE127" s="254"/>
      <c r="CF127" s="254"/>
      <c r="CG127" s="231"/>
      <c r="CH127" s="231"/>
      <c r="CI127" s="231"/>
      <c r="CJ127" s="253"/>
      <c r="CK127" s="855"/>
      <c r="CL127" s="856"/>
      <c r="CM127" s="856"/>
      <c r="CN127" s="856"/>
      <c r="CO127" s="857"/>
      <c r="CP127" s="816" t="s">
        <v>505</v>
      </c>
      <c r="CQ127" s="753"/>
      <c r="CR127" s="753"/>
      <c r="CS127" s="753"/>
      <c r="CT127" s="753"/>
      <c r="CU127" s="753"/>
      <c r="CV127" s="753"/>
      <c r="CW127" s="753"/>
      <c r="CX127" s="753"/>
      <c r="CY127" s="753"/>
      <c r="CZ127" s="753"/>
      <c r="DA127" s="753"/>
      <c r="DB127" s="753"/>
      <c r="DC127" s="753"/>
      <c r="DD127" s="753"/>
      <c r="DE127" s="753"/>
      <c r="DF127" s="754"/>
      <c r="DG127" s="817" t="s">
        <v>500</v>
      </c>
      <c r="DH127" s="818"/>
      <c r="DI127" s="818"/>
      <c r="DJ127" s="818"/>
      <c r="DK127" s="818"/>
      <c r="DL127" s="818" t="s">
        <v>421</v>
      </c>
      <c r="DM127" s="818"/>
      <c r="DN127" s="818"/>
      <c r="DO127" s="818"/>
      <c r="DP127" s="818"/>
      <c r="DQ127" s="818" t="s">
        <v>500</v>
      </c>
      <c r="DR127" s="818"/>
      <c r="DS127" s="818"/>
      <c r="DT127" s="818"/>
      <c r="DU127" s="818"/>
      <c r="DV127" s="795" t="s">
        <v>500</v>
      </c>
      <c r="DW127" s="795"/>
      <c r="DX127" s="795"/>
      <c r="DY127" s="795"/>
      <c r="DZ127" s="796"/>
    </row>
    <row r="128" spans="1:130" s="229" customFormat="1" ht="26.25" customHeight="1" thickBot="1">
      <c r="A128" s="797" t="s">
        <v>506</v>
      </c>
      <c r="B128" s="798"/>
      <c r="C128" s="798"/>
      <c r="D128" s="798"/>
      <c r="E128" s="798"/>
      <c r="F128" s="798"/>
      <c r="G128" s="798"/>
      <c r="H128" s="798"/>
      <c r="I128" s="798"/>
      <c r="J128" s="798"/>
      <c r="K128" s="798"/>
      <c r="L128" s="798"/>
      <c r="M128" s="798"/>
      <c r="N128" s="798"/>
      <c r="O128" s="798"/>
      <c r="P128" s="798"/>
      <c r="Q128" s="798"/>
      <c r="R128" s="798"/>
      <c r="S128" s="798"/>
      <c r="T128" s="798"/>
      <c r="U128" s="798"/>
      <c r="V128" s="798"/>
      <c r="W128" s="799" t="s">
        <v>507</v>
      </c>
      <c r="X128" s="799"/>
      <c r="Y128" s="799"/>
      <c r="Z128" s="800"/>
      <c r="AA128" s="801">
        <v>18473237</v>
      </c>
      <c r="AB128" s="802"/>
      <c r="AC128" s="802"/>
      <c r="AD128" s="802"/>
      <c r="AE128" s="803"/>
      <c r="AF128" s="804">
        <v>18502533</v>
      </c>
      <c r="AG128" s="802"/>
      <c r="AH128" s="802"/>
      <c r="AI128" s="802"/>
      <c r="AJ128" s="803"/>
      <c r="AK128" s="804">
        <v>18034846</v>
      </c>
      <c r="AL128" s="802"/>
      <c r="AM128" s="802"/>
      <c r="AN128" s="802"/>
      <c r="AO128" s="803"/>
      <c r="AP128" s="805"/>
      <c r="AQ128" s="806"/>
      <c r="AR128" s="806"/>
      <c r="AS128" s="806"/>
      <c r="AT128" s="807"/>
      <c r="AU128" s="231"/>
      <c r="AV128" s="231"/>
      <c r="AW128" s="231"/>
      <c r="AX128" s="808" t="s">
        <v>508</v>
      </c>
      <c r="AY128" s="809"/>
      <c r="AZ128" s="809"/>
      <c r="BA128" s="809"/>
      <c r="BB128" s="809"/>
      <c r="BC128" s="809"/>
      <c r="BD128" s="809"/>
      <c r="BE128" s="810"/>
      <c r="BF128" s="787" t="s">
        <v>452</v>
      </c>
      <c r="BG128" s="788"/>
      <c r="BH128" s="788"/>
      <c r="BI128" s="788"/>
      <c r="BJ128" s="788"/>
      <c r="BK128" s="788"/>
      <c r="BL128" s="811"/>
      <c r="BM128" s="787">
        <v>11.25</v>
      </c>
      <c r="BN128" s="788"/>
      <c r="BO128" s="788"/>
      <c r="BP128" s="788"/>
      <c r="BQ128" s="788"/>
      <c r="BR128" s="788"/>
      <c r="BS128" s="811"/>
      <c r="BT128" s="787">
        <v>20</v>
      </c>
      <c r="BU128" s="788"/>
      <c r="BV128" s="788"/>
      <c r="BW128" s="788"/>
      <c r="BX128" s="788"/>
      <c r="BY128" s="788"/>
      <c r="BZ128" s="789"/>
      <c r="CA128" s="254"/>
      <c r="CB128" s="254"/>
      <c r="CC128" s="254"/>
      <c r="CD128" s="254"/>
      <c r="CE128" s="254"/>
      <c r="CF128" s="254"/>
      <c r="CG128" s="231"/>
      <c r="CH128" s="231"/>
      <c r="CI128" s="231"/>
      <c r="CJ128" s="253"/>
      <c r="CK128" s="858"/>
      <c r="CL128" s="859"/>
      <c r="CM128" s="859"/>
      <c r="CN128" s="859"/>
      <c r="CO128" s="860"/>
      <c r="CP128" s="790" t="s">
        <v>509</v>
      </c>
      <c r="CQ128" s="731"/>
      <c r="CR128" s="731"/>
      <c r="CS128" s="731"/>
      <c r="CT128" s="731"/>
      <c r="CU128" s="731"/>
      <c r="CV128" s="731"/>
      <c r="CW128" s="731"/>
      <c r="CX128" s="731"/>
      <c r="CY128" s="731"/>
      <c r="CZ128" s="731"/>
      <c r="DA128" s="731"/>
      <c r="DB128" s="731"/>
      <c r="DC128" s="731"/>
      <c r="DD128" s="731"/>
      <c r="DE128" s="731"/>
      <c r="DF128" s="732"/>
      <c r="DG128" s="791">
        <v>20704736</v>
      </c>
      <c r="DH128" s="792"/>
      <c r="DI128" s="792"/>
      <c r="DJ128" s="792"/>
      <c r="DK128" s="792"/>
      <c r="DL128" s="792">
        <v>16704042</v>
      </c>
      <c r="DM128" s="792"/>
      <c r="DN128" s="792"/>
      <c r="DO128" s="792"/>
      <c r="DP128" s="792"/>
      <c r="DQ128" s="792">
        <v>16703371</v>
      </c>
      <c r="DR128" s="792"/>
      <c r="DS128" s="792"/>
      <c r="DT128" s="792"/>
      <c r="DU128" s="792"/>
      <c r="DV128" s="793">
        <v>5.6</v>
      </c>
      <c r="DW128" s="793"/>
      <c r="DX128" s="793"/>
      <c r="DY128" s="793"/>
      <c r="DZ128" s="794"/>
    </row>
    <row r="129" spans="1:131" s="229" customFormat="1" ht="26.25" customHeight="1">
      <c r="A129" s="775" t="s">
        <v>108</v>
      </c>
      <c r="B129" s="776"/>
      <c r="C129" s="776"/>
      <c r="D129" s="776"/>
      <c r="E129" s="776"/>
      <c r="F129" s="776"/>
      <c r="G129" s="776"/>
      <c r="H129" s="776"/>
      <c r="I129" s="776"/>
      <c r="J129" s="776"/>
      <c r="K129" s="776"/>
      <c r="L129" s="776"/>
      <c r="M129" s="776"/>
      <c r="N129" s="776"/>
      <c r="O129" s="776"/>
      <c r="P129" s="776"/>
      <c r="Q129" s="776"/>
      <c r="R129" s="776"/>
      <c r="S129" s="776"/>
      <c r="T129" s="776"/>
      <c r="U129" s="776"/>
      <c r="V129" s="776"/>
      <c r="W129" s="777" t="s">
        <v>510</v>
      </c>
      <c r="X129" s="778"/>
      <c r="Y129" s="778"/>
      <c r="Z129" s="779"/>
      <c r="AA129" s="780">
        <v>335946063</v>
      </c>
      <c r="AB129" s="781"/>
      <c r="AC129" s="781"/>
      <c r="AD129" s="781"/>
      <c r="AE129" s="782"/>
      <c r="AF129" s="783">
        <v>352897441</v>
      </c>
      <c r="AG129" s="781"/>
      <c r="AH129" s="781"/>
      <c r="AI129" s="781"/>
      <c r="AJ129" s="782"/>
      <c r="AK129" s="783">
        <v>342971969</v>
      </c>
      <c r="AL129" s="781"/>
      <c r="AM129" s="781"/>
      <c r="AN129" s="781"/>
      <c r="AO129" s="782"/>
      <c r="AP129" s="784"/>
      <c r="AQ129" s="785"/>
      <c r="AR129" s="785"/>
      <c r="AS129" s="785"/>
      <c r="AT129" s="786"/>
      <c r="AU129" s="232"/>
      <c r="AV129" s="232"/>
      <c r="AW129" s="232"/>
      <c r="AX129" s="752" t="s">
        <v>511</v>
      </c>
      <c r="AY129" s="753"/>
      <c r="AZ129" s="753"/>
      <c r="BA129" s="753"/>
      <c r="BB129" s="753"/>
      <c r="BC129" s="753"/>
      <c r="BD129" s="753"/>
      <c r="BE129" s="754"/>
      <c r="BF129" s="771" t="s">
        <v>512</v>
      </c>
      <c r="BG129" s="772"/>
      <c r="BH129" s="772"/>
      <c r="BI129" s="772"/>
      <c r="BJ129" s="772"/>
      <c r="BK129" s="772"/>
      <c r="BL129" s="773"/>
      <c r="BM129" s="771">
        <v>16.25</v>
      </c>
      <c r="BN129" s="772"/>
      <c r="BO129" s="772"/>
      <c r="BP129" s="772"/>
      <c r="BQ129" s="772"/>
      <c r="BR129" s="772"/>
      <c r="BS129" s="773"/>
      <c r="BT129" s="771">
        <v>30</v>
      </c>
      <c r="BU129" s="772"/>
      <c r="BV129" s="772"/>
      <c r="BW129" s="772"/>
      <c r="BX129" s="772"/>
      <c r="BY129" s="772"/>
      <c r="BZ129" s="774"/>
      <c r="CA129" s="255"/>
      <c r="CB129" s="255"/>
      <c r="CC129" s="255"/>
      <c r="CD129" s="255"/>
      <c r="CE129" s="255"/>
      <c r="CF129" s="255"/>
      <c r="CG129" s="255"/>
      <c r="CH129" s="255"/>
      <c r="CI129" s="255"/>
      <c r="CJ129" s="255"/>
      <c r="CK129" s="255"/>
      <c r="CL129" s="255"/>
      <c r="CM129" s="255"/>
      <c r="CN129" s="255"/>
      <c r="CO129" s="255"/>
      <c r="CP129" s="255"/>
      <c r="CQ129" s="255"/>
      <c r="CR129" s="255"/>
      <c r="CS129" s="255"/>
      <c r="CT129" s="255"/>
      <c r="CU129" s="255"/>
      <c r="CV129" s="255"/>
      <c r="CW129" s="255"/>
      <c r="CX129" s="255"/>
      <c r="CY129" s="255"/>
      <c r="CZ129" s="255"/>
      <c r="DA129" s="255"/>
      <c r="DB129" s="255"/>
      <c r="DC129" s="255"/>
      <c r="DD129" s="255"/>
      <c r="DE129" s="255"/>
      <c r="DF129" s="255"/>
      <c r="DG129" s="255"/>
      <c r="DH129" s="255"/>
      <c r="DI129" s="255"/>
      <c r="DJ129" s="255"/>
      <c r="DK129" s="255"/>
      <c r="DL129" s="255"/>
      <c r="DM129" s="255"/>
      <c r="DN129" s="255"/>
      <c r="DO129" s="255"/>
      <c r="DP129" s="232"/>
      <c r="DQ129" s="232"/>
      <c r="DR129" s="232"/>
      <c r="DS129" s="232"/>
      <c r="DT129" s="232"/>
      <c r="DU129" s="232"/>
      <c r="DV129" s="232"/>
      <c r="DW129" s="232"/>
      <c r="DX129" s="232"/>
      <c r="DY129" s="232"/>
      <c r="DZ129" s="232"/>
    </row>
    <row r="130" spans="1:131" s="229" customFormat="1" ht="26.25" customHeight="1">
      <c r="A130" s="775" t="s">
        <v>513</v>
      </c>
      <c r="B130" s="776"/>
      <c r="C130" s="776"/>
      <c r="D130" s="776"/>
      <c r="E130" s="776"/>
      <c r="F130" s="776"/>
      <c r="G130" s="776"/>
      <c r="H130" s="776"/>
      <c r="I130" s="776"/>
      <c r="J130" s="776"/>
      <c r="K130" s="776"/>
      <c r="L130" s="776"/>
      <c r="M130" s="776"/>
      <c r="N130" s="776"/>
      <c r="O130" s="776"/>
      <c r="P130" s="776"/>
      <c r="Q130" s="776"/>
      <c r="R130" s="776"/>
      <c r="S130" s="776"/>
      <c r="T130" s="776"/>
      <c r="U130" s="776"/>
      <c r="V130" s="776"/>
      <c r="W130" s="777" t="s">
        <v>514</v>
      </c>
      <c r="X130" s="778"/>
      <c r="Y130" s="778"/>
      <c r="Z130" s="779"/>
      <c r="AA130" s="780">
        <v>46875955</v>
      </c>
      <c r="AB130" s="781"/>
      <c r="AC130" s="781"/>
      <c r="AD130" s="781"/>
      <c r="AE130" s="782"/>
      <c r="AF130" s="783">
        <v>47259372</v>
      </c>
      <c r="AG130" s="781"/>
      <c r="AH130" s="781"/>
      <c r="AI130" s="781"/>
      <c r="AJ130" s="782"/>
      <c r="AK130" s="783">
        <v>47286601</v>
      </c>
      <c r="AL130" s="781"/>
      <c r="AM130" s="781"/>
      <c r="AN130" s="781"/>
      <c r="AO130" s="782"/>
      <c r="AP130" s="784"/>
      <c r="AQ130" s="785"/>
      <c r="AR130" s="785"/>
      <c r="AS130" s="785"/>
      <c r="AT130" s="786"/>
      <c r="AU130" s="232"/>
      <c r="AV130" s="232"/>
      <c r="AW130" s="232"/>
      <c r="AX130" s="752" t="s">
        <v>515</v>
      </c>
      <c r="AY130" s="753"/>
      <c r="AZ130" s="753"/>
      <c r="BA130" s="753"/>
      <c r="BB130" s="753"/>
      <c r="BC130" s="753"/>
      <c r="BD130" s="753"/>
      <c r="BE130" s="754"/>
      <c r="BF130" s="755">
        <v>9.8000000000000007</v>
      </c>
      <c r="BG130" s="756"/>
      <c r="BH130" s="756"/>
      <c r="BI130" s="756"/>
      <c r="BJ130" s="756"/>
      <c r="BK130" s="756"/>
      <c r="BL130" s="757"/>
      <c r="BM130" s="755">
        <v>25</v>
      </c>
      <c r="BN130" s="756"/>
      <c r="BO130" s="756"/>
      <c r="BP130" s="756"/>
      <c r="BQ130" s="756"/>
      <c r="BR130" s="756"/>
      <c r="BS130" s="757"/>
      <c r="BT130" s="755">
        <v>35</v>
      </c>
      <c r="BU130" s="756"/>
      <c r="BV130" s="756"/>
      <c r="BW130" s="756"/>
      <c r="BX130" s="756"/>
      <c r="BY130" s="756"/>
      <c r="BZ130" s="758"/>
      <c r="CA130" s="255"/>
      <c r="CB130" s="255"/>
      <c r="CC130" s="255"/>
      <c r="CD130" s="255"/>
      <c r="CE130" s="255"/>
      <c r="CF130" s="255"/>
      <c r="CG130" s="255"/>
      <c r="CH130" s="255"/>
      <c r="CI130" s="255"/>
      <c r="CJ130" s="255"/>
      <c r="CK130" s="255"/>
      <c r="CL130" s="255"/>
      <c r="CM130" s="255"/>
      <c r="CN130" s="255"/>
      <c r="CO130" s="255"/>
      <c r="CP130" s="255"/>
      <c r="CQ130" s="255"/>
      <c r="CR130" s="255"/>
      <c r="CS130" s="255"/>
      <c r="CT130" s="255"/>
      <c r="CU130" s="255"/>
      <c r="CV130" s="255"/>
      <c r="CW130" s="255"/>
      <c r="CX130" s="255"/>
      <c r="CY130" s="255"/>
      <c r="CZ130" s="255"/>
      <c r="DA130" s="255"/>
      <c r="DB130" s="255"/>
      <c r="DC130" s="255"/>
      <c r="DD130" s="255"/>
      <c r="DE130" s="255"/>
      <c r="DF130" s="255"/>
      <c r="DG130" s="255"/>
      <c r="DH130" s="255"/>
      <c r="DI130" s="255"/>
      <c r="DJ130" s="255"/>
      <c r="DK130" s="255"/>
      <c r="DL130" s="255"/>
      <c r="DM130" s="255"/>
      <c r="DN130" s="255"/>
      <c r="DO130" s="255"/>
      <c r="DP130" s="232"/>
      <c r="DQ130" s="232"/>
      <c r="DR130" s="232"/>
      <c r="DS130" s="232"/>
      <c r="DT130" s="232"/>
      <c r="DU130" s="232"/>
      <c r="DV130" s="232"/>
      <c r="DW130" s="232"/>
      <c r="DX130" s="232"/>
      <c r="DY130" s="232"/>
      <c r="DZ130" s="232"/>
    </row>
    <row r="131" spans="1:131" s="229" customFormat="1" ht="26.25" customHeight="1" thickBot="1">
      <c r="A131" s="759"/>
      <c r="B131" s="760"/>
      <c r="C131" s="760"/>
      <c r="D131" s="760"/>
      <c r="E131" s="760"/>
      <c r="F131" s="760"/>
      <c r="G131" s="760"/>
      <c r="H131" s="760"/>
      <c r="I131" s="760"/>
      <c r="J131" s="760"/>
      <c r="K131" s="760"/>
      <c r="L131" s="760"/>
      <c r="M131" s="760"/>
      <c r="N131" s="760"/>
      <c r="O131" s="760"/>
      <c r="P131" s="760"/>
      <c r="Q131" s="760"/>
      <c r="R131" s="760"/>
      <c r="S131" s="760"/>
      <c r="T131" s="760"/>
      <c r="U131" s="760"/>
      <c r="V131" s="760"/>
      <c r="W131" s="761" t="s">
        <v>516</v>
      </c>
      <c r="X131" s="762"/>
      <c r="Y131" s="762"/>
      <c r="Z131" s="763"/>
      <c r="AA131" s="764">
        <v>289070108</v>
      </c>
      <c r="AB131" s="765"/>
      <c r="AC131" s="765"/>
      <c r="AD131" s="765"/>
      <c r="AE131" s="766"/>
      <c r="AF131" s="767">
        <v>305638069</v>
      </c>
      <c r="AG131" s="765"/>
      <c r="AH131" s="765"/>
      <c r="AI131" s="765"/>
      <c r="AJ131" s="766"/>
      <c r="AK131" s="767">
        <v>295685368</v>
      </c>
      <c r="AL131" s="765"/>
      <c r="AM131" s="765"/>
      <c r="AN131" s="765"/>
      <c r="AO131" s="766"/>
      <c r="AP131" s="768"/>
      <c r="AQ131" s="769"/>
      <c r="AR131" s="769"/>
      <c r="AS131" s="769"/>
      <c r="AT131" s="770"/>
      <c r="AU131" s="232"/>
      <c r="AV131" s="232"/>
      <c r="AW131" s="232"/>
      <c r="AX131" s="730" t="s">
        <v>517</v>
      </c>
      <c r="AY131" s="731"/>
      <c r="AZ131" s="731"/>
      <c r="BA131" s="731"/>
      <c r="BB131" s="731"/>
      <c r="BC131" s="731"/>
      <c r="BD131" s="731"/>
      <c r="BE131" s="732"/>
      <c r="BF131" s="733">
        <v>164.8</v>
      </c>
      <c r="BG131" s="734"/>
      <c r="BH131" s="734"/>
      <c r="BI131" s="734"/>
      <c r="BJ131" s="734"/>
      <c r="BK131" s="734"/>
      <c r="BL131" s="735"/>
      <c r="BM131" s="733">
        <v>400</v>
      </c>
      <c r="BN131" s="734"/>
      <c r="BO131" s="734"/>
      <c r="BP131" s="734"/>
      <c r="BQ131" s="734"/>
      <c r="BR131" s="734"/>
      <c r="BS131" s="735"/>
      <c r="BT131" s="736"/>
      <c r="BU131" s="737"/>
      <c r="BV131" s="737"/>
      <c r="BW131" s="737"/>
      <c r="BX131" s="737"/>
      <c r="BY131" s="737"/>
      <c r="BZ131" s="738"/>
      <c r="CA131" s="255"/>
      <c r="CB131" s="255"/>
      <c r="CC131" s="255"/>
      <c r="CD131" s="255"/>
      <c r="CE131" s="255"/>
      <c r="CF131" s="255"/>
      <c r="CG131" s="255"/>
      <c r="CH131" s="255"/>
      <c r="CI131" s="255"/>
      <c r="CJ131" s="255"/>
      <c r="CK131" s="255"/>
      <c r="CL131" s="255"/>
      <c r="CM131" s="255"/>
      <c r="CN131" s="255"/>
      <c r="CO131" s="255"/>
      <c r="CP131" s="255"/>
      <c r="CQ131" s="255"/>
      <c r="CR131" s="255"/>
      <c r="CS131" s="255"/>
      <c r="CT131" s="255"/>
      <c r="CU131" s="255"/>
      <c r="CV131" s="255"/>
      <c r="CW131" s="255"/>
      <c r="CX131" s="255"/>
      <c r="CY131" s="255"/>
      <c r="CZ131" s="255"/>
      <c r="DA131" s="255"/>
      <c r="DB131" s="255"/>
      <c r="DC131" s="255"/>
      <c r="DD131" s="255"/>
      <c r="DE131" s="255"/>
      <c r="DF131" s="255"/>
      <c r="DG131" s="255"/>
      <c r="DH131" s="255"/>
      <c r="DI131" s="255"/>
      <c r="DJ131" s="255"/>
      <c r="DK131" s="255"/>
      <c r="DL131" s="255"/>
      <c r="DM131" s="255"/>
      <c r="DN131" s="255"/>
      <c r="DO131" s="255"/>
      <c r="DP131" s="232"/>
      <c r="DQ131" s="232"/>
      <c r="DR131" s="232"/>
      <c r="DS131" s="232"/>
      <c r="DT131" s="232"/>
      <c r="DU131" s="232"/>
      <c r="DV131" s="232"/>
      <c r="DW131" s="232"/>
      <c r="DX131" s="232"/>
      <c r="DY131" s="232"/>
      <c r="DZ131" s="232"/>
    </row>
    <row r="132" spans="1:131" s="229" customFormat="1" ht="26.25" customHeight="1">
      <c r="A132" s="739" t="s">
        <v>518</v>
      </c>
      <c r="B132" s="740"/>
      <c r="C132" s="740"/>
      <c r="D132" s="740"/>
      <c r="E132" s="740"/>
      <c r="F132" s="740"/>
      <c r="G132" s="740"/>
      <c r="H132" s="740"/>
      <c r="I132" s="740"/>
      <c r="J132" s="740"/>
      <c r="K132" s="740"/>
      <c r="L132" s="740"/>
      <c r="M132" s="740"/>
      <c r="N132" s="740"/>
      <c r="O132" s="740"/>
      <c r="P132" s="740"/>
      <c r="Q132" s="740"/>
      <c r="R132" s="740"/>
      <c r="S132" s="740"/>
      <c r="T132" s="740"/>
      <c r="U132" s="740"/>
      <c r="V132" s="743" t="s">
        <v>519</v>
      </c>
      <c r="W132" s="743"/>
      <c r="X132" s="743"/>
      <c r="Y132" s="743"/>
      <c r="Z132" s="744"/>
      <c r="AA132" s="745">
        <v>10.57376434</v>
      </c>
      <c r="AB132" s="746"/>
      <c r="AC132" s="746"/>
      <c r="AD132" s="746"/>
      <c r="AE132" s="747"/>
      <c r="AF132" s="748">
        <v>10.04187997</v>
      </c>
      <c r="AG132" s="746"/>
      <c r="AH132" s="746"/>
      <c r="AI132" s="746"/>
      <c r="AJ132" s="747"/>
      <c r="AK132" s="748">
        <v>8.8691662959999995</v>
      </c>
      <c r="AL132" s="746"/>
      <c r="AM132" s="746"/>
      <c r="AN132" s="746"/>
      <c r="AO132" s="747"/>
      <c r="AP132" s="749"/>
      <c r="AQ132" s="750"/>
      <c r="AR132" s="750"/>
      <c r="AS132" s="750"/>
      <c r="AT132" s="751"/>
      <c r="AU132" s="256"/>
      <c r="AV132" s="232"/>
      <c r="AW132" s="232"/>
      <c r="AX132" s="232"/>
      <c r="AY132" s="232"/>
      <c r="AZ132" s="232"/>
      <c r="BA132" s="232"/>
      <c r="BB132" s="232"/>
      <c r="BC132" s="232"/>
      <c r="BD132" s="232"/>
      <c r="BE132" s="232"/>
      <c r="BF132" s="232"/>
      <c r="BG132" s="232"/>
      <c r="BH132" s="232"/>
      <c r="BI132" s="232"/>
      <c r="BJ132" s="232"/>
      <c r="BK132" s="232"/>
      <c r="BL132" s="232"/>
      <c r="BM132" s="232"/>
      <c r="BN132" s="232"/>
      <c r="BO132" s="232"/>
      <c r="BP132" s="232"/>
      <c r="BQ132" s="232"/>
      <c r="BR132" s="232"/>
      <c r="BS132" s="233"/>
      <c r="BT132" s="232"/>
      <c r="BU132" s="232"/>
      <c r="BV132" s="232"/>
      <c r="BW132" s="232"/>
      <c r="BX132" s="232"/>
      <c r="BY132" s="232"/>
      <c r="BZ132" s="232"/>
      <c r="CA132" s="255"/>
      <c r="CB132" s="255"/>
      <c r="CC132" s="255"/>
      <c r="CD132" s="255"/>
      <c r="CE132" s="255"/>
      <c r="CF132" s="255"/>
      <c r="CG132" s="255"/>
      <c r="CH132" s="255"/>
      <c r="CI132" s="255"/>
      <c r="CJ132" s="255"/>
      <c r="CK132" s="255"/>
      <c r="CL132" s="255"/>
      <c r="CM132" s="255"/>
      <c r="CN132" s="255"/>
      <c r="CO132" s="255"/>
      <c r="CP132" s="255"/>
      <c r="CQ132" s="255"/>
      <c r="CR132" s="255"/>
      <c r="CS132" s="255"/>
      <c r="CT132" s="255"/>
      <c r="CU132" s="255"/>
      <c r="CV132" s="255"/>
      <c r="CW132" s="255"/>
      <c r="CX132" s="255"/>
      <c r="CY132" s="255"/>
      <c r="CZ132" s="255"/>
      <c r="DA132" s="255"/>
      <c r="DB132" s="255"/>
      <c r="DC132" s="255"/>
      <c r="DD132" s="255"/>
      <c r="DE132" s="255"/>
      <c r="DF132" s="255"/>
      <c r="DG132" s="255"/>
      <c r="DH132" s="255"/>
      <c r="DI132" s="255"/>
      <c r="DJ132" s="255"/>
      <c r="DK132" s="255"/>
      <c r="DL132" s="255"/>
      <c r="DM132" s="255"/>
      <c r="DN132" s="255"/>
      <c r="DO132" s="255"/>
      <c r="DP132" s="232"/>
      <c r="DQ132" s="232"/>
      <c r="DR132" s="232"/>
      <c r="DS132" s="232"/>
      <c r="DT132" s="232"/>
      <c r="DU132" s="232"/>
      <c r="DV132" s="232"/>
      <c r="DW132" s="232"/>
      <c r="DX132" s="232"/>
      <c r="DY132" s="232"/>
      <c r="DZ132" s="232"/>
    </row>
    <row r="133" spans="1:131" s="229" customFormat="1" ht="26.25" customHeight="1" thickBot="1">
      <c r="A133" s="741"/>
      <c r="B133" s="742"/>
      <c r="C133" s="742"/>
      <c r="D133" s="742"/>
      <c r="E133" s="742"/>
      <c r="F133" s="742"/>
      <c r="G133" s="742"/>
      <c r="H133" s="742"/>
      <c r="I133" s="742"/>
      <c r="J133" s="742"/>
      <c r="K133" s="742"/>
      <c r="L133" s="742"/>
      <c r="M133" s="742"/>
      <c r="N133" s="742"/>
      <c r="O133" s="742"/>
      <c r="P133" s="742"/>
      <c r="Q133" s="742"/>
      <c r="R133" s="742"/>
      <c r="S133" s="742"/>
      <c r="T133" s="742"/>
      <c r="U133" s="742"/>
      <c r="V133" s="722" t="s">
        <v>520</v>
      </c>
      <c r="W133" s="722"/>
      <c r="X133" s="722"/>
      <c r="Y133" s="722"/>
      <c r="Z133" s="723"/>
      <c r="AA133" s="724">
        <v>11.7</v>
      </c>
      <c r="AB133" s="725"/>
      <c r="AC133" s="725"/>
      <c r="AD133" s="725"/>
      <c r="AE133" s="726"/>
      <c r="AF133" s="724">
        <v>10.9</v>
      </c>
      <c r="AG133" s="725"/>
      <c r="AH133" s="725"/>
      <c r="AI133" s="725"/>
      <c r="AJ133" s="726"/>
      <c r="AK133" s="724">
        <v>9.8000000000000007</v>
      </c>
      <c r="AL133" s="725"/>
      <c r="AM133" s="725"/>
      <c r="AN133" s="725"/>
      <c r="AO133" s="726"/>
      <c r="AP133" s="727"/>
      <c r="AQ133" s="728"/>
      <c r="AR133" s="728"/>
      <c r="AS133" s="728"/>
      <c r="AT133" s="729"/>
      <c r="AU133" s="232"/>
      <c r="AV133" s="232"/>
      <c r="AW133" s="232"/>
      <c r="AX133" s="232"/>
      <c r="AY133" s="232"/>
      <c r="AZ133" s="232"/>
      <c r="BA133" s="232"/>
      <c r="BB133" s="232"/>
      <c r="BC133" s="232"/>
      <c r="BD133" s="232"/>
      <c r="BE133" s="232"/>
      <c r="BF133" s="232"/>
      <c r="BG133" s="232"/>
      <c r="BH133" s="232"/>
      <c r="BI133" s="232"/>
      <c r="BJ133" s="232"/>
      <c r="BK133" s="232"/>
      <c r="BL133" s="232"/>
      <c r="BM133" s="232"/>
      <c r="BN133" s="255"/>
      <c r="BO133" s="255"/>
      <c r="BP133" s="255"/>
      <c r="BQ133" s="255"/>
      <c r="BR133" s="255"/>
      <c r="BS133" s="255"/>
      <c r="BT133" s="255"/>
      <c r="BU133" s="255"/>
      <c r="BV133" s="255"/>
      <c r="BW133" s="255"/>
      <c r="BX133" s="255"/>
      <c r="BY133" s="255"/>
      <c r="BZ133" s="255"/>
      <c r="CA133" s="255"/>
      <c r="CB133" s="255"/>
      <c r="CC133" s="255"/>
      <c r="CD133" s="255"/>
      <c r="CE133" s="255"/>
      <c r="CF133" s="255"/>
      <c r="CG133" s="255"/>
      <c r="CH133" s="255"/>
      <c r="CI133" s="255"/>
      <c r="CJ133" s="255"/>
      <c r="CK133" s="255"/>
      <c r="CL133" s="255"/>
      <c r="CM133" s="255"/>
      <c r="CN133" s="255"/>
      <c r="CO133" s="255"/>
      <c r="CP133" s="255"/>
      <c r="CQ133" s="255"/>
      <c r="CR133" s="255"/>
      <c r="CS133" s="255"/>
      <c r="CT133" s="255"/>
      <c r="CU133" s="255"/>
      <c r="CV133" s="255"/>
      <c r="CW133" s="255"/>
      <c r="CX133" s="255"/>
      <c r="CY133" s="255"/>
      <c r="CZ133" s="255"/>
      <c r="DA133" s="255"/>
      <c r="DB133" s="255"/>
      <c r="DC133" s="255"/>
      <c r="DD133" s="255"/>
      <c r="DE133" s="255"/>
      <c r="DF133" s="255"/>
      <c r="DG133" s="255"/>
      <c r="DH133" s="255"/>
      <c r="DI133" s="255"/>
      <c r="DJ133" s="255"/>
      <c r="DK133" s="255"/>
      <c r="DL133" s="255"/>
      <c r="DM133" s="255"/>
      <c r="DN133" s="255"/>
      <c r="DO133" s="255"/>
      <c r="DP133" s="232"/>
      <c r="DQ133" s="232"/>
      <c r="DR133" s="232"/>
      <c r="DS133" s="232"/>
      <c r="DT133" s="232"/>
      <c r="DU133" s="232"/>
      <c r="DV133" s="232"/>
      <c r="DW133" s="232"/>
      <c r="DX133" s="232"/>
      <c r="DY133" s="232"/>
      <c r="DZ133" s="232"/>
    </row>
    <row r="134" spans="1:131" ht="11.25" customHeight="1">
      <c r="A134" s="257"/>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32"/>
      <c r="AV134" s="232"/>
      <c r="AW134" s="232"/>
      <c r="AX134" s="232"/>
      <c r="AY134" s="232"/>
      <c r="AZ134" s="232"/>
      <c r="BA134" s="232"/>
      <c r="BB134" s="232"/>
      <c r="BC134" s="232"/>
      <c r="BD134" s="232"/>
      <c r="BE134" s="232"/>
      <c r="BF134" s="232"/>
      <c r="BG134" s="232"/>
      <c r="BH134" s="232"/>
      <c r="BI134" s="232"/>
      <c r="BJ134" s="232"/>
      <c r="BK134" s="232"/>
      <c r="BL134" s="232"/>
      <c r="BM134" s="232"/>
      <c r="BN134" s="255"/>
      <c r="BO134" s="255"/>
      <c r="BP134" s="255"/>
      <c r="BQ134" s="255"/>
      <c r="BR134" s="255"/>
      <c r="BS134" s="255"/>
      <c r="BT134" s="255"/>
      <c r="BU134" s="255"/>
      <c r="BV134" s="255"/>
      <c r="BW134" s="255"/>
      <c r="BX134" s="255"/>
      <c r="BY134" s="255"/>
      <c r="BZ134" s="255"/>
      <c r="CA134" s="255"/>
      <c r="CB134" s="255"/>
      <c r="CC134" s="255"/>
      <c r="CD134" s="255"/>
      <c r="CE134" s="255"/>
      <c r="CF134" s="255"/>
      <c r="CG134" s="255"/>
      <c r="CH134" s="255"/>
      <c r="CI134" s="255"/>
      <c r="CJ134" s="255"/>
      <c r="CK134" s="255"/>
      <c r="CL134" s="255"/>
      <c r="CM134" s="255"/>
      <c r="CN134" s="255"/>
      <c r="CO134" s="255"/>
      <c r="CP134" s="255"/>
      <c r="CQ134" s="255"/>
      <c r="CR134" s="255"/>
      <c r="CS134" s="255"/>
      <c r="CT134" s="255"/>
      <c r="CU134" s="255"/>
      <c r="CV134" s="255"/>
      <c r="CW134" s="255"/>
      <c r="CX134" s="255"/>
      <c r="CY134" s="255"/>
      <c r="CZ134" s="255"/>
      <c r="DA134" s="255"/>
      <c r="DB134" s="255"/>
      <c r="DC134" s="255"/>
      <c r="DD134" s="255"/>
      <c r="DE134" s="255"/>
      <c r="DF134" s="255"/>
      <c r="DG134" s="255"/>
      <c r="DH134" s="255"/>
      <c r="DI134" s="255"/>
      <c r="DJ134" s="255"/>
      <c r="DK134" s="255"/>
      <c r="DL134" s="255"/>
      <c r="DM134" s="255"/>
      <c r="DN134" s="255"/>
      <c r="DO134" s="255"/>
      <c r="DP134" s="232"/>
      <c r="DQ134" s="232"/>
      <c r="DR134" s="232"/>
      <c r="DS134" s="232"/>
      <c r="DT134" s="232"/>
      <c r="DU134" s="232"/>
      <c r="DV134" s="232"/>
      <c r="DW134" s="232"/>
      <c r="DX134" s="232"/>
      <c r="DY134" s="232"/>
      <c r="DZ134" s="232"/>
      <c r="EA134" s="229"/>
    </row>
    <row r="135" spans="1:131" ht="14.25" hidden="1">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c r="CP135" s="257"/>
      <c r="CQ135" s="257"/>
      <c r="CR135" s="257"/>
      <c r="CS135" s="257"/>
      <c r="CT135" s="257"/>
      <c r="CU135" s="257"/>
      <c r="CV135" s="257"/>
      <c r="CW135" s="257"/>
      <c r="CX135" s="257"/>
      <c r="CY135" s="257"/>
      <c r="CZ135" s="257"/>
      <c r="DA135" s="257"/>
      <c r="DB135" s="257"/>
      <c r="DC135" s="257"/>
      <c r="DD135" s="257"/>
      <c r="DE135" s="257"/>
      <c r="DF135" s="257"/>
      <c r="DG135" s="257"/>
      <c r="DH135" s="257"/>
      <c r="DI135" s="257"/>
      <c r="DJ135" s="257"/>
      <c r="DK135" s="257"/>
      <c r="DL135" s="257"/>
      <c r="DM135" s="257"/>
      <c r="DN135" s="257"/>
      <c r="DO135" s="257"/>
      <c r="DP135" s="257"/>
      <c r="DQ135" s="257"/>
      <c r="DR135" s="257"/>
      <c r="DS135" s="257"/>
      <c r="DT135" s="257"/>
      <c r="DU135" s="257"/>
      <c r="DV135" s="257"/>
      <c r="DW135" s="257"/>
      <c r="DX135" s="257"/>
      <c r="DY135" s="257"/>
      <c r="DZ135" s="257"/>
    </row>
  </sheetData>
  <sheetProtection algorithmName="SHA-512" hashValue="uy4rwKPhVx0Va2ZlTBItDPHweFXF74CP/7Z3QjbMUiSguCNgfOyfdbJjAuRpiPmAneg4UFN3szpfIPVfMYyNNg==" saltValue="AmNTGyL5vyrQX6PgrVora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C1902-C605-4F24-BFF5-BF7905858DA5}">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9" customWidth="1"/>
    <col min="121" max="121" width="0" style="258" hidden="1" customWidth="1"/>
    <col min="122" max="16384" width="9" style="258" hidden="1"/>
  </cols>
  <sheetData>
    <row r="1" spans="1:120">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row>
    <row r="2" spans="1:120"/>
    <row r="3" spans="1:120"/>
    <row r="4" spans="1:120"/>
    <row r="5" spans="1:120"/>
    <row r="6" spans="1:120"/>
    <row r="7" spans="1:120"/>
    <row r="8" spans="1:120"/>
    <row r="9" spans="1:120"/>
    <row r="10" spans="1:120"/>
    <row r="11" spans="1:120"/>
    <row r="12" spans="1:120"/>
    <row r="13" spans="1:120"/>
    <row r="14" spans="1:120"/>
    <row r="15" spans="1:120"/>
    <row r="16" spans="1:120">
      <c r="DP16" s="258"/>
    </row>
    <row r="17" spans="119:120">
      <c r="DP17" s="258"/>
    </row>
    <row r="18" spans="119:120"/>
    <row r="19" spans="119:120"/>
    <row r="20" spans="119:120">
      <c r="DO20" s="258"/>
      <c r="DP20" s="258"/>
    </row>
    <row r="21" spans="119:120">
      <c r="DP21" s="258"/>
    </row>
    <row r="22" spans="119:120"/>
    <row r="23" spans="119:120">
      <c r="DO23" s="258"/>
      <c r="DP23" s="258"/>
    </row>
    <row r="24" spans="119:120">
      <c r="DP24" s="258"/>
    </row>
    <row r="25" spans="119:120">
      <c r="DP25" s="258"/>
    </row>
    <row r="26" spans="119:120">
      <c r="DO26" s="258"/>
      <c r="DP26" s="258"/>
    </row>
    <row r="27" spans="119:120"/>
    <row r="28" spans="119:120">
      <c r="DO28" s="258"/>
      <c r="DP28" s="258"/>
    </row>
    <row r="29" spans="119:120">
      <c r="DP29" s="258"/>
    </row>
    <row r="30" spans="119:120"/>
    <row r="31" spans="119:120">
      <c r="DO31" s="258"/>
      <c r="DP31" s="258"/>
    </row>
    <row r="32" spans="119:120"/>
    <row r="33" spans="98:120">
      <c r="DO33" s="258"/>
      <c r="DP33" s="258"/>
    </row>
    <row r="34" spans="98:120">
      <c r="DM34" s="258"/>
    </row>
    <row r="35" spans="98:120">
      <c r="CT35" s="258"/>
      <c r="CU35" s="258"/>
      <c r="CV35" s="258"/>
      <c r="CY35" s="258"/>
      <c r="CZ35" s="258"/>
      <c r="DA35" s="258"/>
      <c r="DD35" s="258"/>
      <c r="DE35" s="258"/>
      <c r="DF35" s="258"/>
      <c r="DI35" s="258"/>
      <c r="DJ35" s="258"/>
      <c r="DK35" s="258"/>
      <c r="DM35" s="258"/>
      <c r="DN35" s="258"/>
      <c r="DO35" s="258"/>
      <c r="DP35" s="258"/>
    </row>
    <row r="36" spans="98:120"/>
    <row r="37" spans="98:120">
      <c r="CW37" s="258"/>
      <c r="DB37" s="258"/>
      <c r="DG37" s="258"/>
      <c r="DL37" s="258"/>
      <c r="DP37" s="258"/>
    </row>
    <row r="38" spans="98:120">
      <c r="CT38" s="258"/>
      <c r="CU38" s="258"/>
      <c r="CV38" s="258"/>
      <c r="CW38" s="258"/>
      <c r="CY38" s="258"/>
      <c r="CZ38" s="258"/>
      <c r="DA38" s="258"/>
      <c r="DB38" s="258"/>
      <c r="DD38" s="258"/>
      <c r="DE38" s="258"/>
      <c r="DF38" s="258"/>
      <c r="DG38" s="258"/>
      <c r="DI38" s="258"/>
      <c r="DJ38" s="258"/>
      <c r="DK38" s="258"/>
      <c r="DL38" s="258"/>
      <c r="DN38" s="258"/>
      <c r="DO38" s="258"/>
      <c r="DP38" s="258"/>
    </row>
    <row r="39" spans="98:120"/>
    <row r="40" spans="98:120"/>
    <row r="41" spans="98:120"/>
    <row r="42" spans="98:120"/>
    <row r="43" spans="98:120"/>
    <row r="44" spans="98:120"/>
    <row r="45" spans="98:120"/>
    <row r="46" spans="98:120"/>
    <row r="47" spans="98:120"/>
    <row r="48" spans="98:120"/>
    <row r="49" spans="22:120">
      <c r="DN49" s="258"/>
      <c r="DO49" s="258"/>
      <c r="DP49" s="25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8"/>
      <c r="CS63" s="258"/>
      <c r="CX63" s="258"/>
      <c r="DC63" s="258"/>
      <c r="DH63" s="258"/>
    </row>
    <row r="64" spans="22:120">
      <c r="V64" s="258"/>
    </row>
    <row r="65" spans="15:120">
      <c r="X65" s="258"/>
      <c r="Z65" s="258"/>
      <c r="AA65" s="258"/>
      <c r="AB65" s="258"/>
      <c r="AC65" s="258"/>
      <c r="AD65" s="258"/>
      <c r="AE65" s="258"/>
      <c r="AF65" s="258"/>
      <c r="AG65" s="258"/>
      <c r="AH65" s="258"/>
      <c r="AI65" s="258"/>
      <c r="AJ65" s="258"/>
      <c r="AK65" s="258"/>
      <c r="AL65" s="258"/>
      <c r="AM65" s="258"/>
      <c r="AN65" s="258"/>
      <c r="AO65" s="258"/>
      <c r="AP65" s="258"/>
      <c r="AQ65" s="258"/>
      <c r="AR65" s="258"/>
      <c r="AS65" s="258"/>
      <c r="AT65" s="258"/>
      <c r="AU65" s="258"/>
      <c r="AV65" s="258"/>
      <c r="AW65" s="258"/>
      <c r="AX65" s="258"/>
      <c r="AY65" s="258"/>
      <c r="AZ65" s="258"/>
      <c r="BA65" s="258"/>
      <c r="BB65" s="258"/>
      <c r="BC65" s="258"/>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U65" s="258"/>
      <c r="CZ65" s="258"/>
      <c r="DE65" s="258"/>
      <c r="DJ65" s="258"/>
    </row>
    <row r="66" spans="15:120">
      <c r="Q66" s="258"/>
      <c r="S66" s="258"/>
      <c r="U66" s="258"/>
      <c r="DM66" s="258"/>
    </row>
    <row r="67" spans="15:120">
      <c r="O67" s="258"/>
      <c r="P67" s="258"/>
      <c r="R67" s="258"/>
      <c r="T67" s="258"/>
      <c r="Y67" s="258"/>
      <c r="CT67" s="258"/>
      <c r="CV67" s="258"/>
      <c r="CW67" s="258"/>
      <c r="CY67" s="258"/>
      <c r="DA67" s="258"/>
      <c r="DB67" s="258"/>
      <c r="DD67" s="258"/>
      <c r="DF67" s="258"/>
      <c r="DG67" s="258"/>
      <c r="DI67" s="258"/>
      <c r="DK67" s="258"/>
      <c r="DL67" s="258"/>
      <c r="DN67" s="258"/>
      <c r="DO67" s="258"/>
      <c r="DP67" s="258"/>
    </row>
    <row r="68" spans="15:120"/>
    <row r="69" spans="15:120"/>
    <row r="70" spans="15:120"/>
    <row r="71" spans="15:120"/>
    <row r="72" spans="15:120">
      <c r="DP72" s="258"/>
    </row>
    <row r="73" spans="15:120">
      <c r="DP73" s="25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8"/>
      <c r="CX96" s="258"/>
      <c r="DC96" s="258"/>
      <c r="DH96" s="258"/>
    </row>
    <row r="97" spans="24:120">
      <c r="CS97" s="258"/>
      <c r="CX97" s="258"/>
      <c r="DC97" s="258"/>
      <c r="DH97" s="258"/>
      <c r="DP97" s="259" t="s">
        <v>521</v>
      </c>
    </row>
    <row r="98" spans="24:120" hidden="1">
      <c r="CS98" s="258"/>
      <c r="CX98" s="258"/>
      <c r="DC98" s="258"/>
      <c r="DH98" s="258"/>
    </row>
    <row r="99" spans="24:120" hidden="1">
      <c r="CS99" s="258"/>
      <c r="CX99" s="258"/>
      <c r="DC99" s="258"/>
      <c r="DH99" s="258"/>
    </row>
    <row r="101" spans="24:120" ht="12" hidden="1" customHeight="1">
      <c r="X101" s="258"/>
      <c r="Y101" s="258"/>
      <c r="Z101" s="258"/>
      <c r="AA101" s="258"/>
      <c r="AB101" s="258"/>
      <c r="AC101" s="258"/>
      <c r="AD101" s="258"/>
      <c r="AE101" s="258"/>
      <c r="AF101" s="258"/>
      <c r="AG101" s="258"/>
      <c r="AH101" s="258"/>
      <c r="AI101" s="258"/>
      <c r="AJ101" s="258"/>
      <c r="AK101" s="258"/>
      <c r="AL101" s="258"/>
      <c r="AM101" s="258"/>
      <c r="AN101" s="258"/>
      <c r="AO101" s="258"/>
      <c r="AP101" s="258"/>
      <c r="AQ101" s="258"/>
      <c r="AR101" s="258"/>
      <c r="AS101" s="258"/>
      <c r="AT101" s="258"/>
      <c r="AU101" s="258"/>
      <c r="AV101" s="258"/>
      <c r="AW101" s="258"/>
      <c r="AX101" s="258"/>
      <c r="AY101" s="258"/>
      <c r="AZ101" s="258"/>
      <c r="BA101" s="258"/>
      <c r="BB101" s="258"/>
      <c r="BC101" s="258"/>
      <c r="BD101" s="258"/>
      <c r="BE101" s="258"/>
      <c r="BF101" s="258"/>
      <c r="BG101" s="258"/>
      <c r="BH101" s="258"/>
      <c r="BI101" s="258"/>
      <c r="BJ101" s="258"/>
      <c r="BK101" s="258"/>
      <c r="BL101" s="258"/>
      <c r="BM101" s="258"/>
      <c r="BN101" s="258"/>
      <c r="BO101" s="258"/>
      <c r="BP101" s="258"/>
      <c r="BQ101" s="258"/>
      <c r="BR101" s="258"/>
      <c r="BS101" s="258"/>
      <c r="BT101" s="258"/>
      <c r="BU101" s="258"/>
      <c r="BV101" s="258"/>
      <c r="BW101" s="258"/>
      <c r="BX101" s="258"/>
      <c r="BY101" s="258"/>
      <c r="BZ101" s="258"/>
      <c r="CA101" s="258"/>
      <c r="CB101" s="258"/>
      <c r="CC101" s="258"/>
      <c r="CD101" s="258"/>
      <c r="CE101" s="258"/>
      <c r="CF101" s="258"/>
      <c r="CG101" s="258"/>
      <c r="CH101" s="258"/>
      <c r="CI101" s="258"/>
      <c r="CJ101" s="258"/>
      <c r="CK101" s="258"/>
      <c r="CL101" s="258"/>
      <c r="CM101" s="258"/>
      <c r="CN101" s="258"/>
      <c r="CO101" s="258"/>
      <c r="CP101" s="258"/>
      <c r="CQ101" s="258"/>
      <c r="CR101" s="258"/>
      <c r="CU101" s="258"/>
      <c r="CZ101" s="258"/>
      <c r="DE101" s="258"/>
      <c r="DJ101" s="258"/>
    </row>
    <row r="102" spans="24:120" ht="1.5" hidden="1" customHeight="1">
      <c r="CU102" s="258"/>
      <c r="CZ102" s="258"/>
      <c r="DE102" s="258"/>
      <c r="DJ102" s="258"/>
      <c r="DM102" s="258"/>
    </row>
    <row r="103" spans="24:120" hidden="1">
      <c r="CT103" s="258"/>
      <c r="CV103" s="258"/>
      <c r="CW103" s="258"/>
      <c r="CY103" s="258"/>
      <c r="DA103" s="258"/>
      <c r="DB103" s="258"/>
      <c r="DD103" s="258"/>
      <c r="DF103" s="258"/>
      <c r="DG103" s="258"/>
      <c r="DI103" s="258"/>
      <c r="DK103" s="258"/>
      <c r="DL103" s="258"/>
      <c r="DM103" s="258"/>
      <c r="DN103" s="258"/>
      <c r="DO103" s="258"/>
      <c r="DP103" s="258"/>
    </row>
    <row r="104" spans="24:120" hidden="1">
      <c r="CV104" s="258"/>
      <c r="CW104" s="258"/>
      <c r="DA104" s="258"/>
      <c r="DB104" s="258"/>
      <c r="DF104" s="258"/>
      <c r="DG104" s="258"/>
      <c r="DK104" s="258"/>
      <c r="DL104" s="258"/>
      <c r="DN104" s="258"/>
      <c r="DO104" s="258"/>
      <c r="DP104" s="258"/>
    </row>
    <row r="105" spans="24:120" ht="12.75" hidden="1" customHeight="1"/>
  </sheetData>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C16" sqref="AC16:AG16"/>
    </sheetView>
  </sheetViews>
  <sheetFormatPr defaultColWidth="0" defaultRowHeight="13.5" customHeight="1" zeroHeight="1"/>
  <cols>
    <col min="1" max="116" width="2.625" style="259" customWidth="1"/>
    <col min="117" max="16384" width="9" style="258" hidden="1"/>
  </cols>
  <sheetData>
    <row r="1" spans="2:116">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row>
    <row r="2" spans="2:116"/>
    <row r="3" spans="2:116"/>
    <row r="4" spans="2:116">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c r="CZ4" s="258"/>
      <c r="DA4" s="258"/>
      <c r="DB4" s="258"/>
      <c r="DC4" s="258"/>
      <c r="DD4" s="258"/>
      <c r="DE4" s="258"/>
      <c r="DF4" s="258"/>
      <c r="DG4" s="258"/>
      <c r="DH4" s="258"/>
      <c r="DI4" s="258"/>
      <c r="DJ4" s="258"/>
      <c r="DK4" s="258"/>
      <c r="DL4" s="258"/>
    </row>
    <row r="5" spans="2:116">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8"/>
      <c r="AT5" s="258"/>
      <c r="AU5" s="258"/>
      <c r="AV5" s="258"/>
      <c r="AW5" s="258"/>
      <c r="AX5" s="258"/>
      <c r="AY5" s="258"/>
      <c r="AZ5" s="258"/>
      <c r="BA5" s="258"/>
      <c r="BB5" s="258"/>
      <c r="BC5" s="258"/>
      <c r="BD5" s="258"/>
      <c r="BE5" s="258"/>
      <c r="BF5" s="258"/>
      <c r="BG5" s="258"/>
      <c r="BH5" s="258"/>
      <c r="BI5" s="258"/>
      <c r="BJ5" s="258"/>
      <c r="BK5" s="258"/>
      <c r="BL5" s="258"/>
      <c r="BM5" s="258"/>
      <c r="BN5" s="258"/>
      <c r="BO5" s="258"/>
      <c r="BP5" s="258"/>
      <c r="BQ5" s="258"/>
      <c r="BR5" s="258"/>
      <c r="BS5" s="258"/>
      <c r="BT5" s="258"/>
      <c r="BU5" s="258"/>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row>
    <row r="6" spans="2:116"/>
    <row r="7" spans="2:116"/>
    <row r="8" spans="2:116"/>
    <row r="9" spans="2:116"/>
    <row r="10" spans="2:116"/>
    <row r="11" spans="2:116"/>
    <row r="12" spans="2:116"/>
    <row r="13" spans="2:116"/>
    <row r="14" spans="2:116"/>
    <row r="15" spans="2:116"/>
    <row r="16" spans="2:116"/>
    <row r="17" spans="9:116"/>
    <row r="18" spans="9:116">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row>
    <row r="19" spans="9:116"/>
    <row r="20" spans="9:116"/>
    <row r="21" spans="9:116">
      <c r="DL21" s="258"/>
    </row>
    <row r="22" spans="9:116">
      <c r="DI22" s="258"/>
      <c r="DJ22" s="258"/>
      <c r="DK22" s="258"/>
      <c r="DL22" s="258"/>
    </row>
    <row r="23" spans="9:116">
      <c r="CY23" s="258"/>
      <c r="CZ23" s="258"/>
      <c r="DA23" s="258"/>
      <c r="DB23" s="258"/>
      <c r="DC23" s="258"/>
      <c r="DD23" s="258"/>
      <c r="DE23" s="258"/>
      <c r="DF23" s="258"/>
      <c r="DG23" s="258"/>
      <c r="DH23" s="258"/>
      <c r="DI23" s="258"/>
      <c r="DJ23" s="258"/>
      <c r="DK23" s="258"/>
      <c r="DL23" s="258"/>
    </row>
    <row r="24" spans="9:116"/>
    <row r="25" spans="9:116"/>
    <row r="26" spans="9:116"/>
    <row r="27" spans="9:116"/>
    <row r="28" spans="9:116"/>
    <row r="29" spans="9:116"/>
    <row r="30" spans="9:116"/>
    <row r="31" spans="9:116"/>
    <row r="32" spans="9:116"/>
    <row r="33" spans="15:116"/>
    <row r="34" spans="15:116"/>
    <row r="35" spans="15:116">
      <c r="CZ35" s="258"/>
      <c r="DA35" s="258"/>
      <c r="DB35" s="258"/>
      <c r="DC35" s="258"/>
      <c r="DD35" s="258"/>
      <c r="DE35" s="258"/>
      <c r="DF35" s="258"/>
      <c r="DG35" s="258"/>
      <c r="DH35" s="258"/>
      <c r="DI35" s="258"/>
      <c r="DJ35" s="258"/>
      <c r="DK35" s="258"/>
      <c r="DL35" s="258"/>
    </row>
    <row r="36" spans="15:116"/>
    <row r="37" spans="15:116">
      <c r="DL37" s="258"/>
    </row>
    <row r="38" spans="15:116">
      <c r="DI38" s="258"/>
      <c r="DJ38" s="258"/>
      <c r="DK38" s="258"/>
      <c r="DL38" s="258"/>
    </row>
    <row r="39" spans="15:116"/>
    <row r="40" spans="15:116"/>
    <row r="41" spans="15:116"/>
    <row r="42" spans="15:116"/>
    <row r="43" spans="15:116">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E43" s="258"/>
      <c r="DF43" s="258"/>
      <c r="DG43" s="258"/>
      <c r="DH43" s="258"/>
      <c r="DI43" s="258"/>
      <c r="DJ43" s="258"/>
      <c r="DK43" s="258"/>
      <c r="DL43" s="258"/>
    </row>
    <row r="44" spans="15:116">
      <c r="DL44" s="258"/>
    </row>
    <row r="45" spans="15:116"/>
    <row r="46" spans="15:116">
      <c r="DA46" s="258"/>
      <c r="DB46" s="258"/>
      <c r="DC46" s="258"/>
      <c r="DD46" s="258"/>
      <c r="DE46" s="258"/>
      <c r="DF46" s="258"/>
      <c r="DG46" s="258"/>
      <c r="DH46" s="258"/>
      <c r="DI46" s="258"/>
      <c r="DJ46" s="258"/>
      <c r="DK46" s="258"/>
      <c r="DL46" s="258"/>
    </row>
    <row r="47" spans="15:116"/>
    <row r="48" spans="15:116"/>
    <row r="49" spans="104:116"/>
    <row r="50" spans="104:116">
      <c r="CZ50" s="258"/>
      <c r="DA50" s="258"/>
      <c r="DB50" s="258"/>
      <c r="DC50" s="258"/>
      <c r="DD50" s="258"/>
      <c r="DE50" s="258"/>
      <c r="DF50" s="258"/>
      <c r="DG50" s="258"/>
      <c r="DH50" s="258"/>
      <c r="DI50" s="258"/>
      <c r="DJ50" s="258"/>
      <c r="DK50" s="258"/>
      <c r="DL50" s="258"/>
    </row>
    <row r="51" spans="104:116"/>
    <row r="52" spans="104:116"/>
    <row r="53" spans="104:116">
      <c r="DL53" s="25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8"/>
      <c r="DD67" s="258"/>
      <c r="DE67" s="258"/>
      <c r="DF67" s="258"/>
      <c r="DG67" s="258"/>
      <c r="DH67" s="258"/>
      <c r="DI67" s="258"/>
      <c r="DJ67" s="258"/>
      <c r="DK67" s="258"/>
      <c r="DL67" s="25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2DALl9fj3Qx0aRvLDXo1vYniqMUf/FJFEMOCIohauAELy/h8leAwygbiJAZa4wYoMkk/uwdDbTS8wjUDOiUpuQ==" saltValue="93mrlbL5dX/s8G5nLHDeW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60" customWidth="1"/>
    <col min="37" max="44" width="17" style="260" customWidth="1"/>
    <col min="45" max="45" width="6.125" style="267" customWidth="1"/>
    <col min="46" max="46" width="3" style="265" customWidth="1"/>
    <col min="47" max="47" width="19.125" style="260" hidden="1" customWidth="1"/>
    <col min="48" max="52" width="12.625" style="260" hidden="1" customWidth="1"/>
    <col min="53" max="16384" width="8.625" style="260" hidden="1"/>
  </cols>
  <sheetData>
    <row r="1" spans="1:46">
      <c r="AS1" s="261"/>
      <c r="AT1" s="261"/>
    </row>
    <row r="2" spans="1:46">
      <c r="AS2" s="261"/>
      <c r="AT2" s="261"/>
    </row>
    <row r="3" spans="1:46">
      <c r="AS3" s="261"/>
      <c r="AT3" s="261"/>
    </row>
    <row r="4" spans="1:46">
      <c r="AS4" s="261"/>
      <c r="AT4" s="261"/>
    </row>
    <row r="5" spans="1:46" ht="17.25">
      <c r="A5" s="262" t="s">
        <v>522</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4"/>
    </row>
    <row r="6" spans="1:46">
      <c r="A6" s="265"/>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61"/>
      <c r="AB6" s="261"/>
      <c r="AC6" s="261"/>
      <c r="AD6" s="261"/>
      <c r="AE6" s="261"/>
      <c r="AF6" s="261"/>
      <c r="AG6" s="261"/>
      <c r="AH6" s="261"/>
      <c r="AI6" s="261"/>
      <c r="AJ6" s="261"/>
      <c r="AK6" s="266" t="s">
        <v>523</v>
      </c>
      <c r="AL6" s="266"/>
      <c r="AM6" s="266"/>
      <c r="AN6" s="266"/>
      <c r="AO6" s="261"/>
      <c r="AP6" s="261"/>
      <c r="AQ6" s="261"/>
      <c r="AR6" s="261"/>
    </row>
    <row r="7" spans="1:46" ht="13.5" customHeight="1">
      <c r="A7" s="265"/>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c r="AH7" s="261"/>
      <c r="AI7" s="261"/>
      <c r="AJ7" s="261"/>
      <c r="AK7" s="268"/>
      <c r="AL7" s="269"/>
      <c r="AM7" s="269"/>
      <c r="AN7" s="270"/>
      <c r="AO7" s="1163" t="s">
        <v>524</v>
      </c>
      <c r="AP7" s="271"/>
      <c r="AQ7" s="272" t="s">
        <v>525</v>
      </c>
      <c r="AR7" s="273"/>
    </row>
    <row r="8" spans="1:46">
      <c r="A8" s="265"/>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74"/>
      <c r="AL8" s="275"/>
      <c r="AM8" s="275"/>
      <c r="AN8" s="276"/>
      <c r="AO8" s="1164"/>
      <c r="AP8" s="277" t="s">
        <v>526</v>
      </c>
      <c r="AQ8" s="278" t="s">
        <v>527</v>
      </c>
      <c r="AR8" s="279" t="s">
        <v>528</v>
      </c>
    </row>
    <row r="9" spans="1:46">
      <c r="A9" s="265"/>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1175" t="s">
        <v>529</v>
      </c>
      <c r="AL9" s="1176"/>
      <c r="AM9" s="1176"/>
      <c r="AN9" s="1177"/>
      <c r="AO9" s="280">
        <v>140082940</v>
      </c>
      <c r="AP9" s="280">
        <v>118240</v>
      </c>
      <c r="AQ9" s="281">
        <v>106216</v>
      </c>
      <c r="AR9" s="282">
        <v>11.3</v>
      </c>
    </row>
    <row r="10" spans="1:46" ht="13.5" customHeight="1">
      <c r="A10" s="265"/>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1175" t="s">
        <v>530</v>
      </c>
      <c r="AL10" s="1176"/>
      <c r="AM10" s="1176"/>
      <c r="AN10" s="1177"/>
      <c r="AO10" s="283">
        <v>9655</v>
      </c>
      <c r="AP10" s="283">
        <v>8</v>
      </c>
      <c r="AQ10" s="284">
        <v>93</v>
      </c>
      <c r="AR10" s="285">
        <v>-91.4</v>
      </c>
    </row>
    <row r="11" spans="1:46" ht="13.5" customHeight="1">
      <c r="A11" s="26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1175" t="s">
        <v>531</v>
      </c>
      <c r="AL11" s="1176"/>
      <c r="AM11" s="1176"/>
      <c r="AN11" s="1177"/>
      <c r="AO11" s="283">
        <v>50040</v>
      </c>
      <c r="AP11" s="283">
        <v>42</v>
      </c>
      <c r="AQ11" s="284">
        <v>1081</v>
      </c>
      <c r="AR11" s="285">
        <v>-96.1</v>
      </c>
    </row>
    <row r="12" spans="1:46" ht="13.5" customHeight="1">
      <c r="A12" s="265"/>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1175" t="s">
        <v>532</v>
      </c>
      <c r="AL12" s="1176"/>
      <c r="AM12" s="1176"/>
      <c r="AN12" s="1177"/>
      <c r="AO12" s="283" t="s">
        <v>533</v>
      </c>
      <c r="AP12" s="283" t="s">
        <v>533</v>
      </c>
      <c r="AQ12" s="284">
        <v>5</v>
      </c>
      <c r="AR12" s="285" t="s">
        <v>533</v>
      </c>
    </row>
    <row r="13" spans="1:46" ht="13.5" customHeight="1">
      <c r="A13" s="265"/>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1175" t="s">
        <v>534</v>
      </c>
      <c r="AL13" s="1176"/>
      <c r="AM13" s="1176"/>
      <c r="AN13" s="1177"/>
      <c r="AO13" s="283">
        <v>2481949</v>
      </c>
      <c r="AP13" s="283">
        <v>2095</v>
      </c>
      <c r="AQ13" s="284">
        <v>1912</v>
      </c>
      <c r="AR13" s="285">
        <v>9.6</v>
      </c>
    </row>
    <row r="14" spans="1:46" ht="13.5" customHeight="1">
      <c r="A14" s="265"/>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1175" t="s">
        <v>535</v>
      </c>
      <c r="AL14" s="1176"/>
      <c r="AM14" s="1176"/>
      <c r="AN14" s="1177"/>
      <c r="AO14" s="283">
        <v>1944123</v>
      </c>
      <c r="AP14" s="283">
        <v>1641</v>
      </c>
      <c r="AQ14" s="284">
        <v>1291</v>
      </c>
      <c r="AR14" s="285">
        <v>27.1</v>
      </c>
    </row>
    <row r="15" spans="1:46" ht="13.5" customHeight="1">
      <c r="A15" s="265"/>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1178" t="s">
        <v>536</v>
      </c>
      <c r="AL15" s="1179"/>
      <c r="AM15" s="1179"/>
      <c r="AN15" s="1180"/>
      <c r="AO15" s="283">
        <v>-10414865</v>
      </c>
      <c r="AP15" s="283">
        <v>-8791</v>
      </c>
      <c r="AQ15" s="284">
        <v>-7284</v>
      </c>
      <c r="AR15" s="285">
        <v>20.7</v>
      </c>
    </row>
    <row r="16" spans="1:46">
      <c r="A16" s="265"/>
      <c r="B16" s="261"/>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1178" t="s">
        <v>187</v>
      </c>
      <c r="AL16" s="1179"/>
      <c r="AM16" s="1179"/>
      <c r="AN16" s="1180"/>
      <c r="AO16" s="283">
        <v>134153842</v>
      </c>
      <c r="AP16" s="283">
        <v>113236</v>
      </c>
      <c r="AQ16" s="284">
        <v>103314</v>
      </c>
      <c r="AR16" s="285">
        <v>9.6</v>
      </c>
    </row>
    <row r="17" spans="1:46">
      <c r="A17" s="265"/>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1"/>
      <c r="AK17" s="261"/>
      <c r="AL17" s="261"/>
      <c r="AM17" s="261"/>
      <c r="AN17" s="261"/>
      <c r="AO17" s="261"/>
      <c r="AP17" s="261"/>
      <c r="AQ17" s="261"/>
      <c r="AR17" s="286"/>
    </row>
    <row r="18" spans="1:46">
      <c r="A18" s="265"/>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87"/>
      <c r="AR18" s="287"/>
    </row>
    <row r="19" spans="1:46">
      <c r="A19" s="265"/>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261"/>
      <c r="AH19" s="261"/>
      <c r="AI19" s="261"/>
      <c r="AJ19" s="261"/>
      <c r="AK19" s="261" t="s">
        <v>537</v>
      </c>
      <c r="AL19" s="261"/>
      <c r="AM19" s="261"/>
      <c r="AN19" s="261"/>
      <c r="AO19" s="261"/>
      <c r="AP19" s="261"/>
      <c r="AQ19" s="261"/>
      <c r="AR19" s="261"/>
    </row>
    <row r="20" spans="1:46">
      <c r="A20" s="265"/>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88"/>
      <c r="AL20" s="289"/>
      <c r="AM20" s="289"/>
      <c r="AN20" s="290"/>
      <c r="AO20" s="291" t="s">
        <v>538</v>
      </c>
      <c r="AP20" s="292" t="s">
        <v>539</v>
      </c>
      <c r="AQ20" s="293" t="s">
        <v>540</v>
      </c>
      <c r="AR20" s="294"/>
    </row>
    <row r="21" spans="1:46" s="300" customFormat="1">
      <c r="A21" s="295"/>
      <c r="B21" s="266"/>
      <c r="C21" s="266"/>
      <c r="D21" s="266"/>
      <c r="E21" s="266"/>
      <c r="F21" s="266"/>
      <c r="G21" s="266"/>
      <c r="H21" s="266"/>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1181" t="s">
        <v>541</v>
      </c>
      <c r="AL21" s="1182"/>
      <c r="AM21" s="1182"/>
      <c r="AN21" s="1183"/>
      <c r="AO21" s="296">
        <v>12.1</v>
      </c>
      <c r="AP21" s="297">
        <v>11.33</v>
      </c>
      <c r="AQ21" s="298">
        <v>0.77</v>
      </c>
      <c r="AR21" s="266"/>
      <c r="AS21" s="299"/>
      <c r="AT21" s="295"/>
    </row>
    <row r="22" spans="1:46" s="300" customFormat="1">
      <c r="A22" s="295"/>
      <c r="B22" s="266"/>
      <c r="C22" s="266"/>
      <c r="D22" s="266"/>
      <c r="E22" s="266"/>
      <c r="F22" s="266"/>
      <c r="G22" s="266"/>
      <c r="H22" s="266"/>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1181" t="s">
        <v>542</v>
      </c>
      <c r="AL22" s="1182"/>
      <c r="AM22" s="1182"/>
      <c r="AN22" s="1183"/>
      <c r="AO22" s="301">
        <v>99.9</v>
      </c>
      <c r="AP22" s="302">
        <v>99.7</v>
      </c>
      <c r="AQ22" s="303">
        <v>0.2</v>
      </c>
      <c r="AR22" s="287"/>
      <c r="AS22" s="299"/>
      <c r="AT22" s="295"/>
    </row>
    <row r="23" spans="1:46" s="300" customFormat="1">
      <c r="A23" s="295"/>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87"/>
      <c r="AQ23" s="287"/>
      <c r="AR23" s="287"/>
      <c r="AS23" s="299"/>
      <c r="AT23" s="295"/>
    </row>
    <row r="24" spans="1:46" s="300" customFormat="1">
      <c r="A24" s="295"/>
      <c r="B24" s="266"/>
      <c r="C24" s="266"/>
      <c r="D24" s="266"/>
      <c r="E24" s="266"/>
      <c r="F24" s="266"/>
      <c r="G24" s="266"/>
      <c r="H24" s="266"/>
      <c r="I24" s="266"/>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87"/>
      <c r="AQ24" s="287"/>
      <c r="AR24" s="287"/>
      <c r="AS24" s="299"/>
      <c r="AT24" s="295"/>
    </row>
    <row r="25" spans="1:46" s="300" customFormat="1">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5"/>
    </row>
    <row r="26" spans="1:46" s="300" customFormat="1">
      <c r="A26" s="1174" t="s">
        <v>543</v>
      </c>
      <c r="B26" s="1174"/>
      <c r="C26" s="1174"/>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4"/>
      <c r="AI26" s="1174"/>
      <c r="AJ26" s="1174"/>
      <c r="AK26" s="1174"/>
      <c r="AL26" s="1174"/>
      <c r="AM26" s="1174"/>
      <c r="AN26" s="1174"/>
      <c r="AO26" s="1174"/>
      <c r="AP26" s="1174"/>
      <c r="AQ26" s="1174"/>
      <c r="AR26" s="1174"/>
      <c r="AS26" s="1174"/>
      <c r="AT26" s="266"/>
    </row>
    <row r="27" spans="1:46">
      <c r="A27" s="308"/>
      <c r="AO27" s="261"/>
      <c r="AP27" s="261"/>
      <c r="AQ27" s="261"/>
      <c r="AR27" s="261"/>
      <c r="AS27" s="261"/>
      <c r="AT27" s="261"/>
    </row>
    <row r="28" spans="1:46" ht="17.25">
      <c r="A28" s="262" t="s">
        <v>544</v>
      </c>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309"/>
    </row>
    <row r="29" spans="1:46">
      <c r="A29" s="265"/>
      <c r="B29" s="261"/>
      <c r="C29" s="261"/>
      <c r="D29" s="261"/>
      <c r="E29" s="261"/>
      <c r="F29" s="261"/>
      <c r="G29" s="261"/>
      <c r="H29" s="261"/>
      <c r="I29" s="261"/>
      <c r="J29" s="261"/>
      <c r="K29" s="261"/>
      <c r="L29" s="261"/>
      <c r="M29" s="261"/>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6" t="s">
        <v>545</v>
      </c>
      <c r="AL29" s="266"/>
      <c r="AM29" s="266"/>
      <c r="AN29" s="266"/>
      <c r="AO29" s="261"/>
      <c r="AP29" s="261"/>
      <c r="AQ29" s="261"/>
      <c r="AR29" s="261"/>
      <c r="AS29" s="310"/>
    </row>
    <row r="30" spans="1:46" ht="13.5" customHeight="1">
      <c r="A30" s="265"/>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8"/>
      <c r="AL30" s="269"/>
      <c r="AM30" s="269"/>
      <c r="AN30" s="270"/>
      <c r="AO30" s="1163" t="s">
        <v>524</v>
      </c>
      <c r="AP30" s="271"/>
      <c r="AQ30" s="272" t="s">
        <v>525</v>
      </c>
      <c r="AR30" s="273"/>
    </row>
    <row r="31" spans="1:46">
      <c r="A31" s="265"/>
      <c r="B31" s="261"/>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74"/>
      <c r="AL31" s="275"/>
      <c r="AM31" s="275"/>
      <c r="AN31" s="276"/>
      <c r="AO31" s="1164"/>
      <c r="AP31" s="277" t="s">
        <v>526</v>
      </c>
      <c r="AQ31" s="278" t="s">
        <v>527</v>
      </c>
      <c r="AR31" s="279" t="s">
        <v>528</v>
      </c>
    </row>
    <row r="32" spans="1:46" ht="27" customHeight="1">
      <c r="A32" s="265"/>
      <c r="B32" s="261"/>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1165" t="s">
        <v>546</v>
      </c>
      <c r="AL32" s="1166"/>
      <c r="AM32" s="1166"/>
      <c r="AN32" s="1167"/>
      <c r="AO32" s="311">
        <v>40658715</v>
      </c>
      <c r="AP32" s="311">
        <v>34319</v>
      </c>
      <c r="AQ32" s="312">
        <v>30951</v>
      </c>
      <c r="AR32" s="313">
        <v>10.9</v>
      </c>
    </row>
    <row r="33" spans="1:46" ht="13.5" customHeight="1">
      <c r="A33" s="265"/>
      <c r="B33" s="261"/>
      <c r="C33" s="261"/>
      <c r="D33" s="261"/>
      <c r="E33" s="261"/>
      <c r="F33" s="261"/>
      <c r="G33" s="261"/>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1165" t="s">
        <v>547</v>
      </c>
      <c r="AL33" s="1166"/>
      <c r="AM33" s="1166"/>
      <c r="AN33" s="1167"/>
      <c r="AO33" s="311">
        <v>170236</v>
      </c>
      <c r="AP33" s="311">
        <v>144</v>
      </c>
      <c r="AQ33" s="312">
        <v>1792</v>
      </c>
      <c r="AR33" s="313">
        <v>-92</v>
      </c>
    </row>
    <row r="34" spans="1:46" ht="27" customHeight="1">
      <c r="A34" s="265"/>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1165" t="s">
        <v>548</v>
      </c>
      <c r="AL34" s="1166"/>
      <c r="AM34" s="1166"/>
      <c r="AN34" s="1167"/>
      <c r="AO34" s="311">
        <v>35534630</v>
      </c>
      <c r="AP34" s="311">
        <v>29994</v>
      </c>
      <c r="AQ34" s="312">
        <v>21367</v>
      </c>
      <c r="AR34" s="313">
        <v>40.4</v>
      </c>
    </row>
    <row r="35" spans="1:46" ht="27" customHeight="1">
      <c r="A35" s="265"/>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1165" t="s">
        <v>549</v>
      </c>
      <c r="AL35" s="1166"/>
      <c r="AM35" s="1166"/>
      <c r="AN35" s="1167"/>
      <c r="AO35" s="311">
        <v>15054911</v>
      </c>
      <c r="AP35" s="311">
        <v>12707</v>
      </c>
      <c r="AQ35" s="312">
        <v>9606</v>
      </c>
      <c r="AR35" s="313">
        <v>32.299999999999997</v>
      </c>
    </row>
    <row r="36" spans="1:46" ht="27" customHeight="1">
      <c r="A36" s="265"/>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1165" t="s">
        <v>550</v>
      </c>
      <c r="AL36" s="1166"/>
      <c r="AM36" s="1166"/>
      <c r="AN36" s="1167"/>
      <c r="AO36" s="311" t="s">
        <v>533</v>
      </c>
      <c r="AP36" s="311" t="s">
        <v>533</v>
      </c>
      <c r="AQ36" s="312">
        <v>129</v>
      </c>
      <c r="AR36" s="313" t="s">
        <v>533</v>
      </c>
    </row>
    <row r="37" spans="1:46" ht="13.5" customHeight="1">
      <c r="A37" s="265"/>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1165" t="s">
        <v>551</v>
      </c>
      <c r="AL37" s="1166"/>
      <c r="AM37" s="1166"/>
      <c r="AN37" s="1167"/>
      <c r="AO37" s="311">
        <v>127782</v>
      </c>
      <c r="AP37" s="311">
        <v>108</v>
      </c>
      <c r="AQ37" s="312">
        <v>1458</v>
      </c>
      <c r="AR37" s="313">
        <v>-92.6</v>
      </c>
    </row>
    <row r="38" spans="1:46" ht="27" customHeight="1">
      <c r="A38" s="265"/>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1168" t="s">
        <v>552</v>
      </c>
      <c r="AL38" s="1169"/>
      <c r="AM38" s="1169"/>
      <c r="AN38" s="1170"/>
      <c r="AO38" s="314" t="s">
        <v>533</v>
      </c>
      <c r="AP38" s="314" t="s">
        <v>533</v>
      </c>
      <c r="AQ38" s="315">
        <v>0</v>
      </c>
      <c r="AR38" s="303" t="s">
        <v>533</v>
      </c>
      <c r="AS38" s="310"/>
    </row>
    <row r="39" spans="1:46">
      <c r="A39" s="265"/>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1168" t="s">
        <v>553</v>
      </c>
      <c r="AL39" s="1169"/>
      <c r="AM39" s="1169"/>
      <c r="AN39" s="1170"/>
      <c r="AO39" s="311">
        <v>-18034846</v>
      </c>
      <c r="AP39" s="311">
        <v>-15223</v>
      </c>
      <c r="AQ39" s="312">
        <v>-17360</v>
      </c>
      <c r="AR39" s="313">
        <v>-12.3</v>
      </c>
      <c r="AS39" s="310"/>
    </row>
    <row r="40" spans="1:46" ht="27" customHeight="1">
      <c r="A40" s="265"/>
      <c r="B40" s="261"/>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1165" t="s">
        <v>554</v>
      </c>
      <c r="AL40" s="1166"/>
      <c r="AM40" s="1166"/>
      <c r="AN40" s="1167"/>
      <c r="AO40" s="311">
        <v>-47286601</v>
      </c>
      <c r="AP40" s="311">
        <v>-39913</v>
      </c>
      <c r="AQ40" s="312">
        <v>-31639</v>
      </c>
      <c r="AR40" s="313">
        <v>26.2</v>
      </c>
      <c r="AS40" s="310"/>
    </row>
    <row r="41" spans="1:46">
      <c r="A41" s="265"/>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1171" t="s">
        <v>299</v>
      </c>
      <c r="AL41" s="1172"/>
      <c r="AM41" s="1172"/>
      <c r="AN41" s="1173"/>
      <c r="AO41" s="311">
        <v>26224827</v>
      </c>
      <c r="AP41" s="311">
        <v>22136</v>
      </c>
      <c r="AQ41" s="312">
        <v>16304</v>
      </c>
      <c r="AR41" s="313">
        <v>35.799999999999997</v>
      </c>
      <c r="AS41" s="310"/>
    </row>
    <row r="42" spans="1:46">
      <c r="A42" s="265"/>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316" t="s">
        <v>555</v>
      </c>
      <c r="AL42" s="261"/>
      <c r="AM42" s="261"/>
      <c r="AN42" s="261"/>
      <c r="AO42" s="261"/>
      <c r="AP42" s="261"/>
      <c r="AQ42" s="287"/>
      <c r="AR42" s="287"/>
      <c r="AS42" s="310"/>
    </row>
    <row r="43" spans="1:46">
      <c r="A43" s="265"/>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317"/>
      <c r="AQ43" s="287"/>
      <c r="AR43" s="261"/>
      <c r="AS43" s="310"/>
    </row>
    <row r="44" spans="1:46">
      <c r="A44" s="265"/>
      <c r="B44" s="261"/>
      <c r="C44" s="261"/>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287"/>
      <c r="AR44" s="261"/>
    </row>
    <row r="45" spans="1:46">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318"/>
      <c r="AR45" s="263"/>
      <c r="AS45" s="263"/>
      <c r="AT45" s="261"/>
    </row>
    <row r="46" spans="1:46">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1"/>
    </row>
    <row r="47" spans="1:46" ht="17.25" customHeight="1">
      <c r="A47" s="320" t="s">
        <v>556</v>
      </c>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1"/>
      <c r="AN47" s="261"/>
      <c r="AO47" s="261"/>
      <c r="AP47" s="261"/>
      <c r="AQ47" s="261"/>
      <c r="AR47" s="261"/>
    </row>
    <row r="48" spans="1:46">
      <c r="A48" s="26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321" t="s">
        <v>557</v>
      </c>
      <c r="AL48" s="321"/>
      <c r="AM48" s="321"/>
      <c r="AN48" s="321"/>
      <c r="AO48" s="321"/>
      <c r="AP48" s="321"/>
      <c r="AQ48" s="322"/>
      <c r="AR48" s="321"/>
    </row>
    <row r="49" spans="1:44" ht="13.5" customHeight="1">
      <c r="A49" s="26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323"/>
      <c r="AL49" s="324"/>
      <c r="AM49" s="1158" t="s">
        <v>524</v>
      </c>
      <c r="AN49" s="1160" t="s">
        <v>558</v>
      </c>
      <c r="AO49" s="1161"/>
      <c r="AP49" s="1161"/>
      <c r="AQ49" s="1161"/>
      <c r="AR49" s="1162"/>
    </row>
    <row r="50" spans="1:44">
      <c r="A50" s="265"/>
      <c r="B50" s="261"/>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325"/>
      <c r="AL50" s="326"/>
      <c r="AM50" s="1159"/>
      <c r="AN50" s="327" t="s">
        <v>559</v>
      </c>
      <c r="AO50" s="328" t="s">
        <v>560</v>
      </c>
      <c r="AP50" s="329" t="s">
        <v>561</v>
      </c>
      <c r="AQ50" s="330" t="s">
        <v>562</v>
      </c>
      <c r="AR50" s="331" t="s">
        <v>563</v>
      </c>
    </row>
    <row r="51" spans="1:44">
      <c r="A51" s="265"/>
      <c r="B51" s="261"/>
      <c r="C51" s="261"/>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1"/>
      <c r="AI51" s="261"/>
      <c r="AJ51" s="261"/>
      <c r="AK51" s="323" t="s">
        <v>564</v>
      </c>
      <c r="AL51" s="324"/>
      <c r="AM51" s="332">
        <v>52396417</v>
      </c>
      <c r="AN51" s="333">
        <v>43805</v>
      </c>
      <c r="AO51" s="334">
        <v>-4.7</v>
      </c>
      <c r="AP51" s="335">
        <v>54945</v>
      </c>
      <c r="AQ51" s="336">
        <v>3.9</v>
      </c>
      <c r="AR51" s="337">
        <v>-8.6</v>
      </c>
    </row>
    <row r="52" spans="1:44">
      <c r="A52" s="265"/>
      <c r="B52" s="261"/>
      <c r="C52" s="261"/>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1"/>
      <c r="AH52" s="261"/>
      <c r="AI52" s="261"/>
      <c r="AJ52" s="261"/>
      <c r="AK52" s="338"/>
      <c r="AL52" s="339" t="s">
        <v>565</v>
      </c>
      <c r="AM52" s="340">
        <v>30215995</v>
      </c>
      <c r="AN52" s="341">
        <v>25261</v>
      </c>
      <c r="AO52" s="342">
        <v>-3.6</v>
      </c>
      <c r="AP52" s="343">
        <v>29293</v>
      </c>
      <c r="AQ52" s="344">
        <v>8.4</v>
      </c>
      <c r="AR52" s="345">
        <v>-12</v>
      </c>
    </row>
    <row r="53" spans="1:44">
      <c r="A53" s="265"/>
      <c r="B53" s="261"/>
      <c r="C53" s="261"/>
      <c r="D53" s="261"/>
      <c r="E53" s="261"/>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261"/>
      <c r="AI53" s="261"/>
      <c r="AJ53" s="261"/>
      <c r="AK53" s="323" t="s">
        <v>566</v>
      </c>
      <c r="AL53" s="324"/>
      <c r="AM53" s="332">
        <v>58828827</v>
      </c>
      <c r="AN53" s="333">
        <v>49197</v>
      </c>
      <c r="AO53" s="334">
        <v>12.3</v>
      </c>
      <c r="AP53" s="335">
        <v>57132</v>
      </c>
      <c r="AQ53" s="336">
        <v>4</v>
      </c>
      <c r="AR53" s="337">
        <v>8.3000000000000007</v>
      </c>
    </row>
    <row r="54" spans="1:44">
      <c r="A54" s="265"/>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261"/>
      <c r="AC54" s="261"/>
      <c r="AD54" s="261"/>
      <c r="AE54" s="261"/>
      <c r="AF54" s="261"/>
      <c r="AG54" s="261"/>
      <c r="AH54" s="261"/>
      <c r="AI54" s="261"/>
      <c r="AJ54" s="261"/>
      <c r="AK54" s="338"/>
      <c r="AL54" s="339" t="s">
        <v>565</v>
      </c>
      <c r="AM54" s="340">
        <v>34216261</v>
      </c>
      <c r="AN54" s="341">
        <v>28614</v>
      </c>
      <c r="AO54" s="342">
        <v>13.3</v>
      </c>
      <c r="AP54" s="343">
        <v>30126</v>
      </c>
      <c r="AQ54" s="344">
        <v>2.8</v>
      </c>
      <c r="AR54" s="345">
        <v>10.5</v>
      </c>
    </row>
    <row r="55" spans="1:44">
      <c r="A55" s="265"/>
      <c r="B55" s="261"/>
      <c r="C55" s="261"/>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323" t="s">
        <v>567</v>
      </c>
      <c r="AL55" s="324"/>
      <c r="AM55" s="332">
        <v>67809879</v>
      </c>
      <c r="AN55" s="333">
        <v>56753</v>
      </c>
      <c r="AO55" s="334">
        <v>15.4</v>
      </c>
      <c r="AP55" s="335">
        <v>58766</v>
      </c>
      <c r="AQ55" s="336">
        <v>2.9</v>
      </c>
      <c r="AR55" s="337">
        <v>12.5</v>
      </c>
    </row>
    <row r="56" spans="1:44">
      <c r="A56" s="265"/>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338"/>
      <c r="AL56" s="339" t="s">
        <v>565</v>
      </c>
      <c r="AM56" s="340">
        <v>37730656</v>
      </c>
      <c r="AN56" s="341">
        <v>31579</v>
      </c>
      <c r="AO56" s="342">
        <v>10.4</v>
      </c>
      <c r="AP56" s="343">
        <v>29363</v>
      </c>
      <c r="AQ56" s="344">
        <v>-2.5</v>
      </c>
      <c r="AR56" s="345">
        <v>12.9</v>
      </c>
    </row>
    <row r="57" spans="1:44">
      <c r="A57" s="265"/>
      <c r="B57" s="261"/>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323" t="s">
        <v>568</v>
      </c>
      <c r="AL57" s="324"/>
      <c r="AM57" s="332">
        <v>78006531</v>
      </c>
      <c r="AN57" s="333">
        <v>65599</v>
      </c>
      <c r="AO57" s="334">
        <v>15.6</v>
      </c>
      <c r="AP57" s="335">
        <v>62482</v>
      </c>
      <c r="AQ57" s="336">
        <v>6.3</v>
      </c>
      <c r="AR57" s="337">
        <v>9.3000000000000007</v>
      </c>
    </row>
    <row r="58" spans="1:44">
      <c r="A58" s="265"/>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338"/>
      <c r="AL58" s="339" t="s">
        <v>565</v>
      </c>
      <c r="AM58" s="340">
        <v>39620344</v>
      </c>
      <c r="AN58" s="341">
        <v>33318</v>
      </c>
      <c r="AO58" s="342">
        <v>5.5</v>
      </c>
      <c r="AP58" s="343">
        <v>34626</v>
      </c>
      <c r="AQ58" s="344">
        <v>17.899999999999999</v>
      </c>
      <c r="AR58" s="345">
        <v>-12.4</v>
      </c>
    </row>
    <row r="59" spans="1:44">
      <c r="A59" s="265"/>
      <c r="B59" s="261"/>
      <c r="C59" s="261"/>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323" t="s">
        <v>569</v>
      </c>
      <c r="AL59" s="324"/>
      <c r="AM59" s="332">
        <v>77437849</v>
      </c>
      <c r="AN59" s="333">
        <v>65363</v>
      </c>
      <c r="AO59" s="334">
        <v>-0.4</v>
      </c>
      <c r="AP59" s="335">
        <v>59288</v>
      </c>
      <c r="AQ59" s="336">
        <v>-5.0999999999999996</v>
      </c>
      <c r="AR59" s="337">
        <v>4.7</v>
      </c>
    </row>
    <row r="60" spans="1:44">
      <c r="A60" s="265"/>
      <c r="B60" s="261"/>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338"/>
      <c r="AL60" s="339" t="s">
        <v>565</v>
      </c>
      <c r="AM60" s="340">
        <v>34648994</v>
      </c>
      <c r="AN60" s="341">
        <v>29246</v>
      </c>
      <c r="AO60" s="342">
        <v>-12.2</v>
      </c>
      <c r="AP60" s="343">
        <v>32670</v>
      </c>
      <c r="AQ60" s="344">
        <v>-5.6</v>
      </c>
      <c r="AR60" s="345">
        <v>-6.6</v>
      </c>
    </row>
    <row r="61" spans="1:44">
      <c r="A61" s="265"/>
      <c r="B61" s="261"/>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c r="AI61" s="261"/>
      <c r="AJ61" s="261"/>
      <c r="AK61" s="323" t="s">
        <v>570</v>
      </c>
      <c r="AL61" s="346"/>
      <c r="AM61" s="347">
        <v>66895901</v>
      </c>
      <c r="AN61" s="348">
        <v>56143</v>
      </c>
      <c r="AO61" s="349">
        <v>7.6</v>
      </c>
      <c r="AP61" s="350">
        <v>58523</v>
      </c>
      <c r="AQ61" s="351">
        <v>2.4</v>
      </c>
      <c r="AR61" s="337">
        <v>5.2</v>
      </c>
    </row>
    <row r="62" spans="1:44">
      <c r="A62" s="265"/>
      <c r="B62" s="261"/>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338"/>
      <c r="AL62" s="339" t="s">
        <v>565</v>
      </c>
      <c r="AM62" s="340">
        <v>35286450</v>
      </c>
      <c r="AN62" s="341">
        <v>29604</v>
      </c>
      <c r="AO62" s="342">
        <v>2.7</v>
      </c>
      <c r="AP62" s="343">
        <v>31216</v>
      </c>
      <c r="AQ62" s="344">
        <v>4.2</v>
      </c>
      <c r="AR62" s="345">
        <v>-1.5</v>
      </c>
    </row>
    <row r="63" spans="1:44">
      <c r="A63" s="265"/>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c r="A64" s="265"/>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row>
    <row r="65" spans="1:46">
      <c r="A65" s="265"/>
      <c r="B65" s="261"/>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row>
    <row r="66" spans="1:46">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c r="AK67" s="261"/>
      <c r="AL67" s="261"/>
      <c r="AM67" s="261"/>
      <c r="AN67" s="261"/>
      <c r="AO67" s="261"/>
      <c r="AP67" s="261"/>
      <c r="AQ67" s="261"/>
      <c r="AR67" s="261"/>
      <c r="AS67" s="261"/>
      <c r="AT67" s="261"/>
    </row>
    <row r="68" spans="1:46" ht="13.5" hidden="1" customHeight="1">
      <c r="AK68" s="261"/>
      <c r="AL68" s="261"/>
      <c r="AM68" s="261"/>
      <c r="AN68" s="261"/>
      <c r="AO68" s="261"/>
      <c r="AP68" s="261"/>
      <c r="AQ68" s="261"/>
      <c r="AR68" s="261"/>
    </row>
    <row r="69" spans="1:46" ht="13.5" hidden="1" customHeight="1">
      <c r="AK69" s="261"/>
      <c r="AL69" s="261"/>
      <c r="AM69" s="261"/>
      <c r="AN69" s="261"/>
      <c r="AO69" s="261"/>
      <c r="AP69" s="261"/>
      <c r="AQ69" s="261"/>
      <c r="AR69" s="261"/>
    </row>
    <row r="70" spans="1:46" hidden="1">
      <c r="AK70" s="261"/>
      <c r="AL70" s="261"/>
      <c r="AM70" s="261"/>
      <c r="AN70" s="261"/>
      <c r="AO70" s="261"/>
      <c r="AP70" s="261"/>
      <c r="AQ70" s="261"/>
      <c r="AR70" s="261"/>
    </row>
    <row r="71" spans="1:46" hidden="1">
      <c r="AK71" s="261"/>
      <c r="AL71" s="261"/>
      <c r="AM71" s="261"/>
      <c r="AN71" s="261"/>
      <c r="AO71" s="261"/>
      <c r="AP71" s="261"/>
      <c r="AQ71" s="261"/>
      <c r="AR71" s="261"/>
    </row>
    <row r="72" spans="1:46" hidden="1">
      <c r="AK72" s="261"/>
      <c r="AL72" s="261"/>
      <c r="AM72" s="261"/>
      <c r="AN72" s="261"/>
      <c r="AO72" s="261"/>
      <c r="AP72" s="261"/>
      <c r="AQ72" s="261"/>
      <c r="AR72" s="261"/>
    </row>
    <row r="73" spans="1:46" hidden="1">
      <c r="AK73" s="261"/>
      <c r="AL73" s="261"/>
      <c r="AM73" s="261"/>
      <c r="AN73" s="261"/>
      <c r="AO73" s="261"/>
      <c r="AP73" s="261"/>
      <c r="AQ73" s="261"/>
      <c r="AR73" s="261"/>
    </row>
  </sheetData>
  <sheetProtection algorithmName="SHA-512" hashValue="+hVNzHOQJzc1n/j/9PG5uKhfPKeQc7I6dvuspxpNqSUGiS9Qq2PuNK6VxjMoeBD0yt3fq6J9uoLx5jzTqQLH6w==" saltValue="LziRC35fEfDgtvuH639lB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abSelected="1" topLeftCell="A82" zoomScaleNormal="100" zoomScaleSheetLayoutView="55" workbookViewId="0"/>
  </sheetViews>
  <sheetFormatPr defaultColWidth="0" defaultRowHeight="13.5" customHeight="1" zeroHeight="1"/>
  <cols>
    <col min="1" max="125" width="2.5" style="259" customWidth="1"/>
    <col min="126" max="16384" width="9" style="258" hidden="1"/>
  </cols>
  <sheetData>
    <row r="1" spans="2:125" ht="13.5" customHeight="1">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2:125">
      <c r="B2" s="258"/>
      <c r="DG2" s="258"/>
    </row>
    <row r="3" spans="2:125">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H3" s="258"/>
      <c r="DI3" s="258"/>
      <c r="DJ3" s="258"/>
      <c r="DK3" s="258"/>
      <c r="DL3" s="258"/>
      <c r="DM3" s="258"/>
      <c r="DN3" s="258"/>
      <c r="DO3" s="258"/>
      <c r="DP3" s="258"/>
      <c r="DQ3" s="258"/>
      <c r="DR3" s="258"/>
      <c r="DS3" s="258"/>
      <c r="DT3" s="258"/>
      <c r="DU3" s="258"/>
    </row>
    <row r="4" spans="2:125"/>
    <row r="5" spans="2:125"/>
    <row r="6" spans="2:125"/>
    <row r="7" spans="2:125"/>
    <row r="8" spans="2:125"/>
    <row r="9" spans="2:125">
      <c r="DU9" s="258"/>
    </row>
    <row r="10" spans="2:125"/>
    <row r="11" spans="2:125"/>
    <row r="12" spans="2:125"/>
    <row r="13" spans="2:125"/>
    <row r="14" spans="2:125"/>
    <row r="15" spans="2:125"/>
    <row r="16" spans="2:125"/>
    <row r="17" spans="125:125">
      <c r="DU17" s="258"/>
    </row>
    <row r="18" spans="125:125"/>
    <row r="19" spans="125:125"/>
    <row r="20" spans="125:125">
      <c r="DU20" s="258"/>
    </row>
    <row r="21" spans="125:125">
      <c r="DU21" s="258"/>
    </row>
    <row r="22" spans="125:125"/>
    <row r="23" spans="125:125"/>
    <row r="24" spans="125:125"/>
    <row r="25" spans="125:125"/>
    <row r="26" spans="125:125"/>
    <row r="27" spans="125:125"/>
    <row r="28" spans="125:125">
      <c r="DU28" s="258"/>
    </row>
    <row r="29" spans="125:125"/>
    <row r="30" spans="125:125"/>
    <row r="31" spans="125:125"/>
    <row r="32" spans="125:125"/>
    <row r="33" spans="2:125">
      <c r="B33" s="258"/>
      <c r="G33" s="258"/>
      <c r="I33" s="258"/>
    </row>
    <row r="34" spans="2:125">
      <c r="C34" s="258"/>
      <c r="P34" s="258"/>
      <c r="DE34" s="258"/>
      <c r="DH34" s="258"/>
    </row>
    <row r="35" spans="2:125">
      <c r="D35" s="258"/>
      <c r="E35" s="258"/>
      <c r="DG35" s="258"/>
      <c r="DJ35" s="258"/>
      <c r="DP35" s="258"/>
      <c r="DQ35" s="258"/>
      <c r="DR35" s="258"/>
      <c r="DS35" s="258"/>
      <c r="DT35" s="258"/>
      <c r="DU35" s="258"/>
    </row>
    <row r="36" spans="2:125">
      <c r="F36" s="258"/>
      <c r="H36" s="258"/>
      <c r="J36" s="258"/>
      <c r="K36" s="258"/>
      <c r="L36" s="258"/>
      <c r="M36" s="258"/>
      <c r="N36" s="258"/>
      <c r="O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CP36" s="258"/>
      <c r="CQ36" s="258"/>
      <c r="CR36" s="258"/>
      <c r="CS36" s="258"/>
      <c r="CT36" s="258"/>
      <c r="CU36" s="258"/>
      <c r="CV36" s="258"/>
      <c r="CW36" s="258"/>
      <c r="CX36" s="258"/>
      <c r="CY36" s="258"/>
      <c r="CZ36" s="258"/>
      <c r="DA36" s="258"/>
      <c r="DB36" s="258"/>
      <c r="DC36" s="258"/>
      <c r="DD36" s="258"/>
      <c r="DF36" s="258"/>
      <c r="DI36" s="258"/>
      <c r="DK36" s="258"/>
      <c r="DL36" s="258"/>
      <c r="DM36" s="258"/>
      <c r="DN36" s="258"/>
      <c r="DO36" s="258"/>
      <c r="DP36" s="258"/>
      <c r="DQ36" s="258"/>
      <c r="DR36" s="258"/>
      <c r="DS36" s="258"/>
      <c r="DT36" s="258"/>
      <c r="DU36" s="258"/>
    </row>
    <row r="37" spans="2:125">
      <c r="DU37" s="258"/>
    </row>
    <row r="38" spans="2:125">
      <c r="DT38" s="258"/>
      <c r="DU38" s="258"/>
    </row>
    <row r="39" spans="2:125"/>
    <row r="40" spans="2:125">
      <c r="DH40" s="258"/>
    </row>
    <row r="41" spans="2:125">
      <c r="DE41" s="258"/>
    </row>
    <row r="42" spans="2:125">
      <c r="DG42" s="258"/>
      <c r="DJ42" s="258"/>
    </row>
    <row r="43" spans="2:125">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c r="CL43" s="258"/>
      <c r="CM43" s="258"/>
      <c r="CN43" s="258"/>
      <c r="CO43" s="258"/>
      <c r="CP43" s="258"/>
      <c r="CQ43" s="258"/>
      <c r="CR43" s="258"/>
      <c r="CS43" s="258"/>
      <c r="CT43" s="258"/>
      <c r="CU43" s="258"/>
      <c r="CV43" s="258"/>
      <c r="CW43" s="258"/>
      <c r="CX43" s="258"/>
      <c r="CY43" s="258"/>
      <c r="CZ43" s="258"/>
      <c r="DA43" s="258"/>
      <c r="DB43" s="258"/>
      <c r="DC43" s="258"/>
      <c r="DD43" s="258"/>
      <c r="DF43" s="258"/>
      <c r="DI43" s="258"/>
      <c r="DK43" s="258"/>
      <c r="DL43" s="258"/>
      <c r="DM43" s="258"/>
      <c r="DN43" s="258"/>
      <c r="DO43" s="258"/>
      <c r="DP43" s="258"/>
      <c r="DQ43" s="258"/>
      <c r="DR43" s="258"/>
      <c r="DS43" s="258"/>
      <c r="DT43" s="258"/>
      <c r="DU43" s="258"/>
    </row>
    <row r="44" spans="2:125">
      <c r="DU44" s="258"/>
    </row>
    <row r="45" spans="2:125"/>
    <row r="46" spans="2:125"/>
    <row r="47" spans="2:125"/>
    <row r="48" spans="2:125">
      <c r="DT48" s="258"/>
      <c r="DU48" s="258"/>
    </row>
    <row r="49" spans="120:125">
      <c r="DU49" s="258"/>
    </row>
    <row r="50" spans="120:125">
      <c r="DU50" s="258"/>
    </row>
    <row r="51" spans="120:125">
      <c r="DP51" s="258"/>
      <c r="DQ51" s="258"/>
      <c r="DR51" s="258"/>
      <c r="DS51" s="258"/>
      <c r="DT51" s="258"/>
      <c r="DU51" s="258"/>
    </row>
    <row r="52" spans="120:125"/>
    <row r="53" spans="120:125"/>
    <row r="54" spans="120:125">
      <c r="DU54" s="258"/>
    </row>
    <row r="55" spans="120:125"/>
    <row r="56" spans="120:125"/>
    <row r="57" spans="120:125"/>
    <row r="58" spans="120:125">
      <c r="DU58" s="258"/>
    </row>
    <row r="59" spans="120:125"/>
    <row r="60" spans="120:125"/>
    <row r="61" spans="120:125"/>
    <row r="62" spans="120:125"/>
    <row r="63" spans="120:125">
      <c r="DU63" s="258"/>
    </row>
    <row r="64" spans="120:125">
      <c r="DT64" s="258"/>
      <c r="DU64" s="258"/>
    </row>
    <row r="65" spans="123:125"/>
    <row r="66" spans="123:125"/>
    <row r="67" spans="123:125"/>
    <row r="68" spans="123:125"/>
    <row r="69" spans="123:125">
      <c r="DS69" s="258"/>
      <c r="DT69" s="258"/>
      <c r="DU69" s="258"/>
    </row>
    <row r="70" spans="123:125"/>
    <row r="71" spans="123:125"/>
    <row r="72" spans="123:125"/>
    <row r="73" spans="123:125"/>
    <row r="74" spans="123:125"/>
    <row r="75" spans="123:125"/>
    <row r="76" spans="123:125"/>
    <row r="77" spans="123:125"/>
    <row r="78" spans="123:125"/>
    <row r="79" spans="123:125"/>
    <row r="80" spans="123:125"/>
    <row r="81" spans="116:125"/>
    <row r="82" spans="116:125">
      <c r="DL82" s="258"/>
    </row>
    <row r="83" spans="116:125">
      <c r="DM83" s="258"/>
      <c r="DN83" s="258"/>
      <c r="DO83" s="258"/>
      <c r="DP83" s="258"/>
      <c r="DQ83" s="258"/>
      <c r="DR83" s="258"/>
      <c r="DS83" s="258"/>
      <c r="DT83" s="258"/>
      <c r="DU83" s="258"/>
    </row>
    <row r="84" spans="116:125"/>
    <row r="85" spans="116:125"/>
    <row r="86" spans="116:125"/>
    <row r="87" spans="116:125"/>
    <row r="88" spans="116:125">
      <c r="DU88" s="258"/>
    </row>
    <row r="89" spans="116:125"/>
    <row r="90" spans="116:125"/>
    <row r="91" spans="116:125"/>
    <row r="92" spans="116:125" ht="13.5" customHeight="1"/>
    <row r="93" spans="116:125" ht="13.5" customHeight="1"/>
    <row r="94" spans="116:125" ht="13.5" customHeight="1">
      <c r="DS94" s="258"/>
      <c r="DT94" s="258"/>
      <c r="DU94" s="258"/>
    </row>
    <row r="95" spans="116:125" ht="13.5" customHeight="1">
      <c r="DU95" s="258"/>
    </row>
    <row r="96" spans="116:125" ht="13.5" customHeight="1"/>
    <row r="97" spans="124:125" ht="13.5" customHeight="1"/>
    <row r="98" spans="124:125" ht="13.5" customHeight="1"/>
    <row r="99" spans="124:125" ht="13.5" customHeight="1"/>
    <row r="100" spans="124:125" ht="13.5" customHeight="1"/>
    <row r="101" spans="124:125" ht="13.5" customHeight="1">
      <c r="DU101" s="258"/>
    </row>
    <row r="102" spans="124:125" ht="13.5" customHeight="1"/>
    <row r="103" spans="124:125" ht="13.5" customHeight="1"/>
    <row r="104" spans="124:125" ht="13.5" customHeight="1">
      <c r="DT104" s="258"/>
      <c r="DU104" s="25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8" t="s">
        <v>572</v>
      </c>
    </row>
    <row r="120" spans="125:125" ht="13.5" hidden="1" customHeight="1"/>
    <row r="121" spans="125:125" ht="13.5" hidden="1" customHeight="1">
      <c r="DU121" s="258"/>
    </row>
  </sheetData>
  <sheetProtection algorithmName="SHA-512" hashValue="wLCA1Gj55qW4FNH/PqN4asEWg8RjCvZnw6L4Y/BwjW4AExbjDx4yk3+Dq4rUnqjold2u9JsIdxY+8o74MHtdtA==" saltValue="KNOGvboCavK1fwCiG5mem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9" customWidth="1"/>
    <col min="126" max="142" width="0" style="258" hidden="1" customWidth="1"/>
    <col min="143" max="16384" width="9" style="258" hidden="1"/>
  </cols>
  <sheetData>
    <row r="1" spans="1:125" ht="13.5" customHeight="1">
      <c r="A1" s="258"/>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c r="BC1" s="258"/>
      <c r="BD1" s="258"/>
      <c r="BE1" s="258"/>
      <c r="BF1" s="258"/>
      <c r="BG1" s="258"/>
      <c r="BH1" s="258"/>
      <c r="BI1" s="258"/>
      <c r="BJ1" s="258"/>
      <c r="BK1" s="258"/>
      <c r="BL1" s="258"/>
      <c r="BM1" s="258"/>
      <c r="BN1" s="258"/>
      <c r="BO1" s="258"/>
      <c r="BP1" s="258"/>
      <c r="BQ1" s="258"/>
      <c r="BR1" s="258"/>
      <c r="BS1" s="258"/>
      <c r="BT1" s="258"/>
      <c r="BU1" s="258"/>
      <c r="BV1" s="258"/>
      <c r="BW1" s="258"/>
      <c r="BX1" s="258"/>
      <c r="BY1" s="258"/>
      <c r="BZ1" s="258"/>
      <c r="CA1" s="258"/>
      <c r="CB1" s="258"/>
      <c r="CC1" s="258"/>
      <c r="CD1" s="258"/>
      <c r="CE1" s="258"/>
      <c r="CF1" s="258"/>
      <c r="CG1" s="258"/>
      <c r="CH1" s="258"/>
      <c r="CI1" s="258"/>
      <c r="CJ1" s="258"/>
      <c r="CK1" s="258"/>
      <c r="CL1" s="258"/>
      <c r="CM1" s="258"/>
      <c r="CN1" s="258"/>
      <c r="CO1" s="258"/>
      <c r="CP1" s="258"/>
      <c r="CQ1" s="258"/>
      <c r="CR1" s="258"/>
      <c r="CS1" s="258"/>
      <c r="CT1" s="258"/>
      <c r="CU1" s="258"/>
      <c r="CV1" s="258"/>
      <c r="CW1" s="258"/>
      <c r="CX1" s="258"/>
      <c r="CY1" s="258"/>
      <c r="CZ1" s="258"/>
      <c r="DA1" s="258"/>
      <c r="DB1" s="258"/>
      <c r="DC1" s="258"/>
      <c r="DD1" s="258"/>
      <c r="DE1" s="258"/>
      <c r="DF1" s="258"/>
      <c r="DG1" s="258"/>
      <c r="DH1" s="258"/>
      <c r="DI1" s="258"/>
      <c r="DJ1" s="258"/>
      <c r="DK1" s="258"/>
      <c r="DL1" s="258"/>
      <c r="DM1" s="258"/>
      <c r="DN1" s="258"/>
      <c r="DO1" s="258"/>
      <c r="DP1" s="258"/>
      <c r="DQ1" s="258"/>
      <c r="DR1" s="258"/>
      <c r="DS1" s="258"/>
      <c r="DT1" s="258"/>
      <c r="DU1" s="258"/>
    </row>
    <row r="2" spans="1:125">
      <c r="B2" s="258"/>
      <c r="T2" s="258"/>
    </row>
    <row r="3" spans="1:125">
      <c r="C3" s="258"/>
      <c r="D3" s="258"/>
      <c r="E3" s="258"/>
      <c r="F3" s="258"/>
      <c r="G3" s="258"/>
      <c r="H3" s="258"/>
      <c r="I3" s="258"/>
      <c r="J3" s="258"/>
      <c r="K3" s="258"/>
      <c r="L3" s="258"/>
      <c r="M3" s="258"/>
      <c r="N3" s="258"/>
      <c r="O3" s="258"/>
      <c r="P3" s="258"/>
      <c r="Q3" s="258"/>
      <c r="R3" s="258"/>
      <c r="S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c r="CV3" s="258"/>
      <c r="CW3" s="258"/>
      <c r="CX3" s="258"/>
      <c r="CY3" s="258"/>
      <c r="CZ3" s="258"/>
      <c r="DA3" s="258"/>
      <c r="DB3" s="258"/>
      <c r="DC3" s="258"/>
      <c r="DD3" s="258"/>
      <c r="DE3" s="258"/>
      <c r="DF3" s="258"/>
      <c r="DG3" s="258"/>
      <c r="DH3" s="258"/>
      <c r="DI3" s="258"/>
      <c r="DJ3" s="258"/>
      <c r="DK3" s="258"/>
      <c r="DL3" s="258"/>
      <c r="DM3" s="258"/>
      <c r="DN3" s="258"/>
      <c r="DO3" s="258"/>
      <c r="DP3" s="258"/>
      <c r="DQ3" s="258"/>
      <c r="DR3" s="258"/>
      <c r="DS3" s="258"/>
      <c r="DT3" s="258"/>
      <c r="DU3" s="25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8"/>
      <c r="G33" s="258"/>
      <c r="I33" s="258"/>
    </row>
    <row r="34" spans="2:125">
      <c r="C34" s="258"/>
      <c r="P34" s="258"/>
      <c r="R34" s="258"/>
      <c r="U34" s="258"/>
    </row>
    <row r="35" spans="2:125">
      <c r="D35" s="258"/>
      <c r="E35" s="258"/>
      <c r="T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CP35" s="258"/>
      <c r="CQ35" s="258"/>
      <c r="CR35" s="258"/>
      <c r="CS35" s="258"/>
      <c r="CT35" s="258"/>
      <c r="CU35" s="258"/>
      <c r="CV35" s="258"/>
      <c r="CW35" s="258"/>
      <c r="CX35" s="258"/>
      <c r="CY35" s="258"/>
      <c r="CZ35" s="258"/>
      <c r="DA35" s="258"/>
      <c r="DB35" s="258"/>
      <c r="DC35" s="258"/>
      <c r="DD35" s="258"/>
      <c r="DE35" s="258"/>
      <c r="DF35" s="258"/>
      <c r="DG35" s="258"/>
      <c r="DH35" s="258"/>
      <c r="DI35" s="258"/>
      <c r="DJ35" s="258"/>
      <c r="DK35" s="258"/>
      <c r="DL35" s="258"/>
      <c r="DM35" s="258"/>
      <c r="DN35" s="258"/>
      <c r="DO35" s="258"/>
      <c r="DP35" s="258"/>
      <c r="DQ35" s="258"/>
      <c r="DR35" s="258"/>
      <c r="DS35" s="258"/>
      <c r="DT35" s="258"/>
      <c r="DU35" s="258"/>
    </row>
    <row r="36" spans="2:125">
      <c r="F36" s="258"/>
      <c r="H36" s="258"/>
      <c r="J36" s="258"/>
      <c r="K36" s="258"/>
      <c r="L36" s="258"/>
      <c r="M36" s="258"/>
      <c r="N36" s="258"/>
      <c r="O36" s="258"/>
      <c r="Q36" s="258"/>
      <c r="S36" s="258"/>
      <c r="V36" s="258"/>
    </row>
    <row r="37" spans="2:125"/>
    <row r="38" spans="2:125"/>
    <row r="39" spans="2:125"/>
    <row r="40" spans="2:125">
      <c r="U40" s="258"/>
    </row>
    <row r="41" spans="2:125">
      <c r="R41" s="258"/>
    </row>
    <row r="42" spans="2:125">
      <c r="T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58"/>
      <c r="BV42" s="258"/>
      <c r="BW42" s="258"/>
      <c r="BX42" s="258"/>
      <c r="BY42" s="258"/>
      <c r="BZ42" s="258"/>
      <c r="CA42" s="258"/>
      <c r="CB42" s="258"/>
      <c r="CC42" s="258"/>
      <c r="CD42" s="258"/>
      <c r="CE42" s="258"/>
      <c r="CF42" s="258"/>
      <c r="CG42" s="258"/>
      <c r="CH42" s="258"/>
      <c r="CI42" s="258"/>
      <c r="CJ42" s="258"/>
      <c r="CK42" s="258"/>
      <c r="CL42" s="258"/>
      <c r="CM42" s="258"/>
      <c r="CN42" s="258"/>
      <c r="CO42" s="258"/>
      <c r="CP42" s="258"/>
      <c r="CQ42" s="258"/>
      <c r="CR42" s="258"/>
      <c r="CS42" s="258"/>
      <c r="CT42" s="258"/>
      <c r="CU42" s="258"/>
      <c r="CV42" s="258"/>
      <c r="CW42" s="258"/>
      <c r="CX42" s="258"/>
      <c r="CY42" s="258"/>
      <c r="CZ42" s="258"/>
      <c r="DA42" s="258"/>
      <c r="DB42" s="258"/>
      <c r="DC42" s="258"/>
      <c r="DD42" s="258"/>
      <c r="DE42" s="258"/>
      <c r="DF42" s="258"/>
      <c r="DG42" s="258"/>
      <c r="DH42" s="258"/>
      <c r="DI42" s="258"/>
      <c r="DJ42" s="258"/>
      <c r="DK42" s="258"/>
      <c r="DL42" s="258"/>
      <c r="DM42" s="258"/>
      <c r="DN42" s="258"/>
      <c r="DO42" s="258"/>
      <c r="DP42" s="258"/>
      <c r="DQ42" s="258"/>
      <c r="DR42" s="258"/>
      <c r="DS42" s="258"/>
      <c r="DT42" s="258"/>
      <c r="DU42" s="258"/>
    </row>
    <row r="43" spans="2:125">
      <c r="Q43" s="258"/>
      <c r="S43" s="258"/>
      <c r="V43" s="25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9" t="s">
        <v>573</v>
      </c>
    </row>
  </sheetData>
  <sheetProtection algorithmName="SHA-512" hashValue="TFy3Cdd7jpl3616UzXt6ygjQeziPQ1ydGnhYGFYFdN1YHVfeK1f9mNKDoXBiP3Nx9bXFvijhiCoCBSZ8TiEonA==" saltValue="8Z9JM/NRame8bl5qEkGJ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184" t="s">
        <v>3</v>
      </c>
      <c r="D47" s="1184"/>
      <c r="E47" s="1185"/>
      <c r="F47" s="11">
        <v>1.05</v>
      </c>
      <c r="G47" s="12">
        <v>1.21</v>
      </c>
      <c r="H47" s="12">
        <v>1.46</v>
      </c>
      <c r="I47" s="12">
        <v>3.35</v>
      </c>
      <c r="J47" s="13">
        <v>2.97</v>
      </c>
    </row>
    <row r="48" spans="2:10" ht="57.75" customHeight="1">
      <c r="B48" s="14"/>
      <c r="C48" s="1186" t="s">
        <v>4</v>
      </c>
      <c r="D48" s="1186"/>
      <c r="E48" s="1187"/>
      <c r="F48" s="15">
        <v>0.61</v>
      </c>
      <c r="G48" s="16">
        <v>0.66</v>
      </c>
      <c r="H48" s="16">
        <v>0.79</v>
      </c>
      <c r="I48" s="16">
        <v>0.84</v>
      </c>
      <c r="J48" s="17">
        <v>0.86</v>
      </c>
    </row>
    <row r="49" spans="2:10" ht="57.75" customHeight="1" thickBot="1">
      <c r="B49" s="18"/>
      <c r="C49" s="1188" t="s">
        <v>5</v>
      </c>
      <c r="D49" s="1188"/>
      <c r="E49" s="1189"/>
      <c r="F49" s="19" t="s">
        <v>579</v>
      </c>
      <c r="G49" s="20">
        <v>0.22</v>
      </c>
      <c r="H49" s="20">
        <v>0.42</v>
      </c>
      <c r="I49" s="20">
        <v>2.04</v>
      </c>
      <c r="J49" s="21" t="s">
        <v>580</v>
      </c>
    </row>
    <row r="50" spans="2:10"/>
  </sheetData>
  <sheetProtection algorithmName="SHA-512" hashValue="8+GAWmQ+n+zW5CbFECuCYDNKXPsrFcOgZz1hn4HL5fbjgtz/jkFVxjo4l3au3KNnPj2a5WvBAs/PRUjESGQeyw==" saltValue="k7U91AN0AMabuyXsoTaYi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2024-03-13T04:04:37Z</cp:lastPrinted>
  <dcterms:created xsi:type="dcterms:W3CDTF">2024-02-05T02:50:44Z</dcterms:created>
  <dcterms:modified xsi:type="dcterms:W3CDTF">2024-03-20T23:38:11Z</dcterms:modified>
  <cp:category/>
</cp:coreProperties>
</file>