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xr:revisionPtr revIDLastSave="0" documentId="13_ncr:1_{AC8E0080-3898-4950-A264-907108EAF33D}" xr6:coauthVersionLast="36" xr6:coauthVersionMax="47" xr10:uidLastSave="{00000000-0000-0000-0000-000000000000}"/>
  <bookViews>
    <workbookView xWindow="-110" yWindow="-110" windowWidth="19420" windowHeight="10560" tabRatio="743"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BG34" i="10" l="1"/>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C42" i="10"/>
  <c r="BW41" i="10"/>
  <c r="BE41" i="10"/>
  <c r="AM41" i="10"/>
  <c r="U41" i="10"/>
  <c r="C41" i="10"/>
  <c r="BW40" i="10"/>
  <c r="BE40" i="10"/>
  <c r="AM40" i="10"/>
  <c r="U40" i="10"/>
  <c r="BW39" i="10"/>
  <c r="BE39" i="10"/>
  <c r="AM39" i="10"/>
  <c r="U39" i="10"/>
  <c r="BW38" i="10"/>
  <c r="BE38" i="10"/>
  <c r="U38" i="10"/>
  <c r="BW37" i="10"/>
  <c r="BE37" i="10"/>
  <c r="BE36" i="10"/>
  <c r="BE35" i="10"/>
  <c r="CO34" i="10"/>
  <c r="CO35" i="10" s="1"/>
  <c r="CO36" i="10" s="1"/>
  <c r="CO37" i="10" s="1"/>
  <c r="CO38" i="10" s="1"/>
  <c r="CO39" i="10" s="1"/>
  <c r="CO40" i="10" s="1"/>
  <c r="CO41" i="10" s="1"/>
  <c r="CO42" i="10" s="1"/>
  <c r="BW34" i="10"/>
  <c r="BW35" i="10" s="1"/>
  <c r="BW36"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C36" i="10"/>
  <c r="C37" i="10" s="1"/>
  <c r="C38" i="10" s="1"/>
  <c r="C39" i="10" s="1"/>
  <c r="C40" i="10" s="1"/>
  <c r="AM34" i="10" l="1"/>
  <c r="AM35" i="10" s="1"/>
  <c r="AM36" i="10" s="1"/>
  <c r="AM37" i="10" s="1"/>
  <c r="AM38" i="10" s="1"/>
  <c r="BE34" i="10" l="1"/>
</calcChain>
</file>

<file path=xl/sharedStrings.xml><?xml version="1.0" encoding="utf-8"?>
<sst xmlns="http://schemas.openxmlformats.org/spreadsheetml/2006/main" count="1064" uniqueCount="626">
  <si>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</si>
  <si>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</si>
  <si>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</si>
  <si>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</si>
  <si>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</si>
  <si>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</si>
  <si>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</si>
  <si>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</si>
  <si>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</si>
  <si>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</si>
  <si>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</si>
  <si>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</si>
  <si>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</si>
  <si>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</si>
  <si>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</si>
  <si>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</si>
  <si>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</si>
  <si>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</si>
  <si>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</si>
  <si>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</si>
  <si>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</si>
  <si>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</si>
  <si>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</si>
  <si>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</si>
  <si>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</si>
  <si>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</si>
  <si>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</si>
  <si>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</si>
  <si>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</si>
  <si>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</si>
  <si>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</si>
  <si>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</si>
  <si>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</si>
  <si>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</si>
  <si>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</si>
  <si>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</si>
  <si>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</si>
  <si>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</si>
  <si>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</si>
  <si>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</si>
  <si>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</si>
  <si>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</si>
  <si>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</si>
  <si>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</si>
  <si>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</si>
  <si>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</si>
  <si>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</si>
  <si>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</si>
  <si>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</si>
  <si>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</si>
  <si>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</si>
  <si>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</si>
  <si>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</si>
  <si>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</si>
  <si>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</si>
  <si>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</si>
  <si>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</si>
  <si>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</si>
  <si>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</si>
  <si>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</si>
  <si>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</si>
  <si>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</si>
  <si>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</si>
  <si>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</si>
  <si>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</si>
  <si>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</si>
  <si>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</si>
  <si>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</si>
  <si>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</si>
  <si>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</si>
  <si>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</si>
  <si>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</si>
  <si>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</si>
  <si>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</si>
  <si>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</si>
  <si>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</si>
  <si>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</si>
  <si>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</si>
  <si>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</si>
  <si>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</si>
  <si>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</si>
  <si>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</si>
  <si>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</si>
  <si>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</si>
  <si>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</si>
  <si>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</si>
  <si>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</si>
  <si>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政令指定都市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</si>
  <si>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</si>
  <si>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</si>
  <si>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</si>
  <si>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</si>
  <si>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</si>
  <si>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</si>
  <si>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</si>
  <si>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</si>
  <si>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</si>
  <si>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</si>
  <si>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</si>
  <si>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</si>
  <si>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熊本市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</si>
  <si>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</si>
  <si>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</si>
  <si>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</si>
  <si>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</si>
  <si>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</si>
  <si>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</si>
  <si>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</si>
  <si>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</si>
  <si>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</si>
  <si>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</si>
  <si>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</si>
  <si>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</si>
  <si>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</si>
  <si>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</si>
  <si>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</si>
  <si>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</si>
  <si>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</si>
  <si>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</si>
  <si>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</si>
  <si>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</si>
  <si>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</si>
  <si>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</si>
  <si>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</si>
  <si>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</si>
  <si>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</si>
  <si>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</si>
  <si>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</si>
  <si>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</si>
  <si>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</si>
  <si>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</si>
  <si>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</si>
  <si>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</si>
  <si>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</si>
  <si>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</si>
  <si>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</si>
  <si>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</si>
  <si>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</si>
  <si>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</si>
  <si>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</si>
  <si>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</si>
  <si>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</si>
  <si>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</si>
  <si>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</si>
  <si>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</si>
  <si>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</si>
  <si>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</si>
  <si>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</si>
  <si>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</si>
  <si>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</si>
  <si>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</si>
  <si>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</si>
  <si>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</si>
  <si>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</si>
  <si>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</si>
  <si>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</si>
  <si>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</si>
  <si>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</si>
  <si>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</si>
  <si>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</si>
  <si>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</si>
  <si>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</si>
  <si>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</si>
  <si>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</si>
  <si>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</si>
  <si>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</si>
  <si>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</si>
  <si>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</si>
  <si>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</si>
  <si>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</si>
  <si>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</si>
  <si>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</si>
  <si>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</si>
  <si>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</si>
  <si>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</si>
  <si>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</si>
  <si>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</si>
  <si>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</si>
  <si>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</si>
  <si>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</si>
  <si>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</si>
  <si>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</si>
  <si>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</si>
  <si>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</si>
  <si>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</si>
  <si>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</si>
  <si>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</si>
  <si>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</si>
  <si>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</si>
  <si>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</si>
  <si>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</si>
  <si>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</si>
  <si>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</si>
  <si>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</si>
  <si>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</si>
  <si>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</si>
  <si>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</si>
  <si>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</si>
  <si>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</si>
  <si>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</si>
  <si>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</si>
  <si>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</si>
  <si>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</si>
  <si>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</si>
  <si>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</si>
  <si>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</si>
  <si>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</si>
  <si>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</si>
  <si>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</si>
  <si>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</si>
  <si>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</si>
  <si>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</si>
  <si>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</si>
  <si>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</si>
  <si>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</si>
  <si>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</si>
  <si>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</si>
  <si>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</si>
  <si>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</si>
  <si>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</si>
  <si>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</si>
  <si>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</si>
  <si>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熊本県熊本市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</si>
  <si>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</si>
  <si>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</si>
  <si>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</si>
  <si>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</si>
  <si>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</si>
  <si>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</si>
  <si>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</si>
  <si>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</si>
  <si>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</si>
  <si>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</si>
  <si>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</si>
  <si>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</si>
  <si>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</si>
  <si>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</si>
  <si>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</si>
  <si>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</si>
  <si>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</si>
  <si>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</si>
  <si>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</si>
  <si>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</si>
  <si>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</si>
  <si>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</si>
  <si>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</si>
  <si>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</si>
  <si>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</si>
  <si>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</si>
  <si>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</si>
  <si>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</si>
  <si>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</si>
  <si>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</si>
  <si>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</si>
  <si>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</si>
  <si>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</si>
  <si>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</si>
  <si>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</si>
  <si>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</si>
  <si>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</si>
  <si>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</si>
  <si>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</si>
  <si>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</si>
  <si>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</si>
  <si>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</si>
  <si>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</si>
  <si>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</si>
  <si>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</si>
  <si>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</si>
  <si>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</si>
  <si>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</si>
  <si>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</si>
  <si>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</si>
  <si>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</si>
  <si>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</si>
  <si>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</si>
  <si>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</si>
  <si>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</si>
  <si>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</si>
  <si>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</si>
  <si>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</si>
  <si>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</si>
  <si>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</si>
  <si>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</si>
  <si>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</si>
  <si>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</si>
  <si>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</si>
  <si>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</si>
  <si>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</si>
  <si>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</si>
  <si>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</si>
  <si>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</si>
  <si>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</si>
  <si>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</si>
  <si>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</si>
  <si>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</si>
  <si>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</si>
  <si>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</si>
  <si>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</si>
  <si>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</si>
  <si>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</si>
  <si>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</si>
  <si>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</si>
  <si>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</si>
  <si>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</si>
  <si>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</si>
  <si>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</si>
  <si>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</si>
  <si>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</si>
  <si>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</si>
  <si>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</si>
  <si>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</si>
  <si>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</si>
  <si>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</si>
  <si>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</si>
  <si>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</si>
  <si>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</si>
  <si>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</si>
  <si>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</si>
  <si>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</si>
  <si>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</si>
  <si>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</si>
  <si>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</si>
  <si>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</si>
  <si>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</si>
  <si>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</si>
  <si>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</si>
  <si>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</si>
  <si>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</si>
  <si>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</si>
  <si>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</si>
  <si>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</si>
  <si>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</si>
  <si>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</si>
  <si>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</si>
  <si>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</si>
  <si>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</si>
  <si>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</si>
  <si>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</si>
  <si>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</si>
  <si>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</si>
  <si>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</si>
  <si>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</si>
  <si>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</si>
  <si>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</si>
  <si>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</si>
  <si>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</si>
  <si>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</si>
  <si>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</si>
  <si>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</si>
  <si>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交通</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</si>
  <si>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</si>
  <si>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</si>
  <si>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</si>
  <si>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</si>
  <si>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</si>
  <si>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</si>
  <si>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</si>
  <si>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</si>
  <si>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</si>
  <si>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</si>
  <si>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</si>
  <si>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</si>
  <si>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</si>
  <si>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</si>
  <si>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</si>
  <si>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</si>
  <si>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</si>
  <si>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</si>
  <si>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</si>
  <si>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</si>
  <si>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</si>
  <si>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</si>
  <si>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</si>
  <si>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</si>
  <si>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</si>
  <si>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</si>
  <si>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熊本県熊本市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</si>
  <si>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</si>
  <si>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</si>
  <si>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</si>
  <si>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</si>
  <si>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</si>
  <si>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</si>
  <si>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</si>
  <si>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</si>
  <si>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</si>
  <si>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</si>
  <si>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</si>
  <si>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</si>
  <si>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</si>
  <si>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</si>
  <si>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</si>
  <si>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</si>
  <si>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</si>
  <si>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</si>
  <si>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</si>
  <si>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</si>
  <si>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母子父子寡婦福祉資金貸付事業会計</t>
    <phoneticPr fontId="5"/>
  </si>
  <si>
    <t>産業振興資金会計</t>
    <phoneticPr fontId="5"/>
  </si>
  <si>
    <t>公共用地先行取得事業会計</t>
    <phoneticPr fontId="5"/>
  </si>
  <si>
    <t>植木中央土地区画整理事業会計</t>
    <phoneticPr fontId="5"/>
  </si>
  <si>
    <t>奨学金貸付事業会計</t>
    <phoneticPr fontId="5"/>
  </si>
  <si>
    <t>公債管理会計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</si>
  <si>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</si>
  <si>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</si>
  <si>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</si>
  <si>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</si>
  <si>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</si>
  <si>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</si>
  <si>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</si>
  <si>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</si>
  <si>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</si>
  <si>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</si>
  <si>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</si>
  <si>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</si>
  <si>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</si>
  <si>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</si>
  <si>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</si>
  <si>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国民健康保険会計</t>
    <phoneticPr fontId="5"/>
  </si>
  <si>
    <t>介護保険会計</t>
    <phoneticPr fontId="5"/>
  </si>
  <si>
    <t>後期高齢者医療会計</t>
    <phoneticPr fontId="5"/>
  </si>
  <si>
    <t>競輪事業会計</t>
    <phoneticPr fontId="5"/>
  </si>
  <si>
    <t>病院事業会計</t>
    <phoneticPr fontId="5"/>
  </si>
  <si>
    <t>-</t>
    <phoneticPr fontId="5"/>
  </si>
  <si>
    <t>法適用企業</t>
    <phoneticPr fontId="5"/>
  </si>
  <si>
    <t>水道事業会計</t>
    <phoneticPr fontId="5"/>
  </si>
  <si>
    <t>工業用水道事業会計</t>
    <phoneticPr fontId="5"/>
  </si>
  <si>
    <t>下水道事業会計</t>
    <phoneticPr fontId="5"/>
  </si>
  <si>
    <t>交通事業会計</t>
    <phoneticPr fontId="5"/>
  </si>
  <si>
    <t>農業集落排水事業会計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</si>
  <si>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</si>
  <si>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</si>
  <si>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</si>
  <si>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</si>
  <si>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</si>
  <si>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</si>
  <si>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</si>
  <si>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</si>
  <si>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</si>
  <si>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</si>
  <si>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</si>
  <si>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</si>
  <si>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</si>
  <si>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</si>
  <si>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</si>
  <si>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</si>
  <si>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</si>
  <si>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</si>
  <si>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</si>
  <si>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</si>
  <si>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</si>
  <si>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</si>
  <si>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</si>
  <si>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</si>
  <si>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</si>
  <si>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</si>
  <si>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</si>
  <si>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</si>
  <si>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</si>
  <si>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</si>
  <si>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</si>
  <si>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</si>
  <si>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</si>
  <si>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</si>
  <si>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</si>
  <si>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</si>
  <si>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</si>
  <si>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</si>
  <si>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</si>
  <si>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</si>
  <si>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</si>
  <si>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</si>
  <si>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</si>
  <si>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</si>
  <si>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</si>
  <si>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</si>
  <si>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</si>
  <si>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</si>
  <si>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</si>
  <si>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</si>
  <si>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</si>
  <si>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</si>
  <si>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</si>
  <si>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</si>
  <si>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</si>
  <si>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</si>
  <si>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</si>
  <si>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</si>
  <si>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</si>
  <si>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</si>
  <si>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</si>
  <si>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</si>
  <si>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</si>
  <si>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</si>
  <si>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</si>
  <si>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</si>
  <si>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</si>
  <si>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</si>
  <si>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</si>
  <si>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</si>
  <si>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</si>
  <si>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交通事業会計</t>
    <phoneticPr fontId="5"/>
  </si>
  <si>
    <t>(Ｆ)</t>
    <phoneticPr fontId="5"/>
  </si>
  <si>
    <t>水道事業会計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</si>
  <si>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</si>
  <si>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</si>
  <si>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</si>
  <si>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</si>
  <si>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</si>
  <si>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</si>
  <si>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</si>
  <si>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</si>
  <si>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</si>
  <si>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</si>
  <si>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</si>
  <si>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</si>
  <si>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</si>
  <si>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</si>
  <si>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</si>
  <si>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</si>
  <si>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</si>
  <si>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</si>
  <si>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</si>
  <si>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</si>
  <si>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</si>
  <si>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</si>
  <si>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</si>
  <si>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</si>
  <si>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</si>
  <si>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</si>
  <si>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</si>
  <si>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</si>
  <si>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</si>
  <si>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</si>
  <si>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</si>
  <si>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</si>
  <si>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</si>
  <si>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</si>
  <si>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</si>
  <si>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</si>
  <si>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</si>
  <si>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</si>
  <si>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</si>
  <si>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</si>
  <si>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</si>
  <si>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</si>
  <si>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</si>
  <si>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</si>
  <si>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</si>
  <si>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</si>
  <si>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</si>
  <si>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</si>
  <si>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</si>
  <si>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</si>
  <si>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</si>
  <si>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</si>
  <si>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</si>
  <si>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</si>
  <si>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</si>
  <si>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</si>
  <si>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</si>
  <si>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</si>
  <si>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</si>
  <si>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</si>
  <si>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</si>
  <si>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</si>
  <si>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</si>
  <si>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</si>
  <si>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</si>
  <si>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</si>
  <si>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</si>
  <si>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</si>
  <si>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</si>
  <si>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</si>
  <si>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</si>
  <si>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</si>
  <si>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</si>
  <si>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</si>
  <si>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</si>
  <si>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</si>
  <si>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</si>
  <si>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</si>
  <si>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</si>
  <si>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</si>
  <si>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</si>
  <si>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</si>
  <si>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</si>
  <si>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</si>
  <si>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0.22</t>
  </si>
  <si>
    <t>▲ 0.78</t>
  </si>
  <si>
    <t>水道事業会計</t>
  </si>
  <si>
    <t>下水道事業会計</t>
  </si>
  <si>
    <t>一般会計</t>
  </si>
  <si>
    <t>国民健康保険会計</t>
  </si>
  <si>
    <t>▲ 1.29</t>
  </si>
  <si>
    <t>▲ 0.43</t>
  </si>
  <si>
    <t>介護保険会計</t>
  </si>
  <si>
    <t>交通事業会計</t>
  </si>
  <si>
    <t>後期高齢者医療会計</t>
  </si>
  <si>
    <t>母子父子寡婦福祉資金貸付事業会計</t>
  </si>
  <si>
    <t>その他会計（赤字）</t>
  </si>
  <si>
    <t>その他会計（黒字）</t>
  </si>
  <si>
    <t>（百万円）</t>
    <phoneticPr fontId="5"/>
  </si>
  <si>
    <t>H30</t>
    <phoneticPr fontId="5"/>
  </si>
  <si>
    <t>R01</t>
    <phoneticPr fontId="5"/>
  </si>
  <si>
    <t>R02</t>
    <phoneticPr fontId="5"/>
  </si>
  <si>
    <t>R03</t>
    <phoneticPr fontId="5"/>
  </si>
  <si>
    <t>R04</t>
    <phoneticPr fontId="5"/>
  </si>
  <si>
    <t>山鹿植木広域行政事務組合</t>
  </si>
  <si>
    <t>熊本県後期高齢者医療広域連合（一般会計）</t>
  </si>
  <si>
    <t>熊本県後期高齢者医療広域連合（後期高齢者医療特別会計）</t>
  </si>
  <si>
    <t>熊本市勤労福祉センター</t>
    <rPh sb="0" eb="3">
      <t>クマモトシ</t>
    </rPh>
    <rPh sb="3" eb="5">
      <t>キンロウ</t>
    </rPh>
    <rPh sb="5" eb="7">
      <t>フクシ</t>
    </rPh>
    <phoneticPr fontId="2"/>
  </si>
  <si>
    <t>熊本市上下水道サービス公社</t>
    <rPh sb="0" eb="3">
      <t>クマモトシ</t>
    </rPh>
    <rPh sb="3" eb="5">
      <t>ジョウゲ</t>
    </rPh>
    <rPh sb="5" eb="7">
      <t>スイドウ</t>
    </rPh>
    <rPh sb="11" eb="13">
      <t>コウシャ</t>
    </rPh>
    <phoneticPr fontId="2"/>
  </si>
  <si>
    <t>熊本市文化スポーツ財団</t>
    <rPh sb="0" eb="3">
      <t>クマモトシ</t>
    </rPh>
    <rPh sb="3" eb="5">
      <t>ブンカ</t>
    </rPh>
    <rPh sb="9" eb="11">
      <t>ザイダン</t>
    </rPh>
    <phoneticPr fontId="2"/>
  </si>
  <si>
    <t>熊本市美術文化振興財団</t>
    <rPh sb="0" eb="3">
      <t>クマモトシ</t>
    </rPh>
    <rPh sb="3" eb="5">
      <t>ビジュツ</t>
    </rPh>
    <rPh sb="5" eb="7">
      <t>ブンカ</t>
    </rPh>
    <rPh sb="7" eb="9">
      <t>シンコウ</t>
    </rPh>
    <rPh sb="9" eb="11">
      <t>ザイダン</t>
    </rPh>
    <phoneticPr fontId="2"/>
  </si>
  <si>
    <t>くまもと地下水財団</t>
    <rPh sb="4" eb="7">
      <t>チカスイ</t>
    </rPh>
    <rPh sb="7" eb="9">
      <t>ザイダン</t>
    </rPh>
    <phoneticPr fontId="2"/>
  </si>
  <si>
    <t>熊本市国際交流振興事業団</t>
    <rPh sb="0" eb="3">
      <t>クマモトシ</t>
    </rPh>
    <rPh sb="3" eb="5">
      <t>コクサイ</t>
    </rPh>
    <rPh sb="5" eb="7">
      <t>コウリュウ</t>
    </rPh>
    <rPh sb="7" eb="9">
      <t>シンコウ</t>
    </rPh>
    <rPh sb="9" eb="12">
      <t>ジギョウダン</t>
    </rPh>
    <phoneticPr fontId="2"/>
  </si>
  <si>
    <t>熊本市学校給食会</t>
    <rPh sb="0" eb="3">
      <t>クマモトシ</t>
    </rPh>
    <rPh sb="3" eb="5">
      <t>ガッコウ</t>
    </rPh>
    <rPh sb="5" eb="7">
      <t>キュウショク</t>
    </rPh>
    <rPh sb="7" eb="8">
      <t>カイ</t>
    </rPh>
    <phoneticPr fontId="2"/>
  </si>
  <si>
    <t>熊本流通情報センター</t>
    <rPh sb="0" eb="2">
      <t>クマモト</t>
    </rPh>
    <rPh sb="2" eb="4">
      <t>リュウツウ</t>
    </rPh>
    <rPh sb="4" eb="6">
      <t>ジョウホウ</t>
    </rPh>
    <phoneticPr fontId="2"/>
  </si>
  <si>
    <t>熊本国際観光コンベンション協会</t>
    <rPh sb="0" eb="2">
      <t>クマモト</t>
    </rPh>
    <rPh sb="2" eb="4">
      <t>コクサイ</t>
    </rPh>
    <rPh sb="4" eb="6">
      <t>カンコウ</t>
    </rPh>
    <rPh sb="13" eb="15">
      <t>キョウカイ</t>
    </rPh>
    <phoneticPr fontId="2"/>
  </si>
  <si>
    <t>熊本市公共施設長寿命化等基金</t>
    <rPh sb="0" eb="2">
      <t>クマモト</t>
    </rPh>
    <rPh sb="2" eb="3">
      <t>シ</t>
    </rPh>
    <rPh sb="3" eb="5">
      <t>コウキョウ</t>
    </rPh>
    <rPh sb="5" eb="7">
      <t>シセツ</t>
    </rPh>
    <rPh sb="7" eb="8">
      <t>チョウ</t>
    </rPh>
    <rPh sb="8" eb="10">
      <t>ジュミョウ</t>
    </rPh>
    <rPh sb="10" eb="11">
      <t>カ</t>
    </rPh>
    <rPh sb="11" eb="12">
      <t>トウ</t>
    </rPh>
    <rPh sb="12" eb="14">
      <t>キキン</t>
    </rPh>
    <phoneticPr fontId="5"/>
  </si>
  <si>
    <t>熊本城復元整備基金</t>
    <rPh sb="0" eb="3">
      <t>クマモトジョウ</t>
    </rPh>
    <rPh sb="3" eb="5">
      <t>フクゲン</t>
    </rPh>
    <rPh sb="5" eb="7">
      <t>セイビ</t>
    </rPh>
    <rPh sb="7" eb="9">
      <t>キキン</t>
    </rPh>
    <phoneticPr fontId="5"/>
  </si>
  <si>
    <t>平成28年熊本地震復興基金</t>
    <rPh sb="0" eb="2">
      <t>ヘイセイ</t>
    </rPh>
    <rPh sb="4" eb="5">
      <t>ネン</t>
    </rPh>
    <rPh sb="5" eb="7">
      <t>クマモト</t>
    </rPh>
    <rPh sb="7" eb="9">
      <t>ジシン</t>
    </rPh>
    <rPh sb="9" eb="11">
      <t>フッコウ</t>
    </rPh>
    <rPh sb="11" eb="13">
      <t>キキン</t>
    </rPh>
    <phoneticPr fontId="5"/>
  </si>
  <si>
    <t>熊本市新型コロナウイルス感染症金融対策基金</t>
    <rPh sb="0" eb="2">
      <t>クマモト</t>
    </rPh>
    <rPh sb="2" eb="3">
      <t>シ</t>
    </rPh>
    <rPh sb="3" eb="5">
      <t>シンガタ</t>
    </rPh>
    <rPh sb="12" eb="15">
      <t>カンセンショウ</t>
    </rPh>
    <rPh sb="15" eb="17">
      <t>キンユウ</t>
    </rPh>
    <rPh sb="17" eb="19">
      <t>タイサク</t>
    </rPh>
    <rPh sb="19" eb="21">
      <t>キキン</t>
    </rPh>
    <phoneticPr fontId="5"/>
  </si>
  <si>
    <t>市制100周年記念人づくり基金</t>
    <rPh sb="0" eb="2">
      <t>シセイ</t>
    </rPh>
    <rPh sb="5" eb="7">
      <t>シュウネン</t>
    </rPh>
    <rPh sb="7" eb="9">
      <t>キネン</t>
    </rPh>
    <rPh sb="9" eb="10">
      <t>ヒト</t>
    </rPh>
    <rPh sb="13" eb="15">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</si>
</sst>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54945</c:v>
                </c:pt>
                <c:pt idx="1">
                  <c:v>57132</c:v>
                </c:pt>
                <c:pt idx="2">
                  <c:v>58766</c:v>
                </c:pt>
                <c:pt idx="3">
                  <c:v>62482</c:v>
                </c:pt>
                <c:pt idx="4">
                  <c:v>59288</c:v>
                </c:pt>
              </c:numCache>
            </c:numRef>
          </c:val>
          <c:smooth val="0"/>
          <c:extLst>
            <c:ext xmlns:c16="http://schemas.microsoft.com/office/drawing/2014/chart" uri="{C3380CC4-5D6E-409C-BE32-E72D297353CC}">
              <c16:uniqueId val="{00000000-7BCA-443B-905C-3E5E9789935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77633</c:v>
                </c:pt>
                <c:pt idx="1">
                  <c:v>91725</c:v>
                </c:pt>
                <c:pt idx="2">
                  <c:v>55190</c:v>
                </c:pt>
                <c:pt idx="3">
                  <c:v>71897</c:v>
                </c:pt>
                <c:pt idx="4">
                  <c:v>57515</c:v>
                </c:pt>
              </c:numCache>
            </c:numRef>
          </c:val>
          <c:smooth val="0"/>
          <c:extLst>
            <c:ext xmlns:c16="http://schemas.microsoft.com/office/drawing/2014/chart" uri="{C3380CC4-5D6E-409C-BE32-E72D297353CC}">
              <c16:uniqueId val="{00000001-7BCA-443B-905C-3E5E9789935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3.36</c:v>
                </c:pt>
                <c:pt idx="1">
                  <c:v>3.46</c:v>
                </c:pt>
                <c:pt idx="2">
                  <c:v>2.84</c:v>
                </c:pt>
                <c:pt idx="3">
                  <c:v>3.19</c:v>
                </c:pt>
                <c:pt idx="4">
                  <c:v>3.72</c:v>
                </c:pt>
              </c:numCache>
            </c:numRef>
          </c:val>
          <c:extLst>
            <c:ext xmlns:c16="http://schemas.microsoft.com/office/drawing/2014/chart" uri="{C3380CC4-5D6E-409C-BE32-E72D297353CC}">
              <c16:uniqueId val="{00000000-A04E-44EA-B357-E4560257E32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2.5</c:v>
                </c:pt>
                <c:pt idx="1">
                  <c:v>2.12</c:v>
                </c:pt>
                <c:pt idx="2">
                  <c:v>1.89</c:v>
                </c:pt>
                <c:pt idx="3">
                  <c:v>1.77</c:v>
                </c:pt>
                <c:pt idx="4">
                  <c:v>2.11</c:v>
                </c:pt>
              </c:numCache>
            </c:numRef>
          </c:val>
          <c:extLst>
            <c:ext xmlns:c16="http://schemas.microsoft.com/office/drawing/2014/chart" uri="{C3380CC4-5D6E-409C-BE32-E72D297353CC}">
              <c16:uniqueId val="{00000001-A04E-44EA-B357-E4560257E32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0.09</c:v>
                </c:pt>
                <c:pt idx="1">
                  <c:v>-0.22</c:v>
                </c:pt>
                <c:pt idx="2">
                  <c:v>-0.78</c:v>
                </c:pt>
                <c:pt idx="3">
                  <c:v>0.54</c:v>
                </c:pt>
                <c:pt idx="4">
                  <c:v>0.74</c:v>
                </c:pt>
              </c:numCache>
            </c:numRef>
          </c:val>
          <c:smooth val="0"/>
          <c:extLst>
            <c:ext xmlns:c16="http://schemas.microsoft.com/office/drawing/2014/chart" uri="{C3380CC4-5D6E-409C-BE32-E72D297353CC}">
              <c16:uniqueId val="{00000002-A04E-44EA-B357-E4560257E32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0.16</c:v>
                </c:pt>
                <c:pt idx="2">
                  <c:v>#N/A</c:v>
                </c:pt>
                <c:pt idx="3">
                  <c:v>0.23</c:v>
                </c:pt>
                <c:pt idx="4">
                  <c:v>#N/A</c:v>
                </c:pt>
                <c:pt idx="5">
                  <c:v>0.25</c:v>
                </c:pt>
                <c:pt idx="6">
                  <c:v>#N/A</c:v>
                </c:pt>
                <c:pt idx="7">
                  <c:v>0.19</c:v>
                </c:pt>
                <c:pt idx="8">
                  <c:v>#N/A</c:v>
                </c:pt>
                <c:pt idx="9">
                  <c:v>0.21</c:v>
                </c:pt>
              </c:numCache>
            </c:numRef>
          </c:val>
          <c:extLst>
            <c:ext xmlns:c16="http://schemas.microsoft.com/office/drawing/2014/chart" uri="{C3380CC4-5D6E-409C-BE32-E72D297353CC}">
              <c16:uniqueId val="{00000000-C628-4011-BF00-05B3136D605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628-4011-BF00-05B3136D605E}"/>
            </c:ext>
          </c:extLst>
        </c:ser>
        <c:ser>
          <c:idx val="2"/>
          <c:order val="2"/>
          <c:tx>
            <c:strRef>
              <c:f>データシート!$A$29</c:f>
              <c:strCache>
                <c:ptCount val="1"/>
                <c:pt idx="0">
                  <c:v>母子父子寡婦福祉資金貸付事業会計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0.11</c:v>
                </c:pt>
                <c:pt idx="2">
                  <c:v>#N/A</c:v>
                </c:pt>
                <c:pt idx="3">
                  <c:v>0.11</c:v>
                </c:pt>
                <c:pt idx="4">
                  <c:v>#N/A</c:v>
                </c:pt>
                <c:pt idx="5">
                  <c:v>0.11</c:v>
                </c:pt>
                <c:pt idx="6">
                  <c:v>#N/A</c:v>
                </c:pt>
                <c:pt idx="7">
                  <c:v>0.13</c:v>
                </c:pt>
                <c:pt idx="8">
                  <c:v>#N/A</c:v>
                </c:pt>
                <c:pt idx="9">
                  <c:v>0.14000000000000001</c:v>
                </c:pt>
              </c:numCache>
            </c:numRef>
          </c:val>
          <c:extLst>
            <c:ext xmlns:c16="http://schemas.microsoft.com/office/drawing/2014/chart" uri="{C3380CC4-5D6E-409C-BE32-E72D297353CC}">
              <c16:uniqueId val="{00000002-C628-4011-BF00-05B3136D605E}"/>
            </c:ext>
          </c:extLst>
        </c:ser>
        <c:ser>
          <c:idx val="3"/>
          <c:order val="3"/>
          <c:tx>
            <c:strRef>
              <c:f>データシート!$A$30</c:f>
              <c:strCache>
                <c:ptCount val="1"/>
                <c:pt idx="0">
                  <c:v>後期高齢者医療会計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0.15</c:v>
                </c:pt>
                <c:pt idx="2">
                  <c:v>#N/A</c:v>
                </c:pt>
                <c:pt idx="3">
                  <c:v>0.15</c:v>
                </c:pt>
                <c:pt idx="4">
                  <c:v>#N/A</c:v>
                </c:pt>
                <c:pt idx="5">
                  <c:v>0.16</c:v>
                </c:pt>
                <c:pt idx="6">
                  <c:v>#N/A</c:v>
                </c:pt>
                <c:pt idx="7">
                  <c:v>0.15</c:v>
                </c:pt>
                <c:pt idx="8">
                  <c:v>#N/A</c:v>
                </c:pt>
                <c:pt idx="9">
                  <c:v>0.17</c:v>
                </c:pt>
              </c:numCache>
            </c:numRef>
          </c:val>
          <c:extLst>
            <c:ext xmlns:c16="http://schemas.microsoft.com/office/drawing/2014/chart" uri="{C3380CC4-5D6E-409C-BE32-E72D297353CC}">
              <c16:uniqueId val="{00000003-C628-4011-BF00-05B3136D605E}"/>
            </c:ext>
          </c:extLst>
        </c:ser>
        <c:ser>
          <c:idx val="4"/>
          <c:order val="4"/>
          <c:tx>
            <c:strRef>
              <c:f>データシート!$A$31</c:f>
              <c:strCache>
                <c:ptCount val="1"/>
                <c:pt idx="0">
                  <c:v>交通事業会計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0.65</c:v>
                </c:pt>
                <c:pt idx="2">
                  <c:v>#N/A</c:v>
                </c:pt>
                <c:pt idx="3">
                  <c:v>0.67</c:v>
                </c:pt>
                <c:pt idx="4">
                  <c:v>#N/A</c:v>
                </c:pt>
                <c:pt idx="5">
                  <c:v>0.43</c:v>
                </c:pt>
                <c:pt idx="6">
                  <c:v>#N/A</c:v>
                </c:pt>
                <c:pt idx="7">
                  <c:v>0.3</c:v>
                </c:pt>
                <c:pt idx="8">
                  <c:v>#N/A</c:v>
                </c:pt>
                <c:pt idx="9">
                  <c:v>0.35</c:v>
                </c:pt>
              </c:numCache>
            </c:numRef>
          </c:val>
          <c:extLst>
            <c:ext xmlns:c16="http://schemas.microsoft.com/office/drawing/2014/chart" uri="{C3380CC4-5D6E-409C-BE32-E72D297353CC}">
              <c16:uniqueId val="{00000004-C628-4011-BF00-05B3136D605E}"/>
            </c:ext>
          </c:extLst>
        </c:ser>
        <c:ser>
          <c:idx val="5"/>
          <c:order val="5"/>
          <c:tx>
            <c:strRef>
              <c:f>データシート!$A$32</c:f>
              <c:strCache>
                <c:ptCount val="1"/>
                <c:pt idx="0">
                  <c:v>介護保険会計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2.0099999999999998</c:v>
                </c:pt>
                <c:pt idx="2">
                  <c:v>#N/A</c:v>
                </c:pt>
                <c:pt idx="3">
                  <c:v>2.4900000000000002</c:v>
                </c:pt>
                <c:pt idx="4">
                  <c:v>#N/A</c:v>
                </c:pt>
                <c:pt idx="5">
                  <c:v>3.52</c:v>
                </c:pt>
                <c:pt idx="6">
                  <c:v>#N/A</c:v>
                </c:pt>
                <c:pt idx="7">
                  <c:v>1.0900000000000001</c:v>
                </c:pt>
                <c:pt idx="8">
                  <c:v>#N/A</c:v>
                </c:pt>
                <c:pt idx="9">
                  <c:v>0.83</c:v>
                </c:pt>
              </c:numCache>
            </c:numRef>
          </c:val>
          <c:extLst>
            <c:ext xmlns:c16="http://schemas.microsoft.com/office/drawing/2014/chart" uri="{C3380CC4-5D6E-409C-BE32-E72D297353CC}">
              <c16:uniqueId val="{00000005-C628-4011-BF00-05B3136D605E}"/>
            </c:ext>
          </c:extLst>
        </c:ser>
        <c:ser>
          <c:idx val="6"/>
          <c:order val="6"/>
          <c:tx>
            <c:strRef>
              <c:f>データシート!$A$33</c:f>
              <c:strCache>
                <c:ptCount val="1"/>
                <c:pt idx="0">
                  <c:v>国民健康保険会計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1.29</c:v>
                </c:pt>
                <c:pt idx="1">
                  <c:v>#N/A</c:v>
                </c:pt>
                <c:pt idx="2">
                  <c:v>0.43</c:v>
                </c:pt>
                <c:pt idx="3">
                  <c:v>#N/A</c:v>
                </c:pt>
                <c:pt idx="4">
                  <c:v>#N/A</c:v>
                </c:pt>
                <c:pt idx="5">
                  <c:v>0.2</c:v>
                </c:pt>
                <c:pt idx="6">
                  <c:v>#N/A</c:v>
                </c:pt>
                <c:pt idx="7">
                  <c:v>0.7</c:v>
                </c:pt>
                <c:pt idx="8">
                  <c:v>#N/A</c:v>
                </c:pt>
                <c:pt idx="9">
                  <c:v>1.01</c:v>
                </c:pt>
              </c:numCache>
            </c:numRef>
          </c:val>
          <c:extLst>
            <c:ext xmlns:c16="http://schemas.microsoft.com/office/drawing/2014/chart" uri="{C3380CC4-5D6E-409C-BE32-E72D297353CC}">
              <c16:uniqueId val="{00000006-C628-4011-BF00-05B3136D605E}"/>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3.12</c:v>
                </c:pt>
                <c:pt idx="2">
                  <c:v>#N/A</c:v>
                </c:pt>
                <c:pt idx="3">
                  <c:v>3.22</c:v>
                </c:pt>
                <c:pt idx="4">
                  <c:v>#N/A</c:v>
                </c:pt>
                <c:pt idx="5">
                  <c:v>2.6</c:v>
                </c:pt>
                <c:pt idx="6">
                  <c:v>#N/A</c:v>
                </c:pt>
                <c:pt idx="7">
                  <c:v>2.95</c:v>
                </c:pt>
                <c:pt idx="8">
                  <c:v>#N/A</c:v>
                </c:pt>
                <c:pt idx="9">
                  <c:v>3.45</c:v>
                </c:pt>
              </c:numCache>
            </c:numRef>
          </c:val>
          <c:extLst>
            <c:ext xmlns:c16="http://schemas.microsoft.com/office/drawing/2014/chart" uri="{C3380CC4-5D6E-409C-BE32-E72D297353CC}">
              <c16:uniqueId val="{00000007-C628-4011-BF00-05B3136D605E}"/>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5.5</c:v>
                </c:pt>
                <c:pt idx="2">
                  <c:v>#N/A</c:v>
                </c:pt>
                <c:pt idx="3">
                  <c:v>5.91</c:v>
                </c:pt>
                <c:pt idx="4">
                  <c:v>#N/A</c:v>
                </c:pt>
                <c:pt idx="5">
                  <c:v>5.48</c:v>
                </c:pt>
                <c:pt idx="6">
                  <c:v>#N/A</c:v>
                </c:pt>
                <c:pt idx="7">
                  <c:v>4.0199999999999996</c:v>
                </c:pt>
                <c:pt idx="8">
                  <c:v>#N/A</c:v>
                </c:pt>
                <c:pt idx="9">
                  <c:v>3.77</c:v>
                </c:pt>
              </c:numCache>
            </c:numRef>
          </c:val>
          <c:extLst>
            <c:ext xmlns:c16="http://schemas.microsoft.com/office/drawing/2014/chart" uri="{C3380CC4-5D6E-409C-BE32-E72D297353CC}">
              <c16:uniqueId val="{00000008-C628-4011-BF00-05B3136D605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6.89</c:v>
                </c:pt>
                <c:pt idx="2">
                  <c:v>#N/A</c:v>
                </c:pt>
                <c:pt idx="3">
                  <c:v>7.54</c:v>
                </c:pt>
                <c:pt idx="4">
                  <c:v>#N/A</c:v>
                </c:pt>
                <c:pt idx="5">
                  <c:v>7.27</c:v>
                </c:pt>
                <c:pt idx="6">
                  <c:v>#N/A</c:v>
                </c:pt>
                <c:pt idx="7">
                  <c:v>7.4</c:v>
                </c:pt>
                <c:pt idx="8">
                  <c:v>#N/A</c:v>
                </c:pt>
                <c:pt idx="9">
                  <c:v>4.6399999999999997</c:v>
                </c:pt>
              </c:numCache>
            </c:numRef>
          </c:val>
          <c:extLst>
            <c:ext xmlns:c16="http://schemas.microsoft.com/office/drawing/2014/chart" uri="{C3380CC4-5D6E-409C-BE32-E72D297353CC}">
              <c16:uniqueId val="{00000009-C628-4011-BF00-05B3136D605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27272</c:v>
                </c:pt>
                <c:pt idx="5">
                  <c:v>32428</c:v>
                </c:pt>
                <c:pt idx="8">
                  <c:v>26360</c:v>
                </c:pt>
                <c:pt idx="11">
                  <c:v>30763</c:v>
                </c:pt>
                <c:pt idx="14">
                  <c:v>31212</c:v>
                </c:pt>
              </c:numCache>
            </c:numRef>
          </c:val>
          <c:extLst>
            <c:ext xmlns:c16="http://schemas.microsoft.com/office/drawing/2014/chart" uri="{C3380CC4-5D6E-409C-BE32-E72D297353CC}">
              <c16:uniqueId val="{00000000-806F-490E-8362-C457044217C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1-806F-490E-8362-C457044217C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193</c:v>
                </c:pt>
                <c:pt idx="3">
                  <c:v>104</c:v>
                </c:pt>
                <c:pt idx="6">
                  <c:v>194</c:v>
                </c:pt>
                <c:pt idx="9">
                  <c:v>229</c:v>
                </c:pt>
                <c:pt idx="12">
                  <c:v>171</c:v>
                </c:pt>
              </c:numCache>
            </c:numRef>
          </c:val>
          <c:extLst>
            <c:ext xmlns:c16="http://schemas.microsoft.com/office/drawing/2014/chart" uri="{C3380CC4-5D6E-409C-BE32-E72D297353CC}">
              <c16:uniqueId val="{00000002-806F-490E-8362-C457044217C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06F-490E-8362-C457044217C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5383</c:v>
                </c:pt>
                <c:pt idx="3">
                  <c:v>4994</c:v>
                </c:pt>
                <c:pt idx="6">
                  <c:v>4903</c:v>
                </c:pt>
                <c:pt idx="9">
                  <c:v>4966</c:v>
                </c:pt>
                <c:pt idx="12">
                  <c:v>5071</c:v>
                </c:pt>
              </c:numCache>
            </c:numRef>
          </c:val>
          <c:extLst>
            <c:ext xmlns:c16="http://schemas.microsoft.com/office/drawing/2014/chart" uri="{C3380CC4-5D6E-409C-BE32-E72D297353CC}">
              <c16:uniqueId val="{00000004-806F-490E-8362-C457044217C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2000</c:v>
                </c:pt>
                <c:pt idx="3">
                  <c:v>2333</c:v>
                </c:pt>
                <c:pt idx="6">
                  <c:v>2667</c:v>
                </c:pt>
                <c:pt idx="9">
                  <c:v>3000</c:v>
                </c:pt>
                <c:pt idx="12">
                  <c:v>3333</c:v>
                </c:pt>
              </c:numCache>
            </c:numRef>
          </c:val>
          <c:extLst>
            <c:ext xmlns:c16="http://schemas.microsoft.com/office/drawing/2014/chart" uri="{C3380CC4-5D6E-409C-BE32-E72D297353CC}">
              <c16:uniqueId val="{00000005-806F-490E-8362-C457044217C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06F-490E-8362-C457044217C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30780</c:v>
                </c:pt>
                <c:pt idx="3">
                  <c:v>35115</c:v>
                </c:pt>
                <c:pt idx="6">
                  <c:v>28559</c:v>
                </c:pt>
                <c:pt idx="9">
                  <c:v>31368</c:v>
                </c:pt>
                <c:pt idx="12">
                  <c:v>32997</c:v>
                </c:pt>
              </c:numCache>
            </c:numRef>
          </c:val>
          <c:extLst>
            <c:ext xmlns:c16="http://schemas.microsoft.com/office/drawing/2014/chart" uri="{C3380CC4-5D6E-409C-BE32-E72D297353CC}">
              <c16:uniqueId val="{00000007-806F-490E-8362-C457044217C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11084</c:v>
                </c:pt>
                <c:pt idx="2">
                  <c:v>#N/A</c:v>
                </c:pt>
                <c:pt idx="3">
                  <c:v>#N/A</c:v>
                </c:pt>
                <c:pt idx="4">
                  <c:v>10119</c:v>
                </c:pt>
                <c:pt idx="5">
                  <c:v>#N/A</c:v>
                </c:pt>
                <c:pt idx="6">
                  <c:v>#N/A</c:v>
                </c:pt>
                <c:pt idx="7">
                  <c:v>9963</c:v>
                </c:pt>
                <c:pt idx="8">
                  <c:v>#N/A</c:v>
                </c:pt>
                <c:pt idx="9">
                  <c:v>#N/A</c:v>
                </c:pt>
                <c:pt idx="10">
                  <c:v>8800</c:v>
                </c:pt>
                <c:pt idx="11">
                  <c:v>#N/A</c:v>
                </c:pt>
                <c:pt idx="12">
                  <c:v>#N/A</c:v>
                </c:pt>
                <c:pt idx="13">
                  <c:v>10360</c:v>
                </c:pt>
                <c:pt idx="14">
                  <c:v>#N/A</c:v>
                </c:pt>
              </c:numCache>
            </c:numRef>
          </c:val>
          <c:smooth val="0"/>
          <c:extLst>
            <c:ext xmlns:c16="http://schemas.microsoft.com/office/drawing/2014/chart" uri="{C3380CC4-5D6E-409C-BE32-E72D297353CC}">
              <c16:uniqueId val="{00000008-806F-490E-8362-C457044217C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347856</c:v>
                </c:pt>
                <c:pt idx="5">
                  <c:v>357674</c:v>
                </c:pt>
                <c:pt idx="8">
                  <c:v>366350</c:v>
                </c:pt>
                <c:pt idx="11">
                  <c:v>372310</c:v>
                </c:pt>
                <c:pt idx="14">
                  <c:v>377051</c:v>
                </c:pt>
              </c:numCache>
            </c:numRef>
          </c:val>
          <c:extLst>
            <c:ext xmlns:c16="http://schemas.microsoft.com/office/drawing/2014/chart" uri="{C3380CC4-5D6E-409C-BE32-E72D297353CC}">
              <c16:uniqueId val="{00000000-3793-4E9A-92D9-3674528D91F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31561</c:v>
                </c:pt>
                <c:pt idx="5">
                  <c:v>28793</c:v>
                </c:pt>
                <c:pt idx="8">
                  <c:v>29581</c:v>
                </c:pt>
                <c:pt idx="11">
                  <c:v>37212</c:v>
                </c:pt>
                <c:pt idx="14">
                  <c:v>36888</c:v>
                </c:pt>
              </c:numCache>
            </c:numRef>
          </c:val>
          <c:extLst>
            <c:ext xmlns:c16="http://schemas.microsoft.com/office/drawing/2014/chart" uri="{C3380CC4-5D6E-409C-BE32-E72D297353CC}">
              <c16:uniqueId val="{00000001-3793-4E9A-92D9-3674528D91F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22511</c:v>
                </c:pt>
                <c:pt idx="5">
                  <c:v>22532</c:v>
                </c:pt>
                <c:pt idx="8">
                  <c:v>28210</c:v>
                </c:pt>
                <c:pt idx="11">
                  <c:v>39349</c:v>
                </c:pt>
                <c:pt idx="14">
                  <c:v>44563</c:v>
                </c:pt>
              </c:numCache>
            </c:numRef>
          </c:val>
          <c:extLst>
            <c:ext xmlns:c16="http://schemas.microsoft.com/office/drawing/2014/chart" uri="{C3380CC4-5D6E-409C-BE32-E72D297353CC}">
              <c16:uniqueId val="{00000002-3793-4E9A-92D9-3674528D91F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793-4E9A-92D9-3674528D91F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793-4E9A-92D9-3674528D91F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793-4E9A-92D9-3674528D91F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74247</c:v>
                </c:pt>
                <c:pt idx="3">
                  <c:v>72459</c:v>
                </c:pt>
                <c:pt idx="6">
                  <c:v>69225</c:v>
                </c:pt>
                <c:pt idx="9">
                  <c:v>66494</c:v>
                </c:pt>
                <c:pt idx="12">
                  <c:v>63619</c:v>
                </c:pt>
              </c:numCache>
            </c:numRef>
          </c:val>
          <c:extLst>
            <c:ext xmlns:c16="http://schemas.microsoft.com/office/drawing/2014/chart" uri="{C3380CC4-5D6E-409C-BE32-E72D297353CC}">
              <c16:uniqueId val="{00000006-3793-4E9A-92D9-3674528D91F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c:v>
                </c:pt>
                <c:pt idx="3">
                  <c:v>1</c:v>
                </c:pt>
                <c:pt idx="6">
                  <c:v>19</c:v>
                </c:pt>
                <c:pt idx="9">
                  <c:v>35</c:v>
                </c:pt>
                <c:pt idx="12">
                  <c:v>34</c:v>
                </c:pt>
              </c:numCache>
            </c:numRef>
          </c:val>
          <c:extLst>
            <c:ext xmlns:c16="http://schemas.microsoft.com/office/drawing/2014/chart" uri="{C3380CC4-5D6E-409C-BE32-E72D297353CC}">
              <c16:uniqueId val="{00000007-3793-4E9A-92D9-3674528D91F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70909</c:v>
                </c:pt>
                <c:pt idx="3">
                  <c:v>72308</c:v>
                </c:pt>
                <c:pt idx="6">
                  <c:v>70323</c:v>
                </c:pt>
                <c:pt idx="9">
                  <c:v>67653</c:v>
                </c:pt>
                <c:pt idx="12">
                  <c:v>66053</c:v>
                </c:pt>
              </c:numCache>
            </c:numRef>
          </c:val>
          <c:extLst>
            <c:ext xmlns:c16="http://schemas.microsoft.com/office/drawing/2014/chart" uri="{C3380CC4-5D6E-409C-BE32-E72D297353CC}">
              <c16:uniqueId val="{00000008-3793-4E9A-92D9-3674528D91F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1707</c:v>
                </c:pt>
                <c:pt idx="3">
                  <c:v>1538</c:v>
                </c:pt>
                <c:pt idx="6">
                  <c:v>1353</c:v>
                </c:pt>
                <c:pt idx="9">
                  <c:v>1184</c:v>
                </c:pt>
                <c:pt idx="12">
                  <c:v>2192</c:v>
                </c:pt>
              </c:numCache>
            </c:numRef>
          </c:val>
          <c:extLst>
            <c:ext xmlns:c16="http://schemas.microsoft.com/office/drawing/2014/chart" uri="{C3380CC4-5D6E-409C-BE32-E72D297353CC}">
              <c16:uniqueId val="{00000009-3793-4E9A-92D9-3674528D91F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454325</c:v>
                </c:pt>
                <c:pt idx="3">
                  <c:v>481313</c:v>
                </c:pt>
                <c:pt idx="6">
                  <c:v>496551</c:v>
                </c:pt>
                <c:pt idx="9">
                  <c:v>508448</c:v>
                </c:pt>
                <c:pt idx="12">
                  <c:v>511238</c:v>
                </c:pt>
              </c:numCache>
            </c:numRef>
          </c:val>
          <c:extLst>
            <c:ext xmlns:c16="http://schemas.microsoft.com/office/drawing/2014/chart" uri="{C3380CC4-5D6E-409C-BE32-E72D297353CC}">
              <c16:uniqueId val="{0000000A-3793-4E9A-92D9-3674528D91F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199261</c:v>
                </c:pt>
                <c:pt idx="2">
                  <c:v>#N/A</c:v>
                </c:pt>
                <c:pt idx="3">
                  <c:v>#N/A</c:v>
                </c:pt>
                <c:pt idx="4">
                  <c:v>218620</c:v>
                </c:pt>
                <c:pt idx="5">
                  <c:v>#N/A</c:v>
                </c:pt>
                <c:pt idx="6">
                  <c:v>#N/A</c:v>
                </c:pt>
                <c:pt idx="7">
                  <c:v>213330</c:v>
                </c:pt>
                <c:pt idx="8">
                  <c:v>#N/A</c:v>
                </c:pt>
                <c:pt idx="9">
                  <c:v>#N/A</c:v>
                </c:pt>
                <c:pt idx="10">
                  <c:v>194944</c:v>
                </c:pt>
                <c:pt idx="11">
                  <c:v>#N/A</c:v>
                </c:pt>
                <c:pt idx="12">
                  <c:v>#N/A</c:v>
                </c:pt>
                <c:pt idx="13">
                  <c:v>184634</c:v>
                </c:pt>
                <c:pt idx="14">
                  <c:v>#N/A</c:v>
                </c:pt>
              </c:numCache>
            </c:numRef>
          </c:val>
          <c:smooth val="0"/>
          <c:extLst>
            <c:ext xmlns:c16="http://schemas.microsoft.com/office/drawing/2014/chart" uri="{C3380CC4-5D6E-409C-BE32-E72D297353CC}">
              <c16:uniqueId val="{0000000B-3793-4E9A-92D9-3674528D91F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3699</c:v>
                </c:pt>
                <c:pt idx="1">
                  <c:v>3703</c:v>
                </c:pt>
                <c:pt idx="2">
                  <c:v>4303</c:v>
                </c:pt>
              </c:numCache>
            </c:numRef>
          </c:val>
          <c:extLst>
            <c:ext xmlns:c16="http://schemas.microsoft.com/office/drawing/2014/chart" uri="{C3380CC4-5D6E-409C-BE32-E72D297353CC}">
              <c16:uniqueId val="{00000000-6666-47ED-89F7-D0FC5ABB64B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6309</c:v>
                </c:pt>
                <c:pt idx="1">
                  <c:v>6240</c:v>
                </c:pt>
                <c:pt idx="2">
                  <c:v>5970</c:v>
                </c:pt>
              </c:numCache>
            </c:numRef>
          </c:val>
          <c:extLst>
            <c:ext xmlns:c16="http://schemas.microsoft.com/office/drawing/2014/chart" uri="{C3380CC4-5D6E-409C-BE32-E72D297353CC}">
              <c16:uniqueId val="{00000001-6666-47ED-89F7-D0FC5ABB64B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15126</c:v>
                </c:pt>
                <c:pt idx="1">
                  <c:v>16368</c:v>
                </c:pt>
                <c:pt idx="2">
                  <c:v>18818</c:v>
                </c:pt>
              </c:numCache>
            </c:numRef>
          </c:val>
          <c:extLst>
            <c:ext xmlns:c16="http://schemas.microsoft.com/office/drawing/2014/chart" uri="{C3380CC4-5D6E-409C-BE32-E72D297353CC}">
              <c16:uniqueId val="{00000002-6666-47ED-89F7-D0FC5ABB64B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熊本県熊本市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熊本地震関連の償還について、据置期間の終了に伴う元金償還の本格化等により、令和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年度の元利償還金（</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）は増加した一方で、算入公債費等（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）として控除する災害復旧費等に係る基準財政需要額が増加したものの、元利償還金等の増加割合の方が大きく、実質公債費比率の分子は、前年度比約</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億円増加した。</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減債基金積立額の統一ルールでは</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年償還で設定されているものの、本市では</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年償還（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年据置）で毎年度の発行額の積立額を設定しており、減債基金残高（</a:t>
          </a:r>
          <a:r>
            <a:rPr kumimoji="1" lang="en-US" altLang="ja-JP" sz="1400">
              <a:latin typeface="ＭＳ ゴシック" pitchFamily="49" charset="-128"/>
              <a:ea typeface="ＭＳ ゴシック" pitchFamily="49" charset="-128"/>
            </a:rPr>
            <a:t>D</a:t>
          </a:r>
          <a:r>
            <a:rPr kumimoji="1" lang="ja-JP" altLang="en-US" sz="1400">
              <a:latin typeface="ＭＳ ゴシック" pitchFamily="49" charset="-128"/>
              <a:ea typeface="ＭＳ ゴシック" pitchFamily="49" charset="-128"/>
            </a:rPr>
            <a:t>）と減債基金積立相当額（</a:t>
          </a:r>
          <a:r>
            <a:rPr kumimoji="1" lang="en-US" altLang="ja-JP" sz="1400">
              <a:latin typeface="ＭＳ ゴシック" pitchFamily="49" charset="-128"/>
              <a:ea typeface="ＭＳ ゴシック" pitchFamily="49" charset="-128"/>
            </a:rPr>
            <a:t>E</a:t>
          </a:r>
          <a:r>
            <a:rPr kumimoji="1" lang="ja-JP" altLang="en-US" sz="1400">
              <a:latin typeface="ＭＳ ゴシック" pitchFamily="49" charset="-128"/>
              <a:ea typeface="ＭＳ ゴシック" pitchFamily="49" charset="-128"/>
            </a:rPr>
            <a:t>）に乖離が生じる。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熊本県熊本市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年熊本地震に関連する事業の市債発行に加え、公共施設等の長寿命化に関連する事業の市債発行の増加等により、地方債の現在高は年々増加傾向にある。</a:t>
          </a:r>
        </a:p>
        <a:p>
          <a:r>
            <a:rPr kumimoji="1" lang="ja-JP" altLang="en-US" sz="1400">
              <a:latin typeface="ＭＳ ゴシック" pitchFamily="49" charset="-128"/>
              <a:ea typeface="ＭＳ ゴシック" pitchFamily="49" charset="-128"/>
            </a:rPr>
            <a:t>　こうした中、これまでは充当可能財源等（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である基準財政需要額算入見込額の増加等により、将来負担比率の分子は、</a:t>
          </a:r>
          <a:r>
            <a:rPr kumimoji="1" lang="en-US" altLang="ja-JP" sz="1400">
              <a:latin typeface="ＭＳ ゴシック" pitchFamily="49" charset="-128"/>
              <a:ea typeface="ＭＳ ゴシック" pitchFamily="49" charset="-128"/>
            </a:rPr>
            <a:t>2,000</a:t>
          </a:r>
          <a:r>
            <a:rPr kumimoji="1" lang="ja-JP" altLang="en-US" sz="1400">
              <a:latin typeface="ＭＳ ゴシック" pitchFamily="49" charset="-128"/>
              <a:ea typeface="ＭＳ ゴシック" pitchFamily="49" charset="-128"/>
            </a:rPr>
            <a:t>億円前後で推移している。</a:t>
          </a: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本市の公共施設の計画的な長寿命化及び更新を推進するための公共施設長寿命化基金や介護給付費準備基金への積立てに伴う充当可能基金の増加や、交付税措置が大きい起債の割合の増加に伴う基準財政需要額算入見込額の増加等により、将来負担比率の分子は、前年度比</a:t>
          </a:r>
          <a:r>
            <a:rPr kumimoji="1" lang="en-US" altLang="ja-JP" sz="1400">
              <a:latin typeface="ＭＳ ゴシック" pitchFamily="49" charset="-128"/>
              <a:ea typeface="ＭＳ ゴシック" pitchFamily="49" charset="-128"/>
            </a:rPr>
            <a:t>5.3</a:t>
          </a:r>
          <a:r>
            <a:rPr kumimoji="1" lang="ja-JP" altLang="en-US" sz="1400">
              <a:latin typeface="ＭＳ ゴシック" pitchFamily="49" charset="-128"/>
              <a:ea typeface="ＭＳ ゴシック" pitchFamily="49" charset="-128"/>
            </a:rPr>
            <a:t>ポイント減少し、直近</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年間で最少となった。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熊本県熊本市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将来の公共施設の更新に備えるため「熊本市公共施設長寿命化等基金」へ</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億円を積み立てたことや、熊本城の復元整備等に備えるため「熊本城復元整備基金」へ</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億円を積み立てたこと、事業者に対する利子補給事業に活用するため令和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年度に積み立てた「熊本市新型コロナウイルス感染症金融対策基金」を</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10.6</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億円取り崩したこと等により、基金全体の残高は、前年度比</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27.8</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億円増加した。</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財政調整基金は、年度間の財源の不均衡を調整するための基金との性格を有しており、現時点においては、少なくとも現在の水準を維持する見通しであるが、今後も収支の状況を見極めながら、財政調整基金への積立を検討していく。</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減債基金は、事業への活用により減少傾向で見込んでいる。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・熊本市公共施設長寿命化等基金：本市の公共施設の計画的な長寿命化及び更新を推進すること</a:t>
          </a: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・熊本城復元整備基金：本市の貴重な歴史的文化遺産である熊本城の復元整備及び災害復旧並びにその過程の公開その他これらに関連する事業を実施すること（文化振興、災害対応）</a:t>
          </a: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・熊本市平成</a:t>
          </a:r>
          <a:r>
            <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年熊本地震復興基金：平成</a:t>
          </a:r>
          <a:r>
            <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年熊本地震による災害からの早期の復興を図ること（被災者への直接的な支援や防災対策等）</a:t>
          </a: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・熊本市新型コロナウイルス感染症金融対策基金：熊本県制度融資「金融円滑化特別資金」を利用した事業者に対する利子補給事業を実施すること</a:t>
          </a:r>
        </a:p>
        <a:p>
          <a:endPar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・熊本市公共施設長寿命化等基金：公共施設の更新に備えるための積立てによる増加（</a:t>
          </a:r>
          <a:r>
            <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rPr>
            <a:t>28.0</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億円）</a:t>
          </a: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・熊本城復元整備基金：寄附金等の積立てによる増加（</a:t>
          </a:r>
          <a:r>
            <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億円）、熊本城の復元事業に充てるための取崩し（</a:t>
          </a:r>
          <a:r>
            <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億円）</a:t>
          </a: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・熊本市平成</a:t>
          </a:r>
          <a:r>
            <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年熊本地震復興基金：平成</a:t>
          </a:r>
          <a:r>
            <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年熊本地震に関連する事業に充てるための取崩し（</a:t>
          </a:r>
          <a:r>
            <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億円）</a:t>
          </a: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・熊本市新型コロナウイルス感染症金融対策基金：利子補給事業充当のための取崩し（</a:t>
          </a:r>
          <a:r>
            <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rPr>
            <a:t>10.6</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億円）</a:t>
          </a:r>
        </a:p>
        <a:p>
          <a:endPar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・熊本市公共施設長寿命化等基金：今後の公共施設の整備を計画的に進めるため、今後、計画的に取崩しを行う予定</a:t>
          </a: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・熊本城復元整備基金：平成</a:t>
          </a:r>
          <a:r>
            <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年熊本地震により被災した熊本城の早期復旧及び復元を図るため、今後も計画的に取崩しを行う予定</a:t>
          </a: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・熊本市平成</a:t>
          </a:r>
          <a:r>
            <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年熊本地震復興基金：平成</a:t>
          </a:r>
          <a:r>
            <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年熊本地震による災害からの早期の復興を図るため、今後も計画的に取崩しを行う予定</a:t>
          </a: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・熊本市新型コロナウイルス感染症金融対策基金：新型コロナウイルス感染症の影響を受けて、売上高が減少した事業者の資金繰りの円滑化のため、今後、計画的に取崩しを行う予定</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令和元年度及び令和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年度に新型コロナウイルス感染症対策関連の取崩しによりやや減少したものの、近年の実質収支の状況（</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までの</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か年平均で約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60.9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億円）が比較的良好であることから、令和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年度においては、災害等への備えなどの年度間の財源不足の調整に備えるため、財政調整基金への</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億円の積立てを行った。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財政調整基金は、年度間の財源の不均衡を調整するための基金との性格を有しており、少なくとも現在の水準を維持する見通しであるが、今後も収支の状況を見極めながら、財政調整基金への積立を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年熊本地震に係る災害復旧事業債等の償還のための取崩しを行った。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基金残高のうち</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52.8</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億円は、平成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年熊本地震に係る災害復旧事業債等の償還のために積み立てたものであり、今後、償還期の到来に合わせて取り崩していく。</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そのほか、財政状況に応じ、積立て及び取崩しを実施する予定である。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F7A8B671-4E4C-4FE0-8554-4194A73A94DA}"/>
            </a:ext>
          </a:extLst>
        </xdr:cNvPr>
        <xdr:cNvSpPr/>
      </xdr:nvSpPr>
      <xdr:spPr>
        <a:xfrm>
          <a:off x="666750" y="400050"/>
          <a:ext cx="115347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9CE2DC83-55A5-417E-A56D-AC46BA9B6B83}"/>
            </a:ext>
          </a:extLst>
        </xdr:cNvPr>
        <xdr:cNvSpPr/>
      </xdr:nvSpPr>
      <xdr:spPr>
        <a:xfrm>
          <a:off x="18364200" y="390525"/>
          <a:ext cx="3571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6ACE2CC9-F004-4819-8EDE-D5F38F55B8E9}"/>
            </a:ext>
          </a:extLst>
        </xdr:cNvPr>
        <xdr:cNvSpPr/>
      </xdr:nvSpPr>
      <xdr:spPr>
        <a:xfrm>
          <a:off x="18392775" y="409575"/>
          <a:ext cx="3524250"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DBAD1874-C503-4071-85B4-52018A7A2CCA}"/>
            </a:ext>
          </a:extLst>
        </xdr:cNvPr>
        <xdr:cNvSpPr/>
      </xdr:nvSpPr>
      <xdr:spPr>
        <a:xfrm>
          <a:off x="18411825" y="438150"/>
          <a:ext cx="3486150"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熊本県熊本市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FF0C764A-5DA4-4FDA-BD52-6C2D022ED563}"/>
            </a:ext>
          </a:extLst>
        </xdr:cNvPr>
        <xdr:cNvSpPr/>
      </xdr:nvSpPr>
      <xdr:spPr>
        <a:xfrm>
          <a:off x="15821025" y="390525"/>
          <a:ext cx="2428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65B5E24A-FCED-4D8E-BDD2-9EC8CE42471F}"/>
            </a:ext>
          </a:extLst>
        </xdr:cNvPr>
        <xdr:cNvSpPr/>
      </xdr:nvSpPr>
      <xdr:spPr>
        <a:xfrm>
          <a:off x="15840075" y="409575"/>
          <a:ext cx="2390775"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9E55949A-EBB7-4C14-AC2F-91403DC7F4A6}"/>
            </a:ext>
          </a:extLst>
        </xdr:cNvPr>
        <xdr:cNvSpPr/>
      </xdr:nvSpPr>
      <xdr:spPr>
        <a:xfrm>
          <a:off x="15868650" y="438150"/>
          <a:ext cx="23336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D62E9080-CD4A-430E-99B2-6196F0673DD2}"/>
            </a:ext>
          </a:extLst>
        </xdr:cNvPr>
        <xdr:cNvSpPr/>
      </xdr:nvSpPr>
      <xdr:spPr>
        <a:xfrm>
          <a:off x="762000" y="1143000"/>
          <a:ext cx="8763000" cy="16573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DC55A3DC-CA7F-4870-A86A-5DF3D5C49DC7}"/>
            </a:ext>
          </a:extLst>
        </xdr:cNvPr>
        <xdr:cNvSpPr/>
      </xdr:nvSpPr>
      <xdr:spPr>
        <a:xfrm>
          <a:off x="876300" y="1171575"/>
          <a:ext cx="126682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B0761575-B7BE-4A8C-BFF5-1C49381068C7}"/>
            </a:ext>
          </a:extLst>
        </xdr:cNvPr>
        <xdr:cNvSpPr/>
      </xdr:nvSpPr>
      <xdr:spPr>
        <a:xfrm>
          <a:off x="2095500" y="1171575"/>
          <a:ext cx="1143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731,476
724,201
390.32
412,805,953
403,175,196
7,576,485
203,631,086
500,366,831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821CC23-4C36-45C9-A2E6-834B61389C0E}"/>
            </a:ext>
          </a:extLst>
        </xdr:cNvPr>
        <xdr:cNvSpPr/>
      </xdr:nvSpPr>
      <xdr:spPr>
        <a:xfrm>
          <a:off x="3295650" y="1171575"/>
          <a:ext cx="13906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66CD5EF0-4B4D-4039-8056-35BB2A2F1818}"/>
            </a:ext>
          </a:extLst>
        </xdr:cNvPr>
        <xdr:cNvSpPr/>
      </xdr:nvSpPr>
      <xdr:spPr>
        <a:xfrm>
          <a:off x="4686300" y="1190625"/>
          <a:ext cx="18383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40C3E433-4982-48A9-A645-774DA8F110AB}"/>
            </a:ext>
          </a:extLst>
        </xdr:cNvPr>
        <xdr:cNvSpPr/>
      </xdr:nvSpPr>
      <xdr:spPr>
        <a:xfrm>
          <a:off x="6524625" y="1190625"/>
          <a:ext cx="1162050"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102.2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78661514-9DB1-4747-A868-92942F03AE1D}"/>
            </a:ext>
          </a:extLst>
        </xdr:cNvPr>
        <xdr:cNvSpPr/>
      </xdr:nvSpPr>
      <xdr:spPr>
        <a:xfrm>
          <a:off x="7743825" y="1190625"/>
          <a:ext cx="5810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1B073D36-123A-429F-9581-5010E063A3D7}"/>
            </a:ext>
          </a:extLst>
        </xdr:cNvPr>
        <xdr:cNvSpPr/>
      </xdr:nvSpPr>
      <xdr:spPr>
        <a:xfrm>
          <a:off x="4686300" y="1981200"/>
          <a:ext cx="183832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7D2A57C1-ABD6-4C16-A192-51BF09449A05}"/>
            </a:ext>
          </a:extLst>
        </xdr:cNvPr>
        <xdr:cNvSpPr/>
      </xdr:nvSpPr>
      <xdr:spPr>
        <a:xfrm>
          <a:off x="6591300" y="1981200"/>
          <a:ext cx="31242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726CDAA1-F7BD-454A-B003-1AA9E698BD86}"/>
            </a:ext>
          </a:extLst>
        </xdr:cNvPr>
        <xdr:cNvSpPr/>
      </xdr:nvSpPr>
      <xdr:spPr>
        <a:xfrm>
          <a:off x="9744075" y="1143000"/>
          <a:ext cx="1304925" cy="10858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908FE3A9-AE3D-4B30-AA91-11CE24D6BE4D}"/>
            </a:ext>
          </a:extLst>
        </xdr:cNvPr>
        <xdr:cNvSpPr/>
      </xdr:nvSpPr>
      <xdr:spPr>
        <a:xfrm>
          <a:off x="9963150" y="12001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627BA96C-B9DF-4644-99B7-2D4664538715}"/>
            </a:ext>
          </a:extLst>
        </xdr:cNvPr>
        <xdr:cNvSpPr/>
      </xdr:nvSpPr>
      <xdr:spPr>
        <a:xfrm>
          <a:off x="9963150" y="14573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57AD4736-4B22-4B4F-8512-8694B4C72DB9}"/>
            </a:ext>
          </a:extLst>
        </xdr:cNvPr>
        <xdr:cNvSpPr/>
      </xdr:nvSpPr>
      <xdr:spPr>
        <a:xfrm>
          <a:off x="9963150" y="1771650"/>
          <a:ext cx="11525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E53E6AE2-C8FC-4188-8406-5A81CF2D82FF}"/>
            </a:ext>
          </a:extLst>
        </xdr:cNvPr>
        <xdr:cNvCxnSpPr/>
      </xdr:nvCxnSpPr>
      <xdr:spPr>
        <a:xfrm>
          <a:off x="9820275" y="129540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F129E446-CC97-4C01-AB71-86807DF4D138}"/>
            </a:ext>
          </a:extLst>
        </xdr:cNvPr>
        <xdr:cNvCxnSpPr/>
      </xdr:nvCxnSpPr>
      <xdr:spPr>
        <a:xfrm>
          <a:off x="9906000" y="17430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25C80F1A-C4C5-4B41-8310-849BC4FA3DF9}"/>
            </a:ext>
          </a:extLst>
        </xdr:cNvPr>
        <xdr:cNvCxnSpPr/>
      </xdr:nvCxnSpPr>
      <xdr:spPr>
        <a:xfrm>
          <a:off x="9820275" y="17430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C5D97B7F-AF7C-441C-8982-278436CA84FB}"/>
            </a:ext>
          </a:extLst>
        </xdr:cNvPr>
        <xdr:cNvCxnSpPr/>
      </xdr:nvCxnSpPr>
      <xdr:spPr>
        <a:xfrm flipV="1">
          <a:off x="9906000" y="19685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C8788B3-BDBF-4A7C-BD9A-C3EF47514B8F}"/>
            </a:ext>
          </a:extLst>
        </xdr:cNvPr>
        <xdr:cNvCxnSpPr/>
      </xdr:nvCxnSpPr>
      <xdr:spPr>
        <a:xfrm>
          <a:off x="9820275" y="210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75FD25AB-6AFF-4C36-A889-E4012E13710A}"/>
            </a:ext>
          </a:extLst>
        </xdr:cNvPr>
        <xdr:cNvSpPr/>
      </xdr:nvSpPr>
      <xdr:spPr>
        <a:xfrm>
          <a:off x="9855200" y="12382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E033598F-4D8B-4841-8061-D132C362230C}"/>
            </a:ext>
          </a:extLst>
        </xdr:cNvPr>
        <xdr:cNvSpPr/>
      </xdr:nvSpPr>
      <xdr:spPr>
        <a:xfrm>
          <a:off x="9855200" y="14859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5FCC1879-C247-4E09-9A9C-56625C9B774D}"/>
            </a:ext>
          </a:extLst>
        </xdr:cNvPr>
        <xdr:cNvSpPr txBox="1"/>
      </xdr:nvSpPr>
      <xdr:spPr>
        <a:xfrm>
          <a:off x="704850" y="2847975"/>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DD7BFC3F-683F-4A33-BDFE-EE177A6B9729}"/>
            </a:ext>
          </a:extLst>
        </xdr:cNvPr>
        <xdr:cNvSpPr txBox="1"/>
      </xdr:nvSpPr>
      <xdr:spPr>
        <a:xfrm>
          <a:off x="704850" y="30861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1F20604D-0193-4965-9CB3-820FB79A4DEE}"/>
            </a:ext>
          </a:extLst>
        </xdr:cNvPr>
        <xdr:cNvSpPr txBox="1"/>
      </xdr:nvSpPr>
      <xdr:spPr>
        <a:xfrm>
          <a:off x="704850" y="3324225"/>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A6650E6D-7C53-4CCA-BEF6-1D45AFCB236F}"/>
            </a:ext>
          </a:extLst>
        </xdr:cNvPr>
        <xdr:cNvSpPr txBox="1"/>
      </xdr:nvSpPr>
      <xdr:spPr>
        <a:xfrm>
          <a:off x="704850" y="356235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38687A6A-02F8-427B-B047-A76021050979}"/>
            </a:ext>
          </a:extLst>
        </xdr:cNvPr>
        <xdr:cNvSpPr txBox="1"/>
      </xdr:nvSpPr>
      <xdr:spPr>
        <a:xfrm>
          <a:off x="704850" y="38100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E42FD04A-B324-428C-8505-F82F40D123E9}"/>
            </a:ext>
          </a:extLst>
        </xdr:cNvPr>
        <xdr:cNvSpPr txBox="1"/>
      </xdr:nvSpPr>
      <xdr:spPr>
        <a:xfrm>
          <a:off x="704850" y="4048125"/>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A319E3C4-8270-4DDA-B390-CF3C4295F32E}"/>
            </a:ext>
          </a:extLst>
        </xdr:cNvPr>
        <xdr:cNvSpPr txBox="1"/>
      </xdr:nvSpPr>
      <xdr:spPr>
        <a:xfrm>
          <a:off x="704850" y="428625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F6AD9227-3653-404C-B84F-635053AD6EB7}"/>
            </a:ext>
          </a:extLst>
        </xdr:cNvPr>
        <xdr:cNvSpPr/>
      </xdr:nvSpPr>
      <xdr:spPr>
        <a:xfrm>
          <a:off x="704850"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BDCF7BB6-127D-4B9B-BA57-3F6E5C5CC898}"/>
            </a:ext>
          </a:extLst>
        </xdr:cNvPr>
        <xdr:cNvSpPr txBox="1"/>
      </xdr:nvSpPr>
      <xdr:spPr>
        <a:xfrm>
          <a:off x="1627662" y="50863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DD389CF-A528-42DA-99FA-27A7C5073E7A}"/>
            </a:ext>
          </a:extLst>
        </xdr:cNvPr>
        <xdr:cNvSpPr txBox="1"/>
      </xdr:nvSpPr>
      <xdr:spPr>
        <a:xfrm>
          <a:off x="2887189" y="50577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952C9055-548D-4913-8EBF-6B6ED52EC947}"/>
            </a:ext>
          </a:extLst>
        </xdr:cNvPr>
        <xdr:cNvSpPr/>
      </xdr:nvSpPr>
      <xdr:spPr>
        <a:xfrm>
          <a:off x="5372100" y="498157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CE1EDA4E-EC46-4747-9BED-DD7A7A5F2810}"/>
            </a:ext>
          </a:extLst>
        </xdr:cNvPr>
        <xdr:cNvSpPr/>
      </xdr:nvSpPr>
      <xdr:spPr>
        <a:xfrm>
          <a:off x="5372100" y="5162550"/>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D020CBC1-F4D6-4BEE-BDC2-CBAEE4EB9DCE}"/>
            </a:ext>
          </a:extLst>
        </xdr:cNvPr>
        <xdr:cNvSpPr/>
      </xdr:nvSpPr>
      <xdr:spPr>
        <a:xfrm>
          <a:off x="6867525" y="498157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13CA7E87-7409-4611-9CFF-9FD7C095CF68}"/>
            </a:ext>
          </a:extLst>
        </xdr:cNvPr>
        <xdr:cNvSpPr/>
      </xdr:nvSpPr>
      <xdr:spPr>
        <a:xfrm>
          <a:off x="6867525" y="516255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C0F2A295-18AE-4B9A-B071-73159B002F0B}"/>
            </a:ext>
          </a:extLst>
        </xdr:cNvPr>
        <xdr:cNvSpPr/>
      </xdr:nvSpPr>
      <xdr:spPr>
        <a:xfrm>
          <a:off x="8201025" y="498157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B38C5153-51DB-4887-A199-4792E2140698}"/>
            </a:ext>
          </a:extLst>
        </xdr:cNvPr>
        <xdr:cNvSpPr/>
      </xdr:nvSpPr>
      <xdr:spPr>
        <a:xfrm>
          <a:off x="8201025" y="516255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FDC655F6-9627-4906-8919-381CE3C6FB14}"/>
            </a:ext>
          </a:extLst>
        </xdr:cNvPr>
        <xdr:cNvSpPr/>
      </xdr:nvSpPr>
      <xdr:spPr>
        <a:xfrm>
          <a:off x="704850"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14FA7D6C-CD20-4590-A495-BD8AAD5CA0BF}"/>
            </a:ext>
          </a:extLst>
        </xdr:cNvPr>
        <xdr:cNvSpPr/>
      </xdr:nvSpPr>
      <xdr:spPr>
        <a:xfrm>
          <a:off x="5495925" y="5467350"/>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2D5E94BD-4D63-4F06-81E1-054C42F020B1}"/>
            </a:ext>
          </a:extLst>
        </xdr:cNvPr>
        <xdr:cNvSpPr/>
      </xdr:nvSpPr>
      <xdr:spPr>
        <a:xfrm>
          <a:off x="5495925" y="546735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7A5EB3FA-AF7E-4759-912A-8D6213D67009}"/>
            </a:ext>
          </a:extLst>
        </xdr:cNvPr>
        <xdr:cNvSpPr txBox="1"/>
      </xdr:nvSpPr>
      <xdr:spPr>
        <a:xfrm>
          <a:off x="5610225" y="576262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類似団体と比較し、第</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次産業人口の割合は高いものの第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次産業人口の割合は高くはなく、製造品出荷額や事業所数が少ないこと等の産業構造上の税収基盤が強くはない状況にあり、財政力指数は下位にある。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市民税や固定資産税等の基幹税収が増加する一方で、社会保障関係経費も増加していることから、昨年度から変動していない。引き続き、企業誘致や地場産業の育成に努めるとともに、将来への投資と本市の魅力向上につながる事業を着実に進めることで、税源の涵養を図り、財政力の向上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5E2ADACF-86A8-42D0-9F27-AB37336EE867}"/>
            </a:ext>
          </a:extLst>
        </xdr:cNvPr>
        <xdr:cNvCxnSpPr/>
      </xdr:nvCxnSpPr>
      <xdr:spPr>
        <a:xfrm>
          <a:off x="704850"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B2248D60-82D5-47A0-8D20-BAA0EFFA37B3}"/>
            </a:ext>
          </a:extLst>
        </xdr:cNvPr>
        <xdr:cNvSpPr txBox="1"/>
      </xdr:nvSpPr>
      <xdr:spPr>
        <a:xfrm>
          <a:off x="0"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CDED8DD-5F32-42C8-AC91-95EFB5704186}"/>
            </a:ext>
          </a:extLst>
        </xdr:cNvPr>
        <xdr:cNvCxnSpPr/>
      </xdr:nvCxnSpPr>
      <xdr:spPr>
        <a:xfrm>
          <a:off x="704850" y="7360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9BAE189C-BD7E-4A1F-BDCA-21006F2F4798}"/>
            </a:ext>
          </a:extLst>
        </xdr:cNvPr>
        <xdr:cNvSpPr txBox="1"/>
      </xdr:nvSpPr>
      <xdr:spPr>
        <a:xfrm>
          <a:off x="0" y="723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E7DC15D4-6657-4DA7-9A62-AE1210422EDB}"/>
            </a:ext>
          </a:extLst>
        </xdr:cNvPr>
        <xdr:cNvCxnSpPr/>
      </xdr:nvCxnSpPr>
      <xdr:spPr>
        <a:xfrm>
          <a:off x="704850" y="697441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3E4328AE-35A6-47BA-9704-9FCBD1D8FAEC}"/>
            </a:ext>
          </a:extLst>
        </xdr:cNvPr>
        <xdr:cNvSpPr txBox="1"/>
      </xdr:nvSpPr>
      <xdr:spPr>
        <a:xfrm>
          <a:off x="0" y="684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42C70DFA-6F81-4B65-AC8E-714795A10C74}"/>
            </a:ext>
          </a:extLst>
        </xdr:cNvPr>
        <xdr:cNvCxnSpPr/>
      </xdr:nvCxnSpPr>
      <xdr:spPr>
        <a:xfrm>
          <a:off x="704850" y="6600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7AED5D99-5A23-41AF-9262-53AC3E83297F}"/>
            </a:ext>
          </a:extLst>
        </xdr:cNvPr>
        <xdr:cNvSpPr txBox="1"/>
      </xdr:nvSpPr>
      <xdr:spPr>
        <a:xfrm>
          <a:off x="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1DD90911-F35D-47FF-BA93-92994BAD78E0}"/>
            </a:ext>
          </a:extLst>
        </xdr:cNvPr>
        <xdr:cNvCxnSpPr/>
      </xdr:nvCxnSpPr>
      <xdr:spPr>
        <a:xfrm>
          <a:off x="704850" y="6217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2EBD045-0B89-4B23-A130-ECFBCCF5AACE}"/>
            </a:ext>
          </a:extLst>
        </xdr:cNvPr>
        <xdr:cNvSpPr txBox="1"/>
      </xdr:nvSpPr>
      <xdr:spPr>
        <a:xfrm>
          <a:off x="0" y="60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878219B0-66A1-4BE5-8DD5-3AFF9B39A0A2}"/>
            </a:ext>
          </a:extLst>
        </xdr:cNvPr>
        <xdr:cNvCxnSpPr/>
      </xdr:nvCxnSpPr>
      <xdr:spPr>
        <a:xfrm>
          <a:off x="704850" y="584094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F2573F10-D493-49A3-9712-85403757323D}"/>
            </a:ext>
          </a:extLst>
        </xdr:cNvPr>
        <xdr:cNvSpPr txBox="1"/>
      </xdr:nvSpPr>
      <xdr:spPr>
        <a:xfrm>
          <a:off x="0" y="570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1E0DA01A-F39B-4316-B035-D5DDD1C47B11}"/>
            </a:ext>
          </a:extLst>
        </xdr:cNvPr>
        <xdr:cNvCxnSpPr/>
      </xdr:nvCxnSpPr>
      <xdr:spPr>
        <a:xfrm>
          <a:off x="704850"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8277C541-B2BE-4648-90DF-1BD1BB662CB2}"/>
            </a:ext>
          </a:extLst>
        </xdr:cNvPr>
        <xdr:cNvSpPr txBox="1"/>
      </xdr:nvSpPr>
      <xdr:spPr>
        <a:xfrm>
          <a:off x="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F7334B9D-23CF-4812-917F-F9C7D0FB86A5}"/>
            </a:ext>
          </a:extLst>
        </xdr:cNvPr>
        <xdr:cNvSpPr/>
      </xdr:nvSpPr>
      <xdr:spPr>
        <a:xfrm>
          <a:off x="704850"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4233</xdr:rowOff>
    </xdr:to>
    <xdr:cxnSp macro="">
      <xdr:nvCxnSpPr>
        <xdr:cNvPr id="64" name="直線コネクタ 63">
          <a:extLst>
            <a:ext uri="{FF2B5EF4-FFF2-40B4-BE49-F238E27FC236}">
              <a16:creationId xmlns:a16="http://schemas.microsoft.com/office/drawing/2014/main" id="{1D599AF2-4B8E-4FD3-BBFD-D9A7C6C8F3B0}"/>
            </a:ext>
          </a:extLst>
        </xdr:cNvPr>
        <xdr:cNvCxnSpPr/>
      </xdr:nvCxnSpPr>
      <xdr:spPr>
        <a:xfrm flipV="1">
          <a:off x="4514850" y="5770033"/>
          <a:ext cx="0" cy="13620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147760</xdr:rowOff>
    </xdr:from>
    <xdr:ext cx="762000" cy="259045"/>
    <xdr:sp macro="" textlink="">
      <xdr:nvSpPr>
        <xdr:cNvPr id="65" name="財政力最小値テキスト">
          <a:extLst>
            <a:ext uri="{FF2B5EF4-FFF2-40B4-BE49-F238E27FC236}">
              <a16:creationId xmlns:a16="http://schemas.microsoft.com/office/drawing/2014/main" id="{3034E1FD-DFD1-46A9-A9BE-454E3C85A0F8}"/>
            </a:ext>
          </a:extLst>
        </xdr:cNvPr>
        <xdr:cNvSpPr txBox="1"/>
      </xdr:nvSpPr>
      <xdr:spPr>
        <a:xfrm>
          <a:off x="4581525"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4233</xdr:rowOff>
    </xdr:from>
    <xdr:to>
      <xdr:col>24</xdr:col>
      <xdr:colOff>12700</xdr:colOff>
      <xdr:row>44</xdr:row>
      <xdr:rowOff>4233</xdr:rowOff>
    </xdr:to>
    <xdr:cxnSp macro="">
      <xdr:nvCxnSpPr>
        <xdr:cNvPr id="66" name="直線コネクタ 65">
          <a:extLst>
            <a:ext uri="{FF2B5EF4-FFF2-40B4-BE49-F238E27FC236}">
              <a16:creationId xmlns:a16="http://schemas.microsoft.com/office/drawing/2014/main" id="{E44BBD99-6EFC-4BCD-B1AD-67679204ED26}"/>
            </a:ext>
          </a:extLst>
        </xdr:cNvPr>
        <xdr:cNvCxnSpPr/>
      </xdr:nvCxnSpPr>
      <xdr:spPr>
        <a:xfrm>
          <a:off x="4429125" y="713210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3C943662-C00A-4DAC-B5F2-8F97CDD5ECB9}"/>
            </a:ext>
          </a:extLst>
        </xdr:cNvPr>
        <xdr:cNvSpPr txBox="1"/>
      </xdr:nvSpPr>
      <xdr:spPr>
        <a:xfrm>
          <a:off x="4581525" y="5516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B165E07B-1232-4757-8918-B837366CA0C3}"/>
            </a:ext>
          </a:extLst>
        </xdr:cNvPr>
        <xdr:cNvCxnSpPr/>
      </xdr:nvCxnSpPr>
      <xdr:spPr>
        <a:xfrm>
          <a:off x="4429125" y="577003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14817</xdr:rowOff>
    </xdr:to>
    <xdr:cxnSp macro="">
      <xdr:nvCxnSpPr>
        <xdr:cNvPr id="69" name="直線コネクタ 68">
          <a:extLst>
            <a:ext uri="{FF2B5EF4-FFF2-40B4-BE49-F238E27FC236}">
              <a16:creationId xmlns:a16="http://schemas.microsoft.com/office/drawing/2014/main" id="{B25FFE12-7598-49CE-B6BA-769F4FA5F64D}"/>
            </a:ext>
          </a:extLst>
        </xdr:cNvPr>
        <xdr:cNvCxnSpPr/>
      </xdr:nvCxnSpPr>
      <xdr:spPr>
        <a:xfrm>
          <a:off x="3752850" y="6974417"/>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38</xdr:row>
      <xdr:rowOff>103310</xdr:rowOff>
    </xdr:from>
    <xdr:ext cx="762000" cy="259045"/>
    <xdr:sp macro="" textlink="">
      <xdr:nvSpPr>
        <xdr:cNvPr id="70" name="財政力平均値テキスト">
          <a:extLst>
            <a:ext uri="{FF2B5EF4-FFF2-40B4-BE49-F238E27FC236}">
              <a16:creationId xmlns:a16="http://schemas.microsoft.com/office/drawing/2014/main" id="{163149E9-F168-4E6D-A3FE-E361DD01ED39}"/>
            </a:ext>
          </a:extLst>
        </xdr:cNvPr>
        <xdr:cNvSpPr txBox="1"/>
      </xdr:nvSpPr>
      <xdr:spPr>
        <a:xfrm>
          <a:off x="4581525" y="62596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71" name="フローチャート: 判断 70">
          <a:extLst>
            <a:ext uri="{FF2B5EF4-FFF2-40B4-BE49-F238E27FC236}">
              <a16:creationId xmlns:a16="http://schemas.microsoft.com/office/drawing/2014/main" id="{2BFC79B2-A52E-4763-9E76-69D212845EE5}"/>
            </a:ext>
          </a:extLst>
        </xdr:cNvPr>
        <xdr:cNvSpPr/>
      </xdr:nvSpPr>
      <xdr:spPr>
        <a:xfrm>
          <a:off x="4467225" y="639868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43</xdr:row>
      <xdr:rowOff>14817</xdr:rowOff>
    </xdr:to>
    <xdr:cxnSp macro="">
      <xdr:nvCxnSpPr>
        <xdr:cNvPr id="72" name="直線コネクタ 71">
          <a:extLst>
            <a:ext uri="{FF2B5EF4-FFF2-40B4-BE49-F238E27FC236}">
              <a16:creationId xmlns:a16="http://schemas.microsoft.com/office/drawing/2014/main" id="{8474A55A-D3A0-4408-B7CA-E762E928AD52}"/>
            </a:ext>
          </a:extLst>
        </xdr:cNvPr>
        <xdr:cNvCxnSpPr/>
      </xdr:nvCxnSpPr>
      <xdr:spPr>
        <a:xfrm>
          <a:off x="2943225" y="6943725"/>
          <a:ext cx="809625" cy="3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86783</xdr:rowOff>
    </xdr:from>
    <xdr:to>
      <xdr:col>19</xdr:col>
      <xdr:colOff>184150</xdr:colOff>
      <xdr:row>40</xdr:row>
      <xdr:rowOff>16933</xdr:rowOff>
    </xdr:to>
    <xdr:sp macro="" textlink="">
      <xdr:nvSpPr>
        <xdr:cNvPr id="73" name="フローチャート: 判断 72">
          <a:extLst>
            <a:ext uri="{FF2B5EF4-FFF2-40B4-BE49-F238E27FC236}">
              <a16:creationId xmlns:a16="http://schemas.microsoft.com/office/drawing/2014/main" id="{9D0FEC23-607E-44FC-A596-50AF2B37B9E7}"/>
            </a:ext>
          </a:extLst>
        </xdr:cNvPr>
        <xdr:cNvSpPr/>
      </xdr:nvSpPr>
      <xdr:spPr>
        <a:xfrm>
          <a:off x="3705225" y="639868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27110</xdr:rowOff>
    </xdr:from>
    <xdr:ext cx="736600" cy="259045"/>
    <xdr:sp macro="" textlink="">
      <xdr:nvSpPr>
        <xdr:cNvPr id="74" name="テキスト ボックス 73">
          <a:extLst>
            <a:ext uri="{FF2B5EF4-FFF2-40B4-BE49-F238E27FC236}">
              <a16:creationId xmlns:a16="http://schemas.microsoft.com/office/drawing/2014/main" id="{039852F9-324E-48D4-94F0-CD3F44FEECD2}"/>
            </a:ext>
          </a:extLst>
        </xdr:cNvPr>
        <xdr:cNvSpPr txBox="1"/>
      </xdr:nvSpPr>
      <xdr:spPr>
        <a:xfrm>
          <a:off x="3409950" y="6183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43</xdr:row>
      <xdr:rowOff>14817</xdr:rowOff>
    </xdr:to>
    <xdr:cxnSp macro="">
      <xdr:nvCxnSpPr>
        <xdr:cNvPr id="75" name="直線コネクタ 74">
          <a:extLst>
            <a:ext uri="{FF2B5EF4-FFF2-40B4-BE49-F238E27FC236}">
              <a16:creationId xmlns:a16="http://schemas.microsoft.com/office/drawing/2014/main" id="{AB16B861-1BD7-4060-B72A-B8C4243AE861}"/>
            </a:ext>
          </a:extLst>
        </xdr:cNvPr>
        <xdr:cNvCxnSpPr/>
      </xdr:nvCxnSpPr>
      <xdr:spPr>
        <a:xfrm flipV="1">
          <a:off x="2124075" y="6943725"/>
          <a:ext cx="819150" cy="3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6" name="フローチャート: 判断 75">
          <a:extLst>
            <a:ext uri="{FF2B5EF4-FFF2-40B4-BE49-F238E27FC236}">
              <a16:creationId xmlns:a16="http://schemas.microsoft.com/office/drawing/2014/main" id="{E2FA08FE-9B49-4AF0-953E-DD262856F66E}"/>
            </a:ext>
          </a:extLst>
        </xdr:cNvPr>
        <xdr:cNvSpPr/>
      </xdr:nvSpPr>
      <xdr:spPr>
        <a:xfrm>
          <a:off x="2886075" y="63246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77" name="テキスト ボックス 76">
          <a:extLst>
            <a:ext uri="{FF2B5EF4-FFF2-40B4-BE49-F238E27FC236}">
              <a16:creationId xmlns:a16="http://schemas.microsoft.com/office/drawing/2014/main" id="{BE437907-50ED-4033-B5F9-1F427FD214BF}"/>
            </a:ext>
          </a:extLst>
        </xdr:cNvPr>
        <xdr:cNvSpPr txBox="1"/>
      </xdr:nvSpPr>
      <xdr:spPr>
        <a:xfrm>
          <a:off x="2600325" y="611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43</xdr:row>
      <xdr:rowOff>14817</xdr:rowOff>
    </xdr:to>
    <xdr:cxnSp macro="">
      <xdr:nvCxnSpPr>
        <xdr:cNvPr id="78" name="直線コネクタ 77">
          <a:extLst>
            <a:ext uri="{FF2B5EF4-FFF2-40B4-BE49-F238E27FC236}">
              <a16:creationId xmlns:a16="http://schemas.microsoft.com/office/drawing/2014/main" id="{BAD1C1AE-4D48-4C9A-B899-11E508B73941}"/>
            </a:ext>
          </a:extLst>
        </xdr:cNvPr>
        <xdr:cNvCxnSpPr/>
      </xdr:nvCxnSpPr>
      <xdr:spPr>
        <a:xfrm>
          <a:off x="1333500" y="6943725"/>
          <a:ext cx="790575" cy="3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79" name="フローチャート: 判断 78">
          <a:extLst>
            <a:ext uri="{FF2B5EF4-FFF2-40B4-BE49-F238E27FC236}">
              <a16:creationId xmlns:a16="http://schemas.microsoft.com/office/drawing/2014/main" id="{3DC81989-FC82-41C6-A021-D6F00A491AFB}"/>
            </a:ext>
          </a:extLst>
        </xdr:cNvPr>
        <xdr:cNvSpPr/>
      </xdr:nvSpPr>
      <xdr:spPr>
        <a:xfrm>
          <a:off x="2095500" y="63246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80" name="テキスト ボックス 79">
          <a:extLst>
            <a:ext uri="{FF2B5EF4-FFF2-40B4-BE49-F238E27FC236}">
              <a16:creationId xmlns:a16="http://schemas.microsoft.com/office/drawing/2014/main" id="{C556307B-88CC-497E-8C87-B6E238BB0586}"/>
            </a:ext>
          </a:extLst>
        </xdr:cNvPr>
        <xdr:cNvSpPr txBox="1"/>
      </xdr:nvSpPr>
      <xdr:spPr>
        <a:xfrm>
          <a:off x="1781175" y="611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81" name="フローチャート: 判断 80">
          <a:extLst>
            <a:ext uri="{FF2B5EF4-FFF2-40B4-BE49-F238E27FC236}">
              <a16:creationId xmlns:a16="http://schemas.microsoft.com/office/drawing/2014/main" id="{F1B4D2E0-80D0-4F34-A257-C1FB6E2C7AB0}"/>
            </a:ext>
          </a:extLst>
        </xdr:cNvPr>
        <xdr:cNvSpPr/>
      </xdr:nvSpPr>
      <xdr:spPr>
        <a:xfrm>
          <a:off x="1285875" y="632460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118127</xdr:rowOff>
    </xdr:from>
    <xdr:ext cx="762000" cy="259045"/>
    <xdr:sp macro="" textlink="">
      <xdr:nvSpPr>
        <xdr:cNvPr id="82" name="テキスト ボックス 81">
          <a:extLst>
            <a:ext uri="{FF2B5EF4-FFF2-40B4-BE49-F238E27FC236}">
              <a16:creationId xmlns:a16="http://schemas.microsoft.com/office/drawing/2014/main" id="{819612AB-4A86-4E0C-940A-32FFAB1EF02A}"/>
            </a:ext>
          </a:extLst>
        </xdr:cNvPr>
        <xdr:cNvSpPr txBox="1"/>
      </xdr:nvSpPr>
      <xdr:spPr>
        <a:xfrm>
          <a:off x="971550" y="611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AE14BABC-5BEC-43C9-9DEF-33CBDA4D0400}"/>
            </a:ext>
          </a:extLst>
        </xdr:cNvPr>
        <xdr:cNvSpPr txBox="1"/>
      </xdr:nvSpPr>
      <xdr:spPr>
        <a:xfrm>
          <a:off x="4314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9432AE4-E1DE-4D50-869B-BA6844B91FE6}"/>
            </a:ext>
          </a:extLst>
        </xdr:cNvPr>
        <xdr:cNvSpPr txBox="1"/>
      </xdr:nvSpPr>
      <xdr:spPr>
        <a:xfrm>
          <a:off x="3552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CA79C234-3814-4D36-B573-6576224A5223}"/>
            </a:ext>
          </a:extLst>
        </xdr:cNvPr>
        <xdr:cNvSpPr txBox="1"/>
      </xdr:nvSpPr>
      <xdr:spPr>
        <a:xfrm>
          <a:off x="27432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57640D41-1187-4EF5-8C78-5FEEF7ABFEBE}"/>
            </a:ext>
          </a:extLst>
        </xdr:cNvPr>
        <xdr:cNvSpPr txBox="1"/>
      </xdr:nvSpPr>
      <xdr:spPr>
        <a:xfrm>
          <a:off x="19335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5215D4AD-6454-4FF9-B95D-12F44A83925B}"/>
            </a:ext>
          </a:extLst>
        </xdr:cNvPr>
        <xdr:cNvSpPr txBox="1"/>
      </xdr:nvSpPr>
      <xdr:spPr>
        <a:xfrm>
          <a:off x="11334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a:extLst>
            <a:ext uri="{FF2B5EF4-FFF2-40B4-BE49-F238E27FC236}">
              <a16:creationId xmlns:a16="http://schemas.microsoft.com/office/drawing/2014/main" id="{7CB9F050-6098-48A7-992D-A70290E589D7}"/>
            </a:ext>
          </a:extLst>
        </xdr:cNvPr>
        <xdr:cNvSpPr/>
      </xdr:nvSpPr>
      <xdr:spPr>
        <a:xfrm>
          <a:off x="4467225" y="693631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9" name="財政力該当値テキスト">
          <a:extLst>
            <a:ext uri="{FF2B5EF4-FFF2-40B4-BE49-F238E27FC236}">
              <a16:creationId xmlns:a16="http://schemas.microsoft.com/office/drawing/2014/main" id="{D2459ED5-BFAD-4CD9-9A02-CD44C2CF5973}"/>
            </a:ext>
          </a:extLst>
        </xdr:cNvPr>
        <xdr:cNvSpPr txBox="1"/>
      </xdr:nvSpPr>
      <xdr:spPr>
        <a:xfrm>
          <a:off x="4581525" y="690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0" name="楕円 89">
          <a:extLst>
            <a:ext uri="{FF2B5EF4-FFF2-40B4-BE49-F238E27FC236}">
              <a16:creationId xmlns:a16="http://schemas.microsoft.com/office/drawing/2014/main" id="{6948291C-0289-41AE-B0AB-E90E1854C2B9}"/>
            </a:ext>
          </a:extLst>
        </xdr:cNvPr>
        <xdr:cNvSpPr/>
      </xdr:nvSpPr>
      <xdr:spPr>
        <a:xfrm>
          <a:off x="3705225" y="693631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1" name="テキスト ボックス 90">
          <a:extLst>
            <a:ext uri="{FF2B5EF4-FFF2-40B4-BE49-F238E27FC236}">
              <a16:creationId xmlns:a16="http://schemas.microsoft.com/office/drawing/2014/main" id="{7BF53FAC-E850-4B98-AD6F-8860BD3205DC}"/>
            </a:ext>
          </a:extLst>
        </xdr:cNvPr>
        <xdr:cNvSpPr txBox="1"/>
      </xdr:nvSpPr>
      <xdr:spPr>
        <a:xfrm>
          <a:off x="3409950" y="7009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a:extLst>
            <a:ext uri="{FF2B5EF4-FFF2-40B4-BE49-F238E27FC236}">
              <a16:creationId xmlns:a16="http://schemas.microsoft.com/office/drawing/2014/main" id="{24B6749E-E124-4F9E-BC7A-1FCA9A598DA0}"/>
            </a:ext>
          </a:extLst>
        </xdr:cNvPr>
        <xdr:cNvSpPr/>
      </xdr:nvSpPr>
      <xdr:spPr>
        <a:xfrm>
          <a:off x="2886075" y="68961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a:extLst>
            <a:ext uri="{FF2B5EF4-FFF2-40B4-BE49-F238E27FC236}">
              <a16:creationId xmlns:a16="http://schemas.microsoft.com/office/drawing/2014/main" id="{48FD6B19-BA48-4BBD-BFE9-284025C76DEF}"/>
            </a:ext>
          </a:extLst>
        </xdr:cNvPr>
        <xdr:cNvSpPr txBox="1"/>
      </xdr:nvSpPr>
      <xdr:spPr>
        <a:xfrm>
          <a:off x="2600325" y="696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a:extLst>
            <a:ext uri="{FF2B5EF4-FFF2-40B4-BE49-F238E27FC236}">
              <a16:creationId xmlns:a16="http://schemas.microsoft.com/office/drawing/2014/main" id="{B3C84809-7168-4B6E-A844-B41E710014F5}"/>
            </a:ext>
          </a:extLst>
        </xdr:cNvPr>
        <xdr:cNvSpPr/>
      </xdr:nvSpPr>
      <xdr:spPr>
        <a:xfrm>
          <a:off x="2095500" y="693631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5" name="テキスト ボックス 94">
          <a:extLst>
            <a:ext uri="{FF2B5EF4-FFF2-40B4-BE49-F238E27FC236}">
              <a16:creationId xmlns:a16="http://schemas.microsoft.com/office/drawing/2014/main" id="{27A8FFCC-96DF-4AD1-9F5B-E0EACDC87412}"/>
            </a:ext>
          </a:extLst>
        </xdr:cNvPr>
        <xdr:cNvSpPr txBox="1"/>
      </xdr:nvSpPr>
      <xdr:spPr>
        <a:xfrm>
          <a:off x="1781175" y="700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a:extLst>
            <a:ext uri="{FF2B5EF4-FFF2-40B4-BE49-F238E27FC236}">
              <a16:creationId xmlns:a16="http://schemas.microsoft.com/office/drawing/2014/main" id="{C5095262-BA74-4B80-AAA9-56F8ED0C159E}"/>
            </a:ext>
          </a:extLst>
        </xdr:cNvPr>
        <xdr:cNvSpPr/>
      </xdr:nvSpPr>
      <xdr:spPr>
        <a:xfrm>
          <a:off x="1285875" y="689610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a:extLst>
            <a:ext uri="{FF2B5EF4-FFF2-40B4-BE49-F238E27FC236}">
              <a16:creationId xmlns:a16="http://schemas.microsoft.com/office/drawing/2014/main" id="{8A017AA3-7B4F-478A-B771-108F1EF59950}"/>
            </a:ext>
          </a:extLst>
        </xdr:cNvPr>
        <xdr:cNvSpPr txBox="1"/>
      </xdr:nvSpPr>
      <xdr:spPr>
        <a:xfrm>
          <a:off x="971550" y="696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47EB843F-CA35-497A-A088-E1FC7C14AE6F}"/>
            </a:ext>
          </a:extLst>
        </xdr:cNvPr>
        <xdr:cNvSpPr/>
      </xdr:nvSpPr>
      <xdr:spPr>
        <a:xfrm>
          <a:off x="704850"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22C4C90E-4C56-462B-88C1-A17C548C67DD}"/>
            </a:ext>
          </a:extLst>
        </xdr:cNvPr>
        <xdr:cNvSpPr txBox="1"/>
      </xdr:nvSpPr>
      <xdr:spPr>
        <a:xfrm>
          <a:off x="1541130" y="86868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BD819987-E0D8-4A97-8DC4-C89D8320DDC6}"/>
            </a:ext>
          </a:extLst>
        </xdr:cNvPr>
        <xdr:cNvSpPr txBox="1"/>
      </xdr:nvSpPr>
      <xdr:spPr>
        <a:xfrm>
          <a:off x="2973720" y="86582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9F0D6FDC-071E-4E3D-B2C8-E05B5B0FF86A}"/>
            </a:ext>
          </a:extLst>
        </xdr:cNvPr>
        <xdr:cNvSpPr/>
      </xdr:nvSpPr>
      <xdr:spPr>
        <a:xfrm>
          <a:off x="5372100" y="858202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8051930A-FEDA-474F-B1DC-6CCDAFAF4F67}"/>
            </a:ext>
          </a:extLst>
        </xdr:cNvPr>
        <xdr:cNvSpPr/>
      </xdr:nvSpPr>
      <xdr:spPr>
        <a:xfrm>
          <a:off x="5372100" y="875347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8EE73575-984C-4B8C-8C4C-87556037069A}"/>
            </a:ext>
          </a:extLst>
        </xdr:cNvPr>
        <xdr:cNvSpPr/>
      </xdr:nvSpPr>
      <xdr:spPr>
        <a:xfrm>
          <a:off x="6867525" y="85820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CC5C7E1A-640E-4482-AB54-763EF661C6B8}"/>
            </a:ext>
          </a:extLst>
        </xdr:cNvPr>
        <xdr:cNvSpPr/>
      </xdr:nvSpPr>
      <xdr:spPr>
        <a:xfrm>
          <a:off x="6867525" y="875347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4062B7FA-ADA8-48B0-8EAD-BA489AAC2F32}"/>
            </a:ext>
          </a:extLst>
        </xdr:cNvPr>
        <xdr:cNvSpPr/>
      </xdr:nvSpPr>
      <xdr:spPr>
        <a:xfrm>
          <a:off x="8201025" y="85820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D07D051-F9A5-4467-869B-D564F1F0FAA1}"/>
            </a:ext>
          </a:extLst>
        </xdr:cNvPr>
        <xdr:cNvSpPr/>
      </xdr:nvSpPr>
      <xdr:spPr>
        <a:xfrm>
          <a:off x="8201025" y="875347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59D5DD8D-A12F-4C68-A0B3-696EC571EEF8}"/>
            </a:ext>
          </a:extLst>
        </xdr:cNvPr>
        <xdr:cNvSpPr/>
      </xdr:nvSpPr>
      <xdr:spPr>
        <a:xfrm>
          <a:off x="704850"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4922D59E-85C8-48AF-8166-C32D92210F2B}"/>
            </a:ext>
          </a:extLst>
        </xdr:cNvPr>
        <xdr:cNvSpPr/>
      </xdr:nvSpPr>
      <xdr:spPr>
        <a:xfrm>
          <a:off x="5495925" y="9067800"/>
          <a:ext cx="5486400"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70614F80-4271-48E1-8BB3-DCDBB0E8E85E}"/>
            </a:ext>
          </a:extLst>
        </xdr:cNvPr>
        <xdr:cNvSpPr/>
      </xdr:nvSpPr>
      <xdr:spPr>
        <a:xfrm>
          <a:off x="5495925" y="906780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8A17AA8E-0DBA-4531-85B2-EDE11EB6FEC4}"/>
            </a:ext>
          </a:extLst>
        </xdr:cNvPr>
        <xdr:cNvSpPr txBox="1"/>
      </xdr:nvSpPr>
      <xdr:spPr>
        <a:xfrm>
          <a:off x="5610225" y="936307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年度は、税収等の増加に伴う地方交付税等の減少により経常一般財源が減少した一方で、自立支援給付費等の扶助費や熊本地震関連分等の公債費の増加により経常充当一般財源が増加したため、前年度比</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類似団体と比較すると、本市は地下鉄等の大規模な公営企業を持っておらず、企業会計への繰出金の規模が比較的小さいこと等により、上位にある。将来に渡って扶助費等の増加が見込まれることから、引き続き税源の涵養や行財政改革の推進等による適正な財政運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70B9D112-67B9-4823-8B51-CA8019AC32D5}"/>
            </a:ext>
          </a:extLst>
        </xdr:cNvPr>
        <xdr:cNvSpPr txBox="1"/>
      </xdr:nvSpPr>
      <xdr:spPr>
        <a:xfrm>
          <a:off x="666750" y="88868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BC6BD6FA-4DF5-4BA1-8A80-B935FA47FB9B}"/>
            </a:ext>
          </a:extLst>
        </xdr:cNvPr>
        <xdr:cNvCxnSpPr/>
      </xdr:nvCxnSpPr>
      <xdr:spPr>
        <a:xfrm>
          <a:off x="704850"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ECBB7B6-9DE9-4ABD-A392-C29ECD8FD6C7}"/>
            </a:ext>
          </a:extLst>
        </xdr:cNvPr>
        <xdr:cNvSpPr txBox="1"/>
      </xdr:nvSpPr>
      <xdr:spPr>
        <a:xfrm>
          <a:off x="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9052323E-C3FD-43A2-8287-C1976343DD86}"/>
            </a:ext>
          </a:extLst>
        </xdr:cNvPr>
        <xdr:cNvCxnSpPr/>
      </xdr:nvCxnSpPr>
      <xdr:spPr>
        <a:xfrm>
          <a:off x="704850" y="109611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6B6EF851-A638-482F-8B3C-62979DA0A074}"/>
            </a:ext>
          </a:extLst>
        </xdr:cNvPr>
        <xdr:cNvSpPr txBox="1"/>
      </xdr:nvSpPr>
      <xdr:spPr>
        <a:xfrm>
          <a:off x="0" y="10831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37B09B8F-7C31-469E-B907-C7A857561ABD}"/>
            </a:ext>
          </a:extLst>
        </xdr:cNvPr>
        <xdr:cNvCxnSpPr/>
      </xdr:nvCxnSpPr>
      <xdr:spPr>
        <a:xfrm>
          <a:off x="704850" y="1057486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923F98C5-453D-480E-900B-057E559AEAEF}"/>
            </a:ext>
          </a:extLst>
        </xdr:cNvPr>
        <xdr:cNvSpPr txBox="1"/>
      </xdr:nvSpPr>
      <xdr:spPr>
        <a:xfrm>
          <a:off x="0" y="1044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F54B8DEB-2BCB-4543-B4B3-90CC3844BFD6}"/>
            </a:ext>
          </a:extLst>
        </xdr:cNvPr>
        <xdr:cNvCxnSpPr/>
      </xdr:nvCxnSpPr>
      <xdr:spPr>
        <a:xfrm>
          <a:off x="704850" y="102012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8A5E4888-CF1E-4408-A0D6-BAF336DCB33F}"/>
            </a:ext>
          </a:extLst>
        </xdr:cNvPr>
        <xdr:cNvSpPr txBox="1"/>
      </xdr:nvSpPr>
      <xdr:spPr>
        <a:xfrm>
          <a:off x="0" y="1006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441ECE0C-D59E-4E41-9F3F-7D929362C04A}"/>
            </a:ext>
          </a:extLst>
        </xdr:cNvPr>
        <xdr:cNvCxnSpPr/>
      </xdr:nvCxnSpPr>
      <xdr:spPr>
        <a:xfrm>
          <a:off x="704850" y="98181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E08BB2AA-71A5-4A29-96B6-7DBE8251E0FB}"/>
            </a:ext>
          </a:extLst>
        </xdr:cNvPr>
        <xdr:cNvSpPr txBox="1"/>
      </xdr:nvSpPr>
      <xdr:spPr>
        <a:xfrm>
          <a:off x="0" y="968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33C56226-3B12-42D3-9216-AD3196CFAA91}"/>
            </a:ext>
          </a:extLst>
        </xdr:cNvPr>
        <xdr:cNvCxnSpPr/>
      </xdr:nvCxnSpPr>
      <xdr:spPr>
        <a:xfrm>
          <a:off x="704850" y="944139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70176AFC-2C65-4943-BED1-1B6E1C54770E}"/>
            </a:ext>
          </a:extLst>
        </xdr:cNvPr>
        <xdr:cNvSpPr txBox="1"/>
      </xdr:nvSpPr>
      <xdr:spPr>
        <a:xfrm>
          <a:off x="0" y="9305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502F6F71-F672-4109-947F-A523B47D245C}"/>
            </a:ext>
          </a:extLst>
        </xdr:cNvPr>
        <xdr:cNvCxnSpPr/>
      </xdr:nvCxnSpPr>
      <xdr:spPr>
        <a:xfrm>
          <a:off x="704850"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31D6A763-39F8-4D29-9EA6-568D70524B7B}"/>
            </a:ext>
          </a:extLst>
        </xdr:cNvPr>
        <xdr:cNvSpPr txBox="1"/>
      </xdr:nvSpPr>
      <xdr:spPr>
        <a:xfrm>
          <a:off x="0"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FE7527F5-17B7-49C7-896C-F3F43F983B53}"/>
            </a:ext>
          </a:extLst>
        </xdr:cNvPr>
        <xdr:cNvSpPr/>
      </xdr:nvSpPr>
      <xdr:spPr>
        <a:xfrm>
          <a:off x="704850"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124178</xdr:rowOff>
    </xdr:from>
    <xdr:to>
      <xdr:col>23</xdr:col>
      <xdr:colOff>133350</xdr:colOff>
      <xdr:row>67</xdr:row>
      <xdr:rowOff>165805</xdr:rowOff>
    </xdr:to>
    <xdr:cxnSp macro="">
      <xdr:nvCxnSpPr>
        <xdr:cNvPr id="127" name="直線コネクタ 126">
          <a:extLst>
            <a:ext uri="{FF2B5EF4-FFF2-40B4-BE49-F238E27FC236}">
              <a16:creationId xmlns:a16="http://schemas.microsoft.com/office/drawing/2014/main" id="{448F4B26-223D-42A4-B94F-8A86D6A17445}"/>
            </a:ext>
          </a:extLst>
        </xdr:cNvPr>
        <xdr:cNvCxnSpPr/>
      </xdr:nvCxnSpPr>
      <xdr:spPr>
        <a:xfrm flipV="1">
          <a:off x="4514850" y="9350728"/>
          <a:ext cx="0" cy="1660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137882</xdr:rowOff>
    </xdr:from>
    <xdr:ext cx="762000" cy="259045"/>
    <xdr:sp macro="" textlink="">
      <xdr:nvSpPr>
        <xdr:cNvPr id="128" name="財政構造の弾力性最小値テキスト">
          <a:extLst>
            <a:ext uri="{FF2B5EF4-FFF2-40B4-BE49-F238E27FC236}">
              <a16:creationId xmlns:a16="http://schemas.microsoft.com/office/drawing/2014/main" id="{C02EC533-028F-4757-941F-59C7B57B0ED3}"/>
            </a:ext>
          </a:extLst>
        </xdr:cNvPr>
        <xdr:cNvSpPr txBox="1"/>
      </xdr:nvSpPr>
      <xdr:spPr>
        <a:xfrm>
          <a:off x="4581525" y="10990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165805</xdr:rowOff>
    </xdr:from>
    <xdr:to>
      <xdr:col>24</xdr:col>
      <xdr:colOff>12700</xdr:colOff>
      <xdr:row>67</xdr:row>
      <xdr:rowOff>165805</xdr:rowOff>
    </xdr:to>
    <xdr:cxnSp macro="">
      <xdr:nvCxnSpPr>
        <xdr:cNvPr id="129" name="直線コネクタ 128">
          <a:extLst>
            <a:ext uri="{FF2B5EF4-FFF2-40B4-BE49-F238E27FC236}">
              <a16:creationId xmlns:a16="http://schemas.microsoft.com/office/drawing/2014/main" id="{9CAD98F8-AFD1-41E6-BDB0-83C997C1E44D}"/>
            </a:ext>
          </a:extLst>
        </xdr:cNvPr>
        <xdr:cNvCxnSpPr/>
      </xdr:nvCxnSpPr>
      <xdr:spPr>
        <a:xfrm>
          <a:off x="4429125" y="1101160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39105</xdr:rowOff>
    </xdr:from>
    <xdr:ext cx="762000" cy="259045"/>
    <xdr:sp macro="" textlink="">
      <xdr:nvSpPr>
        <xdr:cNvPr id="130" name="財政構造の弾力性最大値テキスト">
          <a:extLst>
            <a:ext uri="{FF2B5EF4-FFF2-40B4-BE49-F238E27FC236}">
              <a16:creationId xmlns:a16="http://schemas.microsoft.com/office/drawing/2014/main" id="{51B53400-AE85-4562-A4B1-2F0CED9E9B22}"/>
            </a:ext>
          </a:extLst>
        </xdr:cNvPr>
        <xdr:cNvSpPr txBox="1"/>
      </xdr:nvSpPr>
      <xdr:spPr>
        <a:xfrm>
          <a:off x="4581525" y="910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124178</xdr:rowOff>
    </xdr:from>
    <xdr:to>
      <xdr:col>24</xdr:col>
      <xdr:colOff>12700</xdr:colOff>
      <xdr:row>57</xdr:row>
      <xdr:rowOff>124178</xdr:rowOff>
    </xdr:to>
    <xdr:cxnSp macro="">
      <xdr:nvCxnSpPr>
        <xdr:cNvPr id="131" name="直線コネクタ 130">
          <a:extLst>
            <a:ext uri="{FF2B5EF4-FFF2-40B4-BE49-F238E27FC236}">
              <a16:creationId xmlns:a16="http://schemas.microsoft.com/office/drawing/2014/main" id="{791B079F-FEFC-42C2-BF82-453718F819EC}"/>
            </a:ext>
          </a:extLst>
        </xdr:cNvPr>
        <xdr:cNvCxnSpPr/>
      </xdr:nvCxnSpPr>
      <xdr:spPr>
        <a:xfrm>
          <a:off x="4429125" y="935072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153811</xdr:rowOff>
    </xdr:from>
    <xdr:to>
      <xdr:col>23</xdr:col>
      <xdr:colOff>133350</xdr:colOff>
      <xdr:row>60</xdr:row>
      <xdr:rowOff>105833</xdr:rowOff>
    </xdr:to>
    <xdr:cxnSp macro="">
      <xdr:nvCxnSpPr>
        <xdr:cNvPr id="132" name="直線コネクタ 131">
          <a:extLst>
            <a:ext uri="{FF2B5EF4-FFF2-40B4-BE49-F238E27FC236}">
              <a16:creationId xmlns:a16="http://schemas.microsoft.com/office/drawing/2014/main" id="{60D9BA57-30E8-4BA9-A984-DFA572237782}"/>
            </a:ext>
          </a:extLst>
        </xdr:cNvPr>
        <xdr:cNvCxnSpPr/>
      </xdr:nvCxnSpPr>
      <xdr:spPr>
        <a:xfrm>
          <a:off x="3752850" y="9545461"/>
          <a:ext cx="762000" cy="27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99782</xdr:rowOff>
    </xdr:from>
    <xdr:ext cx="762000" cy="259045"/>
    <xdr:sp macro="" textlink="">
      <xdr:nvSpPr>
        <xdr:cNvPr id="133" name="財政構造の弾力性平均値テキスト">
          <a:extLst>
            <a:ext uri="{FF2B5EF4-FFF2-40B4-BE49-F238E27FC236}">
              <a16:creationId xmlns:a16="http://schemas.microsoft.com/office/drawing/2014/main" id="{9F52B9A4-EDE8-4B5C-B3C4-66F6ABCDD52D}"/>
            </a:ext>
          </a:extLst>
        </xdr:cNvPr>
        <xdr:cNvSpPr txBox="1"/>
      </xdr:nvSpPr>
      <xdr:spPr>
        <a:xfrm>
          <a:off x="4581525" y="10142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127705</xdr:rowOff>
    </xdr:from>
    <xdr:to>
      <xdr:col>23</xdr:col>
      <xdr:colOff>184150</xdr:colOff>
      <xdr:row>63</xdr:row>
      <xdr:rowOff>57855</xdr:rowOff>
    </xdr:to>
    <xdr:sp macro="" textlink="">
      <xdr:nvSpPr>
        <xdr:cNvPr id="134" name="フローチャート: 判断 133">
          <a:extLst>
            <a:ext uri="{FF2B5EF4-FFF2-40B4-BE49-F238E27FC236}">
              <a16:creationId xmlns:a16="http://schemas.microsoft.com/office/drawing/2014/main" id="{81206F6C-A720-4B31-9896-357CCAD224C5}"/>
            </a:ext>
          </a:extLst>
        </xdr:cNvPr>
        <xdr:cNvSpPr/>
      </xdr:nvSpPr>
      <xdr:spPr>
        <a:xfrm>
          <a:off x="4467225" y="101638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153811</xdr:rowOff>
    </xdr:from>
    <xdr:to>
      <xdr:col>19</xdr:col>
      <xdr:colOff>133350</xdr:colOff>
      <xdr:row>59</xdr:row>
      <xdr:rowOff>9172</xdr:rowOff>
    </xdr:to>
    <xdr:cxnSp macro="">
      <xdr:nvCxnSpPr>
        <xdr:cNvPr id="135" name="直線コネクタ 134">
          <a:extLst>
            <a:ext uri="{FF2B5EF4-FFF2-40B4-BE49-F238E27FC236}">
              <a16:creationId xmlns:a16="http://schemas.microsoft.com/office/drawing/2014/main" id="{80D4963C-ED5B-40C7-8B49-A946A2F62C52}"/>
            </a:ext>
          </a:extLst>
        </xdr:cNvPr>
        <xdr:cNvCxnSpPr/>
      </xdr:nvCxnSpPr>
      <xdr:spPr>
        <a:xfrm flipV="1">
          <a:off x="2943225" y="9545461"/>
          <a:ext cx="809625" cy="2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14817</xdr:rowOff>
    </xdr:from>
    <xdr:to>
      <xdr:col>19</xdr:col>
      <xdr:colOff>184150</xdr:colOff>
      <xdr:row>60</xdr:row>
      <xdr:rowOff>116417</xdr:rowOff>
    </xdr:to>
    <xdr:sp macro="" textlink="">
      <xdr:nvSpPr>
        <xdr:cNvPr id="136" name="フローチャート: 判断 135">
          <a:extLst>
            <a:ext uri="{FF2B5EF4-FFF2-40B4-BE49-F238E27FC236}">
              <a16:creationId xmlns:a16="http://schemas.microsoft.com/office/drawing/2014/main" id="{AFBA39C9-204D-4C05-9AE2-40411C97AF5E}"/>
            </a:ext>
          </a:extLst>
        </xdr:cNvPr>
        <xdr:cNvSpPr/>
      </xdr:nvSpPr>
      <xdr:spPr>
        <a:xfrm>
          <a:off x="3705225" y="9727142"/>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101194</xdr:rowOff>
    </xdr:from>
    <xdr:ext cx="736600" cy="259045"/>
    <xdr:sp macro="" textlink="">
      <xdr:nvSpPr>
        <xdr:cNvPr id="137" name="テキスト ボックス 136">
          <a:extLst>
            <a:ext uri="{FF2B5EF4-FFF2-40B4-BE49-F238E27FC236}">
              <a16:creationId xmlns:a16="http://schemas.microsoft.com/office/drawing/2014/main" id="{411916EA-404A-4209-BEEE-96D84B74CB6D}"/>
            </a:ext>
          </a:extLst>
        </xdr:cNvPr>
        <xdr:cNvSpPr txBox="1"/>
      </xdr:nvSpPr>
      <xdr:spPr>
        <a:xfrm>
          <a:off x="3409950" y="981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9172</xdr:rowOff>
    </xdr:from>
    <xdr:to>
      <xdr:col>15</xdr:col>
      <xdr:colOff>82550</xdr:colOff>
      <xdr:row>59</xdr:row>
      <xdr:rowOff>89605</xdr:rowOff>
    </xdr:to>
    <xdr:cxnSp macro="">
      <xdr:nvCxnSpPr>
        <xdr:cNvPr id="138" name="直線コネクタ 137">
          <a:extLst>
            <a:ext uri="{FF2B5EF4-FFF2-40B4-BE49-F238E27FC236}">
              <a16:creationId xmlns:a16="http://schemas.microsoft.com/office/drawing/2014/main" id="{69478AB1-661D-4894-A0C6-8CF23F6DDBA1}"/>
            </a:ext>
          </a:extLst>
        </xdr:cNvPr>
        <xdr:cNvCxnSpPr/>
      </xdr:nvCxnSpPr>
      <xdr:spPr>
        <a:xfrm flipV="1">
          <a:off x="2124075" y="9565922"/>
          <a:ext cx="819150" cy="7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117122</xdr:rowOff>
    </xdr:from>
    <xdr:to>
      <xdr:col>15</xdr:col>
      <xdr:colOff>133350</xdr:colOff>
      <xdr:row>64</xdr:row>
      <xdr:rowOff>47272</xdr:rowOff>
    </xdr:to>
    <xdr:sp macro="" textlink="">
      <xdr:nvSpPr>
        <xdr:cNvPr id="139" name="フローチャート: 判断 138">
          <a:extLst>
            <a:ext uri="{FF2B5EF4-FFF2-40B4-BE49-F238E27FC236}">
              <a16:creationId xmlns:a16="http://schemas.microsoft.com/office/drawing/2014/main" id="{02AF3B69-8BFB-4281-A866-47CF508E8965}"/>
            </a:ext>
          </a:extLst>
        </xdr:cNvPr>
        <xdr:cNvSpPr/>
      </xdr:nvSpPr>
      <xdr:spPr>
        <a:xfrm>
          <a:off x="2886075" y="1031839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32049</xdr:rowOff>
    </xdr:from>
    <xdr:ext cx="762000" cy="259045"/>
    <xdr:sp macro="" textlink="">
      <xdr:nvSpPr>
        <xdr:cNvPr id="140" name="テキスト ボックス 139">
          <a:extLst>
            <a:ext uri="{FF2B5EF4-FFF2-40B4-BE49-F238E27FC236}">
              <a16:creationId xmlns:a16="http://schemas.microsoft.com/office/drawing/2014/main" id="{1389B055-7FC6-441A-88F8-500D23649E92}"/>
            </a:ext>
          </a:extLst>
        </xdr:cNvPr>
        <xdr:cNvSpPr txBox="1"/>
      </xdr:nvSpPr>
      <xdr:spPr>
        <a:xfrm>
          <a:off x="2600325" y="1039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46567</xdr:rowOff>
    </xdr:from>
    <xdr:to>
      <xdr:col>11</xdr:col>
      <xdr:colOff>31750</xdr:colOff>
      <xdr:row>59</xdr:row>
      <xdr:rowOff>89605</xdr:rowOff>
    </xdr:to>
    <xdr:cxnSp macro="">
      <xdr:nvCxnSpPr>
        <xdr:cNvPr id="141" name="直線コネクタ 140">
          <a:extLst>
            <a:ext uri="{FF2B5EF4-FFF2-40B4-BE49-F238E27FC236}">
              <a16:creationId xmlns:a16="http://schemas.microsoft.com/office/drawing/2014/main" id="{FD4C62D6-CD25-40E3-9497-8C53B5EF7E41}"/>
            </a:ext>
          </a:extLst>
        </xdr:cNvPr>
        <xdr:cNvCxnSpPr/>
      </xdr:nvCxnSpPr>
      <xdr:spPr>
        <a:xfrm>
          <a:off x="1333500" y="9441392"/>
          <a:ext cx="790575" cy="19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117122</xdr:rowOff>
    </xdr:from>
    <xdr:to>
      <xdr:col>11</xdr:col>
      <xdr:colOff>82550</xdr:colOff>
      <xdr:row>64</xdr:row>
      <xdr:rowOff>47272</xdr:rowOff>
    </xdr:to>
    <xdr:sp macro="" textlink="">
      <xdr:nvSpPr>
        <xdr:cNvPr id="142" name="フローチャート: 判断 141">
          <a:extLst>
            <a:ext uri="{FF2B5EF4-FFF2-40B4-BE49-F238E27FC236}">
              <a16:creationId xmlns:a16="http://schemas.microsoft.com/office/drawing/2014/main" id="{B4664A65-0B37-43D6-8487-135308E9307B}"/>
            </a:ext>
          </a:extLst>
        </xdr:cNvPr>
        <xdr:cNvSpPr/>
      </xdr:nvSpPr>
      <xdr:spPr>
        <a:xfrm>
          <a:off x="2095500" y="1031839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32049</xdr:rowOff>
    </xdr:from>
    <xdr:ext cx="762000" cy="259045"/>
    <xdr:sp macro="" textlink="">
      <xdr:nvSpPr>
        <xdr:cNvPr id="143" name="テキスト ボックス 142">
          <a:extLst>
            <a:ext uri="{FF2B5EF4-FFF2-40B4-BE49-F238E27FC236}">
              <a16:creationId xmlns:a16="http://schemas.microsoft.com/office/drawing/2014/main" id="{D1C15045-EDD9-46C8-A0D3-55D23D3AC517}"/>
            </a:ext>
          </a:extLst>
        </xdr:cNvPr>
        <xdr:cNvSpPr txBox="1"/>
      </xdr:nvSpPr>
      <xdr:spPr>
        <a:xfrm>
          <a:off x="1781175" y="1039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36689</xdr:rowOff>
    </xdr:from>
    <xdr:to>
      <xdr:col>7</xdr:col>
      <xdr:colOff>31750</xdr:colOff>
      <xdr:row>63</xdr:row>
      <xdr:rowOff>138289</xdr:rowOff>
    </xdr:to>
    <xdr:sp macro="" textlink="">
      <xdr:nvSpPr>
        <xdr:cNvPr id="144" name="フローチャート: 判断 143">
          <a:extLst>
            <a:ext uri="{FF2B5EF4-FFF2-40B4-BE49-F238E27FC236}">
              <a16:creationId xmlns:a16="http://schemas.microsoft.com/office/drawing/2014/main" id="{0EE004AE-E746-485D-B179-A196425D6AA3}"/>
            </a:ext>
          </a:extLst>
        </xdr:cNvPr>
        <xdr:cNvSpPr/>
      </xdr:nvSpPr>
      <xdr:spPr>
        <a:xfrm>
          <a:off x="1285875" y="10237964"/>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123066</xdr:rowOff>
    </xdr:from>
    <xdr:ext cx="762000" cy="259045"/>
    <xdr:sp macro="" textlink="">
      <xdr:nvSpPr>
        <xdr:cNvPr id="145" name="テキスト ボックス 144">
          <a:extLst>
            <a:ext uri="{FF2B5EF4-FFF2-40B4-BE49-F238E27FC236}">
              <a16:creationId xmlns:a16="http://schemas.microsoft.com/office/drawing/2014/main" id="{F9F93861-EECA-4AF8-A409-AD44BDF594EF}"/>
            </a:ext>
          </a:extLst>
        </xdr:cNvPr>
        <xdr:cNvSpPr txBox="1"/>
      </xdr:nvSpPr>
      <xdr:spPr>
        <a:xfrm>
          <a:off x="971550" y="1032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2E694299-0690-43DF-AEE6-39E358E3B278}"/>
            </a:ext>
          </a:extLst>
        </xdr:cNvPr>
        <xdr:cNvSpPr txBox="1"/>
      </xdr:nvSpPr>
      <xdr:spPr>
        <a:xfrm>
          <a:off x="4314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C35BEB6B-767C-41DD-8D44-93AF4060693A}"/>
            </a:ext>
          </a:extLst>
        </xdr:cNvPr>
        <xdr:cNvSpPr txBox="1"/>
      </xdr:nvSpPr>
      <xdr:spPr>
        <a:xfrm>
          <a:off x="3552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AB6B446F-323C-4572-924A-5ABD0FE5BA2B}"/>
            </a:ext>
          </a:extLst>
        </xdr:cNvPr>
        <xdr:cNvSpPr txBox="1"/>
      </xdr:nvSpPr>
      <xdr:spPr>
        <a:xfrm>
          <a:off x="27432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86906427-AE84-4248-BE38-9BD4005AD77C}"/>
            </a:ext>
          </a:extLst>
        </xdr:cNvPr>
        <xdr:cNvSpPr txBox="1"/>
      </xdr:nvSpPr>
      <xdr:spPr>
        <a:xfrm>
          <a:off x="19335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955BF6C6-3733-47EB-B822-6E60A98482D8}"/>
            </a:ext>
          </a:extLst>
        </xdr:cNvPr>
        <xdr:cNvSpPr txBox="1"/>
      </xdr:nvSpPr>
      <xdr:spPr>
        <a:xfrm>
          <a:off x="11334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55033</xdr:rowOff>
    </xdr:from>
    <xdr:to>
      <xdr:col>23</xdr:col>
      <xdr:colOff>184150</xdr:colOff>
      <xdr:row>60</xdr:row>
      <xdr:rowOff>156633</xdr:rowOff>
    </xdr:to>
    <xdr:sp macro="" textlink="">
      <xdr:nvSpPr>
        <xdr:cNvPr id="151" name="楕円 150">
          <a:extLst>
            <a:ext uri="{FF2B5EF4-FFF2-40B4-BE49-F238E27FC236}">
              <a16:creationId xmlns:a16="http://schemas.microsoft.com/office/drawing/2014/main" id="{9C0A88BD-2A47-4BDD-96AC-9617450B9001}"/>
            </a:ext>
          </a:extLst>
        </xdr:cNvPr>
        <xdr:cNvSpPr/>
      </xdr:nvSpPr>
      <xdr:spPr>
        <a:xfrm>
          <a:off x="4467225" y="9770533"/>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71560</xdr:rowOff>
    </xdr:from>
    <xdr:ext cx="762000" cy="259045"/>
    <xdr:sp macro="" textlink="">
      <xdr:nvSpPr>
        <xdr:cNvPr id="152" name="財政構造の弾力性該当値テキスト">
          <a:extLst>
            <a:ext uri="{FF2B5EF4-FFF2-40B4-BE49-F238E27FC236}">
              <a16:creationId xmlns:a16="http://schemas.microsoft.com/office/drawing/2014/main" id="{411CB346-7DFD-4842-A035-3EB0D64FBE0F}"/>
            </a:ext>
          </a:extLst>
        </xdr:cNvPr>
        <xdr:cNvSpPr txBox="1"/>
      </xdr:nvSpPr>
      <xdr:spPr>
        <a:xfrm>
          <a:off x="4581525" y="9621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103011</xdr:rowOff>
    </xdr:from>
    <xdr:to>
      <xdr:col>19</xdr:col>
      <xdr:colOff>184150</xdr:colOff>
      <xdr:row>59</xdr:row>
      <xdr:rowOff>33161</xdr:rowOff>
    </xdr:to>
    <xdr:sp macro="" textlink="">
      <xdr:nvSpPr>
        <xdr:cNvPr id="153" name="楕円 152">
          <a:extLst>
            <a:ext uri="{FF2B5EF4-FFF2-40B4-BE49-F238E27FC236}">
              <a16:creationId xmlns:a16="http://schemas.microsoft.com/office/drawing/2014/main" id="{51110FCD-3591-42FA-A60C-55F464043676}"/>
            </a:ext>
          </a:extLst>
        </xdr:cNvPr>
        <xdr:cNvSpPr/>
      </xdr:nvSpPr>
      <xdr:spPr>
        <a:xfrm>
          <a:off x="3705225" y="9497836"/>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43338</xdr:rowOff>
    </xdr:from>
    <xdr:ext cx="736600" cy="259045"/>
    <xdr:sp macro="" textlink="">
      <xdr:nvSpPr>
        <xdr:cNvPr id="154" name="テキスト ボックス 153">
          <a:extLst>
            <a:ext uri="{FF2B5EF4-FFF2-40B4-BE49-F238E27FC236}">
              <a16:creationId xmlns:a16="http://schemas.microsoft.com/office/drawing/2014/main" id="{7C203B87-949A-42FF-88F8-BF7C8A4B3CD3}"/>
            </a:ext>
          </a:extLst>
        </xdr:cNvPr>
        <xdr:cNvSpPr txBox="1"/>
      </xdr:nvSpPr>
      <xdr:spPr>
        <a:xfrm>
          <a:off x="3409950" y="9276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129822</xdr:rowOff>
    </xdr:from>
    <xdr:to>
      <xdr:col>15</xdr:col>
      <xdr:colOff>133350</xdr:colOff>
      <xdr:row>59</xdr:row>
      <xdr:rowOff>59972</xdr:rowOff>
    </xdr:to>
    <xdr:sp macro="" textlink="">
      <xdr:nvSpPr>
        <xdr:cNvPr id="155" name="楕円 154">
          <a:extLst>
            <a:ext uri="{FF2B5EF4-FFF2-40B4-BE49-F238E27FC236}">
              <a16:creationId xmlns:a16="http://schemas.microsoft.com/office/drawing/2014/main" id="{2A098BD2-06EC-4E23-B24A-60473CE5CF5D}"/>
            </a:ext>
          </a:extLst>
        </xdr:cNvPr>
        <xdr:cNvSpPr/>
      </xdr:nvSpPr>
      <xdr:spPr>
        <a:xfrm>
          <a:off x="2886075" y="951829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70149</xdr:rowOff>
    </xdr:from>
    <xdr:ext cx="762000" cy="259045"/>
    <xdr:sp macro="" textlink="">
      <xdr:nvSpPr>
        <xdr:cNvPr id="156" name="テキスト ボックス 155">
          <a:extLst>
            <a:ext uri="{FF2B5EF4-FFF2-40B4-BE49-F238E27FC236}">
              <a16:creationId xmlns:a16="http://schemas.microsoft.com/office/drawing/2014/main" id="{BCC240AF-C658-4B6F-9405-D60F1A9AB35F}"/>
            </a:ext>
          </a:extLst>
        </xdr:cNvPr>
        <xdr:cNvSpPr txBox="1"/>
      </xdr:nvSpPr>
      <xdr:spPr>
        <a:xfrm>
          <a:off x="2600325" y="929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38805</xdr:rowOff>
    </xdr:from>
    <xdr:to>
      <xdr:col>11</xdr:col>
      <xdr:colOff>82550</xdr:colOff>
      <xdr:row>59</xdr:row>
      <xdr:rowOff>140405</xdr:rowOff>
    </xdr:to>
    <xdr:sp macro="" textlink="">
      <xdr:nvSpPr>
        <xdr:cNvPr id="157" name="楕円 156">
          <a:extLst>
            <a:ext uri="{FF2B5EF4-FFF2-40B4-BE49-F238E27FC236}">
              <a16:creationId xmlns:a16="http://schemas.microsoft.com/office/drawing/2014/main" id="{6CF5EDE8-F88D-4BC2-B3A1-6F9958845E46}"/>
            </a:ext>
          </a:extLst>
        </xdr:cNvPr>
        <xdr:cNvSpPr/>
      </xdr:nvSpPr>
      <xdr:spPr>
        <a:xfrm>
          <a:off x="2095500" y="959238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150582</xdr:rowOff>
    </xdr:from>
    <xdr:ext cx="762000" cy="259045"/>
    <xdr:sp macro="" textlink="">
      <xdr:nvSpPr>
        <xdr:cNvPr id="158" name="テキスト ボックス 157">
          <a:extLst>
            <a:ext uri="{FF2B5EF4-FFF2-40B4-BE49-F238E27FC236}">
              <a16:creationId xmlns:a16="http://schemas.microsoft.com/office/drawing/2014/main" id="{670A42C6-B38A-4E77-872C-DCC081374F31}"/>
            </a:ext>
          </a:extLst>
        </xdr:cNvPr>
        <xdr:cNvSpPr txBox="1"/>
      </xdr:nvSpPr>
      <xdr:spPr>
        <a:xfrm>
          <a:off x="1781175" y="9380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167217</xdr:rowOff>
    </xdr:from>
    <xdr:to>
      <xdr:col>7</xdr:col>
      <xdr:colOff>31750</xdr:colOff>
      <xdr:row>58</xdr:row>
      <xdr:rowOff>97367</xdr:rowOff>
    </xdr:to>
    <xdr:sp macro="" textlink="">
      <xdr:nvSpPr>
        <xdr:cNvPr id="159" name="楕円 158">
          <a:extLst>
            <a:ext uri="{FF2B5EF4-FFF2-40B4-BE49-F238E27FC236}">
              <a16:creationId xmlns:a16="http://schemas.microsoft.com/office/drawing/2014/main" id="{3AD8D735-BBFE-4389-BC6B-253F6C114752}"/>
            </a:ext>
          </a:extLst>
        </xdr:cNvPr>
        <xdr:cNvSpPr/>
      </xdr:nvSpPr>
      <xdr:spPr>
        <a:xfrm>
          <a:off x="1285875" y="9393767"/>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107544</xdr:rowOff>
    </xdr:from>
    <xdr:ext cx="762000" cy="259045"/>
    <xdr:sp macro="" textlink="">
      <xdr:nvSpPr>
        <xdr:cNvPr id="160" name="テキスト ボックス 159">
          <a:extLst>
            <a:ext uri="{FF2B5EF4-FFF2-40B4-BE49-F238E27FC236}">
              <a16:creationId xmlns:a16="http://schemas.microsoft.com/office/drawing/2014/main" id="{B5BEB429-A77A-4C14-9C7C-345E51CE7F30}"/>
            </a:ext>
          </a:extLst>
        </xdr:cNvPr>
        <xdr:cNvSpPr txBox="1"/>
      </xdr:nvSpPr>
      <xdr:spPr>
        <a:xfrm>
          <a:off x="971550" y="917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737CB023-135D-476B-AF2D-8E5697B26C2B}"/>
            </a:ext>
          </a:extLst>
        </xdr:cNvPr>
        <xdr:cNvSpPr/>
      </xdr:nvSpPr>
      <xdr:spPr>
        <a:xfrm>
          <a:off x="704850"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5E8AC953-FCC7-4760-96B5-D03A45E26BD9}"/>
            </a:ext>
          </a:extLst>
        </xdr:cNvPr>
        <xdr:cNvSpPr txBox="1"/>
      </xdr:nvSpPr>
      <xdr:spPr>
        <a:xfrm>
          <a:off x="749728" y="122872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AC2C0AB8-4E03-46E6-9955-D299EBF24F01}"/>
            </a:ext>
          </a:extLst>
        </xdr:cNvPr>
        <xdr:cNvSpPr txBox="1"/>
      </xdr:nvSpPr>
      <xdr:spPr>
        <a:xfrm>
          <a:off x="3784172" y="122586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[181,676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2834AD27-1950-42FF-BA29-0AD62F435260}"/>
            </a:ext>
          </a:extLst>
        </xdr:cNvPr>
        <xdr:cNvSpPr/>
      </xdr:nvSpPr>
      <xdr:spPr>
        <a:xfrm>
          <a:off x="5372100" y="121729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954A8100-AE09-4E39-8B92-32161CAA3BAD}"/>
            </a:ext>
          </a:extLst>
        </xdr:cNvPr>
        <xdr:cNvSpPr/>
      </xdr:nvSpPr>
      <xdr:spPr>
        <a:xfrm>
          <a:off x="5372100" y="1235392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248043EF-E01D-4DEF-B6DE-7D6F6F924AF9}"/>
            </a:ext>
          </a:extLst>
        </xdr:cNvPr>
        <xdr:cNvSpPr/>
      </xdr:nvSpPr>
      <xdr:spPr>
        <a:xfrm>
          <a:off x="6867525" y="12172950"/>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969255B9-32CB-4831-8157-8FFCC4E255A8}"/>
            </a:ext>
          </a:extLst>
        </xdr:cNvPr>
        <xdr:cNvSpPr/>
      </xdr:nvSpPr>
      <xdr:spPr>
        <a:xfrm>
          <a:off x="6867525" y="1235392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AA3F9D93-4B14-4EEE-8AD9-FA116122E5B9}"/>
            </a:ext>
          </a:extLst>
        </xdr:cNvPr>
        <xdr:cNvSpPr/>
      </xdr:nvSpPr>
      <xdr:spPr>
        <a:xfrm>
          <a:off x="8201025" y="121729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36FC4F77-CFC4-4B6F-B8D7-6BCAC4B8C101}"/>
            </a:ext>
          </a:extLst>
        </xdr:cNvPr>
        <xdr:cNvSpPr/>
      </xdr:nvSpPr>
      <xdr:spPr>
        <a:xfrm>
          <a:off x="8201025" y="1235392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DE5A17A4-1C4F-439C-A876-1CDA0C7906DD}"/>
            </a:ext>
          </a:extLst>
        </xdr:cNvPr>
        <xdr:cNvSpPr/>
      </xdr:nvSpPr>
      <xdr:spPr>
        <a:xfrm>
          <a:off x="704850"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23DB8501-F04E-49AF-8B86-094A86E463E2}"/>
            </a:ext>
          </a:extLst>
        </xdr:cNvPr>
        <xdr:cNvSpPr/>
      </xdr:nvSpPr>
      <xdr:spPr>
        <a:xfrm>
          <a:off x="5495925" y="12658725"/>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5E364C57-1572-4A82-9F55-5154A9D97B26}"/>
            </a:ext>
          </a:extLst>
        </xdr:cNvPr>
        <xdr:cNvSpPr/>
      </xdr:nvSpPr>
      <xdr:spPr>
        <a:xfrm>
          <a:off x="5495925" y="12658725"/>
          <a:ext cx="345757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94CB85F4-06C8-46D8-81B3-623CC6789F2E}"/>
            </a:ext>
          </a:extLst>
        </xdr:cNvPr>
        <xdr:cNvSpPr txBox="1"/>
      </xdr:nvSpPr>
      <xdr:spPr>
        <a:xfrm>
          <a:off x="5610225" y="12954000"/>
          <a:ext cx="5248275"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年度以降、被災者の恒久住宅への転居が進み、被災者住宅支援事業が減少したものの、令和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年度の学校給食費の公会計化に伴う材料費等の増加や、令和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年度の新型コロナウイルスワクチン接種経費等の増加により、近年増加して推移した。</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年度は、庁内の総合行政情報システム整備経費や個人番号カードの普及促進のための社会保障・税番号制度推進経費等の物件費の増加等により、前年度比</a:t>
          </a:r>
          <a:r>
            <a:rPr kumimoji="1" lang="en-US" altLang="ja-JP" sz="1300">
              <a:latin typeface="ＭＳ Ｐゴシック" panose="020B0600070205080204" pitchFamily="50" charset="-128"/>
              <a:ea typeface="ＭＳ Ｐゴシック" panose="020B0600070205080204" pitchFamily="50" charset="-128"/>
            </a:rPr>
            <a:t>2,854</a:t>
          </a:r>
          <a:r>
            <a:rPr kumimoji="1" lang="ja-JP" altLang="en-US" sz="1300">
              <a:latin typeface="ＭＳ Ｐゴシック" panose="020B0600070205080204" pitchFamily="50" charset="-128"/>
              <a:ea typeface="ＭＳ Ｐゴシック" panose="020B0600070205080204" pitchFamily="50" charset="-128"/>
            </a:rPr>
            <a:t>円増加した。</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31B04DEB-C311-420E-A891-BD5371FBA904}"/>
            </a:ext>
          </a:extLst>
        </xdr:cNvPr>
        <xdr:cNvSpPr txBox="1"/>
      </xdr:nvSpPr>
      <xdr:spPr>
        <a:xfrm>
          <a:off x="666750" y="1247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8C0BB0F5-EDAF-47BE-8DF1-252C4470A311}"/>
            </a:ext>
          </a:extLst>
        </xdr:cNvPr>
        <xdr:cNvCxnSpPr/>
      </xdr:nvCxnSpPr>
      <xdr:spPr>
        <a:xfrm>
          <a:off x="704850"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B6BCBDA2-60DC-4E9E-9526-1B5F4EFEE6E6}"/>
            </a:ext>
          </a:extLst>
        </xdr:cNvPr>
        <xdr:cNvSpPr txBox="1"/>
      </xdr:nvSpPr>
      <xdr:spPr>
        <a:xfrm>
          <a:off x="0"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CDB130C2-00F3-4E16-BEB2-473A6896F40A}"/>
            </a:ext>
          </a:extLst>
        </xdr:cNvPr>
        <xdr:cNvCxnSpPr/>
      </xdr:nvCxnSpPr>
      <xdr:spPr>
        <a:xfrm>
          <a:off x="704850" y="144780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94E35F39-BCE8-491F-BBCE-D57351673795}"/>
            </a:ext>
          </a:extLst>
        </xdr:cNvPr>
        <xdr:cNvSpPr txBox="1"/>
      </xdr:nvSpPr>
      <xdr:spPr>
        <a:xfrm>
          <a:off x="0" y="1435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C70AA167-2EB0-4FA0-B940-1B33AE081FB1}"/>
            </a:ext>
          </a:extLst>
        </xdr:cNvPr>
        <xdr:cNvCxnSpPr/>
      </xdr:nvCxnSpPr>
      <xdr:spPr>
        <a:xfrm>
          <a:off x="704850" y="140303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660CBF77-DB35-4956-9D9E-CA9BA19285B6}"/>
            </a:ext>
          </a:extLst>
        </xdr:cNvPr>
        <xdr:cNvSpPr txBox="1"/>
      </xdr:nvSpPr>
      <xdr:spPr>
        <a:xfrm>
          <a:off x="0" y="13894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FBA81280-74A4-4C53-99C0-B72A8101034F}"/>
            </a:ext>
          </a:extLst>
        </xdr:cNvPr>
        <xdr:cNvCxnSpPr/>
      </xdr:nvCxnSpPr>
      <xdr:spPr>
        <a:xfrm>
          <a:off x="704850" y="135731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2DB53C25-A937-48AA-8AAD-4C4A03901282}"/>
            </a:ext>
          </a:extLst>
        </xdr:cNvPr>
        <xdr:cNvSpPr txBox="1"/>
      </xdr:nvSpPr>
      <xdr:spPr>
        <a:xfrm>
          <a:off x="0" y="1343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9FDE7455-9DC5-4232-A8BF-E146CD057B46}"/>
            </a:ext>
          </a:extLst>
        </xdr:cNvPr>
        <xdr:cNvCxnSpPr/>
      </xdr:nvCxnSpPr>
      <xdr:spPr>
        <a:xfrm>
          <a:off x="704850" y="131159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882767FA-66BA-4A67-8C93-B7BFF410887A}"/>
            </a:ext>
          </a:extLst>
        </xdr:cNvPr>
        <xdr:cNvSpPr txBox="1"/>
      </xdr:nvSpPr>
      <xdr:spPr>
        <a:xfrm>
          <a:off x="0" y="1298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8F75EED7-E1B1-4352-8699-8331102BDA16}"/>
            </a:ext>
          </a:extLst>
        </xdr:cNvPr>
        <xdr:cNvCxnSpPr/>
      </xdr:nvCxnSpPr>
      <xdr:spPr>
        <a:xfrm>
          <a:off x="704850"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FB31439D-040B-4897-B35B-D5FB94CEDFF6}"/>
            </a:ext>
          </a:extLst>
        </xdr:cNvPr>
        <xdr:cNvSpPr txBox="1"/>
      </xdr:nvSpPr>
      <xdr:spPr>
        <a:xfrm>
          <a:off x="0"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C8EE6C9F-412D-41AF-9B0F-74C13522120C}"/>
            </a:ext>
          </a:extLst>
        </xdr:cNvPr>
        <xdr:cNvSpPr/>
      </xdr:nvSpPr>
      <xdr:spPr>
        <a:xfrm>
          <a:off x="704850"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83</xdr:row>
      <xdr:rowOff>142182</xdr:rowOff>
    </xdr:from>
    <xdr:to>
      <xdr:col>23</xdr:col>
      <xdr:colOff>133350</xdr:colOff>
      <xdr:row>89</xdr:row>
      <xdr:rowOff>131671</xdr:rowOff>
    </xdr:to>
    <xdr:cxnSp macro="">
      <xdr:nvCxnSpPr>
        <xdr:cNvPr id="188" name="直線コネクタ 187">
          <a:extLst>
            <a:ext uri="{FF2B5EF4-FFF2-40B4-BE49-F238E27FC236}">
              <a16:creationId xmlns:a16="http://schemas.microsoft.com/office/drawing/2014/main" id="{3A05E13C-27BD-4691-8CD0-F3CBA37787E6}"/>
            </a:ext>
          </a:extLst>
        </xdr:cNvPr>
        <xdr:cNvCxnSpPr/>
      </xdr:nvCxnSpPr>
      <xdr:spPr>
        <a:xfrm flipV="1">
          <a:off x="4514850" y="13585132"/>
          <a:ext cx="0" cy="957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103748</xdr:rowOff>
    </xdr:from>
    <xdr:ext cx="762000" cy="259045"/>
    <xdr:sp macro="" textlink="">
      <xdr:nvSpPr>
        <xdr:cNvPr id="189" name="人件費・物件費等の状況最小値テキスト">
          <a:extLst>
            <a:ext uri="{FF2B5EF4-FFF2-40B4-BE49-F238E27FC236}">
              <a16:creationId xmlns:a16="http://schemas.microsoft.com/office/drawing/2014/main" id="{E07D9E7B-5C46-4ED2-8F51-272B022BF208}"/>
            </a:ext>
          </a:extLst>
        </xdr:cNvPr>
        <xdr:cNvSpPr txBox="1"/>
      </xdr:nvSpPr>
      <xdr:spPr>
        <a:xfrm>
          <a:off x="4581525" y="14518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131671</xdr:rowOff>
    </xdr:from>
    <xdr:to>
      <xdr:col>24</xdr:col>
      <xdr:colOff>12700</xdr:colOff>
      <xdr:row>89</xdr:row>
      <xdr:rowOff>131671</xdr:rowOff>
    </xdr:to>
    <xdr:cxnSp macro="">
      <xdr:nvCxnSpPr>
        <xdr:cNvPr id="190" name="直線コネクタ 189">
          <a:extLst>
            <a:ext uri="{FF2B5EF4-FFF2-40B4-BE49-F238E27FC236}">
              <a16:creationId xmlns:a16="http://schemas.microsoft.com/office/drawing/2014/main" id="{025941F3-CD9C-4F3D-8943-3F32EAFB642A}"/>
            </a:ext>
          </a:extLst>
        </xdr:cNvPr>
        <xdr:cNvCxnSpPr/>
      </xdr:nvCxnSpPr>
      <xdr:spPr>
        <a:xfrm>
          <a:off x="4429125" y="1454299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57109</xdr:rowOff>
    </xdr:from>
    <xdr:ext cx="762000" cy="259045"/>
    <xdr:sp macro="" textlink="">
      <xdr:nvSpPr>
        <xdr:cNvPr id="191" name="人件費・物件費等の状況最大値テキスト">
          <a:extLst>
            <a:ext uri="{FF2B5EF4-FFF2-40B4-BE49-F238E27FC236}">
              <a16:creationId xmlns:a16="http://schemas.microsoft.com/office/drawing/2014/main" id="{FBBF978A-79BD-42C6-8133-855D64A431CF}"/>
            </a:ext>
          </a:extLst>
        </xdr:cNvPr>
        <xdr:cNvSpPr txBox="1"/>
      </xdr:nvSpPr>
      <xdr:spPr>
        <a:xfrm>
          <a:off x="4581525" y="13334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83</xdr:row>
      <xdr:rowOff>142182</xdr:rowOff>
    </xdr:from>
    <xdr:to>
      <xdr:col>24</xdr:col>
      <xdr:colOff>12700</xdr:colOff>
      <xdr:row>83</xdr:row>
      <xdr:rowOff>142182</xdr:rowOff>
    </xdr:to>
    <xdr:cxnSp macro="">
      <xdr:nvCxnSpPr>
        <xdr:cNvPr id="192" name="直線コネクタ 191">
          <a:extLst>
            <a:ext uri="{FF2B5EF4-FFF2-40B4-BE49-F238E27FC236}">
              <a16:creationId xmlns:a16="http://schemas.microsoft.com/office/drawing/2014/main" id="{1732451F-33D7-43C4-9C09-2BEAEE24AEDF}"/>
            </a:ext>
          </a:extLst>
        </xdr:cNvPr>
        <xdr:cNvCxnSpPr/>
      </xdr:nvCxnSpPr>
      <xdr:spPr>
        <a:xfrm>
          <a:off x="4429125" y="1358513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73175</xdr:rowOff>
    </xdr:from>
    <xdr:to>
      <xdr:col>23</xdr:col>
      <xdr:colOff>133350</xdr:colOff>
      <xdr:row>86</xdr:row>
      <xdr:rowOff>142042</xdr:rowOff>
    </xdr:to>
    <xdr:cxnSp macro="">
      <xdr:nvCxnSpPr>
        <xdr:cNvPr id="193" name="直線コネクタ 192">
          <a:extLst>
            <a:ext uri="{FF2B5EF4-FFF2-40B4-BE49-F238E27FC236}">
              <a16:creationId xmlns:a16="http://schemas.microsoft.com/office/drawing/2014/main" id="{3E141368-6CA3-431B-95FC-C04D20C71EFA}"/>
            </a:ext>
          </a:extLst>
        </xdr:cNvPr>
        <xdr:cNvCxnSpPr/>
      </xdr:nvCxnSpPr>
      <xdr:spPr>
        <a:xfrm>
          <a:off x="3752850" y="13998725"/>
          <a:ext cx="762000" cy="7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15882</xdr:rowOff>
    </xdr:from>
    <xdr:ext cx="762000" cy="259045"/>
    <xdr:sp macro="" textlink="">
      <xdr:nvSpPr>
        <xdr:cNvPr id="194" name="人件費・物件費等の状況平均値テキスト">
          <a:extLst>
            <a:ext uri="{FF2B5EF4-FFF2-40B4-BE49-F238E27FC236}">
              <a16:creationId xmlns:a16="http://schemas.microsoft.com/office/drawing/2014/main" id="{77F5F921-D33B-4924-953A-A395F4D4AA12}"/>
            </a:ext>
          </a:extLst>
        </xdr:cNvPr>
        <xdr:cNvSpPr txBox="1"/>
      </xdr:nvSpPr>
      <xdr:spPr>
        <a:xfrm>
          <a:off x="4581525" y="1377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170805</xdr:rowOff>
    </xdr:from>
    <xdr:to>
      <xdr:col>23</xdr:col>
      <xdr:colOff>184150</xdr:colOff>
      <xdr:row>86</xdr:row>
      <xdr:rowOff>100955</xdr:rowOff>
    </xdr:to>
    <xdr:sp macro="" textlink="">
      <xdr:nvSpPr>
        <xdr:cNvPr id="195" name="フローチャート: 判断 194">
          <a:extLst>
            <a:ext uri="{FF2B5EF4-FFF2-40B4-BE49-F238E27FC236}">
              <a16:creationId xmlns:a16="http://schemas.microsoft.com/office/drawing/2014/main" id="{13BB3D52-97FA-43E3-9C56-57FDB33BE248}"/>
            </a:ext>
          </a:extLst>
        </xdr:cNvPr>
        <xdr:cNvSpPr/>
      </xdr:nvSpPr>
      <xdr:spPr>
        <a:xfrm>
          <a:off x="4467225" y="1392490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124343</xdr:rowOff>
    </xdr:from>
    <xdr:to>
      <xdr:col>19</xdr:col>
      <xdr:colOff>133350</xdr:colOff>
      <xdr:row>86</xdr:row>
      <xdr:rowOff>73175</xdr:rowOff>
    </xdr:to>
    <xdr:cxnSp macro="">
      <xdr:nvCxnSpPr>
        <xdr:cNvPr id="196" name="直線コネクタ 195">
          <a:extLst>
            <a:ext uri="{FF2B5EF4-FFF2-40B4-BE49-F238E27FC236}">
              <a16:creationId xmlns:a16="http://schemas.microsoft.com/office/drawing/2014/main" id="{2843F0D7-B454-4CB7-895E-D03B98174A74}"/>
            </a:ext>
          </a:extLst>
        </xdr:cNvPr>
        <xdr:cNvCxnSpPr/>
      </xdr:nvCxnSpPr>
      <xdr:spPr>
        <a:xfrm>
          <a:off x="2943225" y="13722868"/>
          <a:ext cx="809625" cy="27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57105</xdr:rowOff>
    </xdr:from>
    <xdr:to>
      <xdr:col>19</xdr:col>
      <xdr:colOff>184150</xdr:colOff>
      <xdr:row>85</xdr:row>
      <xdr:rowOff>158705</xdr:rowOff>
    </xdr:to>
    <xdr:sp macro="" textlink="">
      <xdr:nvSpPr>
        <xdr:cNvPr id="197" name="フローチャート: 判断 196">
          <a:extLst>
            <a:ext uri="{FF2B5EF4-FFF2-40B4-BE49-F238E27FC236}">
              <a16:creationId xmlns:a16="http://schemas.microsoft.com/office/drawing/2014/main" id="{258D24D4-94B8-4878-837D-AE86BAEC8DBF}"/>
            </a:ext>
          </a:extLst>
        </xdr:cNvPr>
        <xdr:cNvSpPr/>
      </xdr:nvSpPr>
      <xdr:spPr>
        <a:xfrm>
          <a:off x="3705225" y="1382073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168882</xdr:rowOff>
    </xdr:from>
    <xdr:ext cx="736600" cy="259045"/>
    <xdr:sp macro="" textlink="">
      <xdr:nvSpPr>
        <xdr:cNvPr id="198" name="テキスト ボックス 197">
          <a:extLst>
            <a:ext uri="{FF2B5EF4-FFF2-40B4-BE49-F238E27FC236}">
              <a16:creationId xmlns:a16="http://schemas.microsoft.com/office/drawing/2014/main" id="{1838D865-397B-4592-8E70-A22E3930335C}"/>
            </a:ext>
          </a:extLst>
        </xdr:cNvPr>
        <xdr:cNvSpPr txBox="1"/>
      </xdr:nvSpPr>
      <xdr:spPr>
        <a:xfrm>
          <a:off x="3409950" y="13599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67402</xdr:rowOff>
    </xdr:from>
    <xdr:to>
      <xdr:col>15</xdr:col>
      <xdr:colOff>82550</xdr:colOff>
      <xdr:row>84</xdr:row>
      <xdr:rowOff>124343</xdr:rowOff>
    </xdr:to>
    <xdr:cxnSp macro="">
      <xdr:nvCxnSpPr>
        <xdr:cNvPr id="199" name="直線コネクタ 198">
          <a:extLst>
            <a:ext uri="{FF2B5EF4-FFF2-40B4-BE49-F238E27FC236}">
              <a16:creationId xmlns:a16="http://schemas.microsoft.com/office/drawing/2014/main" id="{92872532-F436-4FCB-AD33-D22F61BE22DE}"/>
            </a:ext>
          </a:extLst>
        </xdr:cNvPr>
        <xdr:cNvCxnSpPr/>
      </xdr:nvCxnSpPr>
      <xdr:spPr>
        <a:xfrm>
          <a:off x="2124075" y="13504002"/>
          <a:ext cx="819150" cy="218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90343</xdr:rowOff>
    </xdr:from>
    <xdr:to>
      <xdr:col>15</xdr:col>
      <xdr:colOff>133350</xdr:colOff>
      <xdr:row>84</xdr:row>
      <xdr:rowOff>20493</xdr:rowOff>
    </xdr:to>
    <xdr:sp macro="" textlink="">
      <xdr:nvSpPr>
        <xdr:cNvPr id="200" name="フローチャート: 判断 199">
          <a:extLst>
            <a:ext uri="{FF2B5EF4-FFF2-40B4-BE49-F238E27FC236}">
              <a16:creationId xmlns:a16="http://schemas.microsoft.com/office/drawing/2014/main" id="{F8CFBB9D-8F7C-41FD-A8FD-B0BF2A245C33}"/>
            </a:ext>
          </a:extLst>
        </xdr:cNvPr>
        <xdr:cNvSpPr/>
      </xdr:nvSpPr>
      <xdr:spPr>
        <a:xfrm>
          <a:off x="2886075" y="1352694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30670</xdr:rowOff>
    </xdr:from>
    <xdr:ext cx="762000" cy="259045"/>
    <xdr:sp macro="" textlink="">
      <xdr:nvSpPr>
        <xdr:cNvPr id="201" name="テキスト ボックス 200">
          <a:extLst>
            <a:ext uri="{FF2B5EF4-FFF2-40B4-BE49-F238E27FC236}">
              <a16:creationId xmlns:a16="http://schemas.microsoft.com/office/drawing/2014/main" id="{A5993392-2D0A-430F-86D2-165894CC84F9}"/>
            </a:ext>
          </a:extLst>
        </xdr:cNvPr>
        <xdr:cNvSpPr txBox="1"/>
      </xdr:nvSpPr>
      <xdr:spPr>
        <a:xfrm>
          <a:off x="2600325" y="1330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67402</xdr:rowOff>
    </xdr:from>
    <xdr:to>
      <xdr:col>11</xdr:col>
      <xdr:colOff>31750</xdr:colOff>
      <xdr:row>83</xdr:row>
      <xdr:rowOff>139697</xdr:rowOff>
    </xdr:to>
    <xdr:cxnSp macro="">
      <xdr:nvCxnSpPr>
        <xdr:cNvPr id="202" name="直線コネクタ 201">
          <a:extLst>
            <a:ext uri="{FF2B5EF4-FFF2-40B4-BE49-F238E27FC236}">
              <a16:creationId xmlns:a16="http://schemas.microsoft.com/office/drawing/2014/main" id="{AB19E826-617E-4004-8CCD-FD4C61976843}"/>
            </a:ext>
          </a:extLst>
        </xdr:cNvPr>
        <xdr:cNvCxnSpPr/>
      </xdr:nvCxnSpPr>
      <xdr:spPr>
        <a:xfrm flipV="1">
          <a:off x="1333500" y="13504002"/>
          <a:ext cx="790575" cy="7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84534</xdr:rowOff>
    </xdr:from>
    <xdr:to>
      <xdr:col>11</xdr:col>
      <xdr:colOff>82550</xdr:colOff>
      <xdr:row>83</xdr:row>
      <xdr:rowOff>14684</xdr:rowOff>
    </xdr:to>
    <xdr:sp macro="" textlink="">
      <xdr:nvSpPr>
        <xdr:cNvPr id="203" name="フローチャート: 判断 202">
          <a:extLst>
            <a:ext uri="{FF2B5EF4-FFF2-40B4-BE49-F238E27FC236}">
              <a16:creationId xmlns:a16="http://schemas.microsoft.com/office/drawing/2014/main" id="{15F504E1-0456-4235-BBE2-CF6BF4A2836F}"/>
            </a:ext>
          </a:extLst>
        </xdr:cNvPr>
        <xdr:cNvSpPr/>
      </xdr:nvSpPr>
      <xdr:spPr>
        <a:xfrm>
          <a:off x="2095500" y="13365559"/>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24861</xdr:rowOff>
    </xdr:from>
    <xdr:ext cx="762000" cy="259045"/>
    <xdr:sp macro="" textlink="">
      <xdr:nvSpPr>
        <xdr:cNvPr id="204" name="テキスト ボックス 203">
          <a:extLst>
            <a:ext uri="{FF2B5EF4-FFF2-40B4-BE49-F238E27FC236}">
              <a16:creationId xmlns:a16="http://schemas.microsoft.com/office/drawing/2014/main" id="{C1E71985-D780-419A-86A1-9D1F61C03F80}"/>
            </a:ext>
          </a:extLst>
        </xdr:cNvPr>
        <xdr:cNvSpPr txBox="1"/>
      </xdr:nvSpPr>
      <xdr:spPr>
        <a:xfrm>
          <a:off x="1781175" y="1314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29663</xdr:rowOff>
    </xdr:from>
    <xdr:to>
      <xdr:col>7</xdr:col>
      <xdr:colOff>31750</xdr:colOff>
      <xdr:row>82</xdr:row>
      <xdr:rowOff>131263</xdr:rowOff>
    </xdr:to>
    <xdr:sp macro="" textlink="">
      <xdr:nvSpPr>
        <xdr:cNvPr id="205" name="フローチャート: 判断 204">
          <a:extLst>
            <a:ext uri="{FF2B5EF4-FFF2-40B4-BE49-F238E27FC236}">
              <a16:creationId xmlns:a16="http://schemas.microsoft.com/office/drawing/2014/main" id="{0AF9BE54-C251-4C61-832B-988A7DD84010}"/>
            </a:ext>
          </a:extLst>
        </xdr:cNvPr>
        <xdr:cNvSpPr/>
      </xdr:nvSpPr>
      <xdr:spPr>
        <a:xfrm>
          <a:off x="1285875" y="13304338"/>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141440</xdr:rowOff>
    </xdr:from>
    <xdr:ext cx="762000" cy="259045"/>
    <xdr:sp macro="" textlink="">
      <xdr:nvSpPr>
        <xdr:cNvPr id="206" name="テキスト ボックス 205">
          <a:extLst>
            <a:ext uri="{FF2B5EF4-FFF2-40B4-BE49-F238E27FC236}">
              <a16:creationId xmlns:a16="http://schemas.microsoft.com/office/drawing/2014/main" id="{9887B12C-D56A-4495-BE9B-40A83FB8B82C}"/>
            </a:ext>
          </a:extLst>
        </xdr:cNvPr>
        <xdr:cNvSpPr txBox="1"/>
      </xdr:nvSpPr>
      <xdr:spPr>
        <a:xfrm>
          <a:off x="971550" y="1309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F73E488E-9695-4153-8218-7A82D96F4D6F}"/>
            </a:ext>
          </a:extLst>
        </xdr:cNvPr>
        <xdr:cNvSpPr txBox="1"/>
      </xdr:nvSpPr>
      <xdr:spPr>
        <a:xfrm>
          <a:off x="4314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7020EAC-F10B-45FF-A08A-E505043DA960}"/>
            </a:ext>
          </a:extLst>
        </xdr:cNvPr>
        <xdr:cNvSpPr txBox="1"/>
      </xdr:nvSpPr>
      <xdr:spPr>
        <a:xfrm>
          <a:off x="3552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C9C80625-F406-43EA-A739-4275E392678D}"/>
            </a:ext>
          </a:extLst>
        </xdr:cNvPr>
        <xdr:cNvSpPr txBox="1"/>
      </xdr:nvSpPr>
      <xdr:spPr>
        <a:xfrm>
          <a:off x="27432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209ABBBE-2378-4C59-88F6-F269F9D88BE5}"/>
            </a:ext>
          </a:extLst>
        </xdr:cNvPr>
        <xdr:cNvSpPr txBox="1"/>
      </xdr:nvSpPr>
      <xdr:spPr>
        <a:xfrm>
          <a:off x="19335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FD0D228A-5D8A-4B49-BFF1-D272089ABD90}"/>
            </a:ext>
          </a:extLst>
        </xdr:cNvPr>
        <xdr:cNvSpPr txBox="1"/>
      </xdr:nvSpPr>
      <xdr:spPr>
        <a:xfrm>
          <a:off x="11334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91242</xdr:rowOff>
    </xdr:from>
    <xdr:to>
      <xdr:col>23</xdr:col>
      <xdr:colOff>184150</xdr:colOff>
      <xdr:row>87</xdr:row>
      <xdr:rowOff>21392</xdr:rowOff>
    </xdr:to>
    <xdr:sp macro="" textlink="">
      <xdr:nvSpPr>
        <xdr:cNvPr id="212" name="楕円 211">
          <a:extLst>
            <a:ext uri="{FF2B5EF4-FFF2-40B4-BE49-F238E27FC236}">
              <a16:creationId xmlns:a16="http://schemas.microsoft.com/office/drawing/2014/main" id="{55595F08-AB79-4409-8F99-B4386255C58A}"/>
            </a:ext>
          </a:extLst>
        </xdr:cNvPr>
        <xdr:cNvSpPr/>
      </xdr:nvSpPr>
      <xdr:spPr>
        <a:xfrm>
          <a:off x="4467225" y="1401361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63319</xdr:rowOff>
    </xdr:from>
    <xdr:ext cx="762000" cy="259045"/>
    <xdr:sp macro="" textlink="">
      <xdr:nvSpPr>
        <xdr:cNvPr id="213" name="人件費・物件費等の状況該当値テキスト">
          <a:extLst>
            <a:ext uri="{FF2B5EF4-FFF2-40B4-BE49-F238E27FC236}">
              <a16:creationId xmlns:a16="http://schemas.microsoft.com/office/drawing/2014/main" id="{28887839-7AE0-4289-A202-CB59F5022824}"/>
            </a:ext>
          </a:extLst>
        </xdr:cNvPr>
        <xdr:cNvSpPr txBox="1"/>
      </xdr:nvSpPr>
      <xdr:spPr>
        <a:xfrm>
          <a:off x="4581525" y="13992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22375</xdr:rowOff>
    </xdr:from>
    <xdr:to>
      <xdr:col>19</xdr:col>
      <xdr:colOff>184150</xdr:colOff>
      <xdr:row>86</xdr:row>
      <xdr:rowOff>123975</xdr:rowOff>
    </xdr:to>
    <xdr:sp macro="" textlink="">
      <xdr:nvSpPr>
        <xdr:cNvPr id="214" name="楕円 213">
          <a:extLst>
            <a:ext uri="{FF2B5EF4-FFF2-40B4-BE49-F238E27FC236}">
              <a16:creationId xmlns:a16="http://schemas.microsoft.com/office/drawing/2014/main" id="{3C390060-F09A-4137-AEEB-ED84162DB03D}"/>
            </a:ext>
          </a:extLst>
        </xdr:cNvPr>
        <xdr:cNvSpPr/>
      </xdr:nvSpPr>
      <xdr:spPr>
        <a:xfrm>
          <a:off x="3705225" y="139511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108752</xdr:rowOff>
    </xdr:from>
    <xdr:ext cx="736600" cy="259045"/>
    <xdr:sp macro="" textlink="">
      <xdr:nvSpPr>
        <xdr:cNvPr id="215" name="テキスト ボックス 214">
          <a:extLst>
            <a:ext uri="{FF2B5EF4-FFF2-40B4-BE49-F238E27FC236}">
              <a16:creationId xmlns:a16="http://schemas.microsoft.com/office/drawing/2014/main" id="{08F2C0E0-FAF5-4071-8921-DC5AC4F4722D}"/>
            </a:ext>
          </a:extLst>
        </xdr:cNvPr>
        <xdr:cNvSpPr txBox="1"/>
      </xdr:nvSpPr>
      <xdr:spPr>
        <a:xfrm>
          <a:off x="3409950" y="1403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73543</xdr:rowOff>
    </xdr:from>
    <xdr:to>
      <xdr:col>15</xdr:col>
      <xdr:colOff>133350</xdr:colOff>
      <xdr:row>85</xdr:row>
      <xdr:rowOff>3693</xdr:rowOff>
    </xdr:to>
    <xdr:sp macro="" textlink="">
      <xdr:nvSpPr>
        <xdr:cNvPr id="216" name="楕円 215">
          <a:extLst>
            <a:ext uri="{FF2B5EF4-FFF2-40B4-BE49-F238E27FC236}">
              <a16:creationId xmlns:a16="http://schemas.microsoft.com/office/drawing/2014/main" id="{1DBAD8A5-7068-47F3-8FC9-DA6F9C9CD716}"/>
            </a:ext>
          </a:extLst>
        </xdr:cNvPr>
        <xdr:cNvSpPr/>
      </xdr:nvSpPr>
      <xdr:spPr>
        <a:xfrm>
          <a:off x="2886075" y="1367524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159920</xdr:rowOff>
    </xdr:from>
    <xdr:ext cx="762000" cy="259045"/>
    <xdr:sp macro="" textlink="">
      <xdr:nvSpPr>
        <xdr:cNvPr id="217" name="テキスト ボックス 216">
          <a:extLst>
            <a:ext uri="{FF2B5EF4-FFF2-40B4-BE49-F238E27FC236}">
              <a16:creationId xmlns:a16="http://schemas.microsoft.com/office/drawing/2014/main" id="{A7D83079-A482-42FA-9C53-11099D550735}"/>
            </a:ext>
          </a:extLst>
        </xdr:cNvPr>
        <xdr:cNvSpPr txBox="1"/>
      </xdr:nvSpPr>
      <xdr:spPr>
        <a:xfrm>
          <a:off x="2600325" y="13764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16602</xdr:rowOff>
    </xdr:from>
    <xdr:to>
      <xdr:col>11</xdr:col>
      <xdr:colOff>82550</xdr:colOff>
      <xdr:row>83</xdr:row>
      <xdr:rowOff>118202</xdr:rowOff>
    </xdr:to>
    <xdr:sp macro="" textlink="">
      <xdr:nvSpPr>
        <xdr:cNvPr id="218" name="楕円 217">
          <a:extLst>
            <a:ext uri="{FF2B5EF4-FFF2-40B4-BE49-F238E27FC236}">
              <a16:creationId xmlns:a16="http://schemas.microsoft.com/office/drawing/2014/main" id="{37A8F4CD-4C12-4063-A947-AE64EB855FE5}"/>
            </a:ext>
          </a:extLst>
        </xdr:cNvPr>
        <xdr:cNvSpPr/>
      </xdr:nvSpPr>
      <xdr:spPr>
        <a:xfrm>
          <a:off x="2095500" y="1345637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102979</xdr:rowOff>
    </xdr:from>
    <xdr:ext cx="762000" cy="259045"/>
    <xdr:sp macro="" textlink="">
      <xdr:nvSpPr>
        <xdr:cNvPr id="219" name="テキスト ボックス 218">
          <a:extLst>
            <a:ext uri="{FF2B5EF4-FFF2-40B4-BE49-F238E27FC236}">
              <a16:creationId xmlns:a16="http://schemas.microsoft.com/office/drawing/2014/main" id="{95DF5581-D1F4-4115-B2A8-906BD1947DDF}"/>
            </a:ext>
          </a:extLst>
        </xdr:cNvPr>
        <xdr:cNvSpPr txBox="1"/>
      </xdr:nvSpPr>
      <xdr:spPr>
        <a:xfrm>
          <a:off x="1781175" y="1354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88897</xdr:rowOff>
    </xdr:from>
    <xdr:to>
      <xdr:col>7</xdr:col>
      <xdr:colOff>31750</xdr:colOff>
      <xdr:row>84</xdr:row>
      <xdr:rowOff>19047</xdr:rowOff>
    </xdr:to>
    <xdr:sp macro="" textlink="">
      <xdr:nvSpPr>
        <xdr:cNvPr id="220" name="楕円 219">
          <a:extLst>
            <a:ext uri="{FF2B5EF4-FFF2-40B4-BE49-F238E27FC236}">
              <a16:creationId xmlns:a16="http://schemas.microsoft.com/office/drawing/2014/main" id="{69F2BD0B-859C-4B8B-9134-7008F7F791B4}"/>
            </a:ext>
          </a:extLst>
        </xdr:cNvPr>
        <xdr:cNvSpPr/>
      </xdr:nvSpPr>
      <xdr:spPr>
        <a:xfrm>
          <a:off x="1285875" y="13525497"/>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3824</xdr:rowOff>
    </xdr:from>
    <xdr:ext cx="762000" cy="259045"/>
    <xdr:sp macro="" textlink="">
      <xdr:nvSpPr>
        <xdr:cNvPr id="221" name="テキスト ボックス 220">
          <a:extLst>
            <a:ext uri="{FF2B5EF4-FFF2-40B4-BE49-F238E27FC236}">
              <a16:creationId xmlns:a16="http://schemas.microsoft.com/office/drawing/2014/main" id="{43A595F5-818A-41FC-B2B7-D4375A2A8523}"/>
            </a:ext>
          </a:extLst>
        </xdr:cNvPr>
        <xdr:cNvSpPr txBox="1"/>
      </xdr:nvSpPr>
      <xdr:spPr>
        <a:xfrm>
          <a:off x="971550" y="136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81BAF4E4-9582-4A4D-83B0-1E957DDB1AA1}"/>
            </a:ext>
          </a:extLst>
        </xdr:cNvPr>
        <xdr:cNvSpPr/>
      </xdr:nvSpPr>
      <xdr:spPr>
        <a:xfrm>
          <a:off x="11668125"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D430E0CA-D903-4F8C-A8C5-56EC1026A65C}"/>
            </a:ext>
          </a:extLst>
        </xdr:cNvPr>
        <xdr:cNvSpPr txBox="1"/>
      </xdr:nvSpPr>
      <xdr:spPr>
        <a:xfrm>
          <a:off x="12409672" y="122872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A8248C28-1C84-44FB-847A-25C8180FE091}"/>
            </a:ext>
          </a:extLst>
        </xdr:cNvPr>
        <xdr:cNvSpPr txBox="1"/>
      </xdr:nvSpPr>
      <xdr:spPr>
        <a:xfrm>
          <a:off x="14041255" y="122586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DA03AFA0-E9E9-4966-88EC-140E2D56ACFD}"/>
            </a:ext>
          </a:extLst>
        </xdr:cNvPr>
        <xdr:cNvSpPr/>
      </xdr:nvSpPr>
      <xdr:spPr>
        <a:xfrm>
          <a:off x="16354425" y="12172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DDB7AFD3-A433-4334-B4F3-9A956B2ABC6F}"/>
            </a:ext>
          </a:extLst>
        </xdr:cNvPr>
        <xdr:cNvSpPr/>
      </xdr:nvSpPr>
      <xdr:spPr>
        <a:xfrm>
          <a:off x="16354425" y="123539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7E1FF2FA-84B5-4085-99EB-0956FFD62855}"/>
            </a:ext>
          </a:extLst>
        </xdr:cNvPr>
        <xdr:cNvSpPr/>
      </xdr:nvSpPr>
      <xdr:spPr>
        <a:xfrm>
          <a:off x="17849850" y="121729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6507D91B-18A0-4E10-AB47-A72AA5CB198C}"/>
            </a:ext>
          </a:extLst>
        </xdr:cNvPr>
        <xdr:cNvSpPr/>
      </xdr:nvSpPr>
      <xdr:spPr>
        <a:xfrm>
          <a:off x="17849850" y="1235392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CA9E7107-3B75-48FC-A9A7-BC0E247CB54A}"/>
            </a:ext>
          </a:extLst>
        </xdr:cNvPr>
        <xdr:cNvSpPr/>
      </xdr:nvSpPr>
      <xdr:spPr>
        <a:xfrm>
          <a:off x="19173825" y="12172950"/>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4BB2CC29-51CE-4B30-B630-94D40A9AA68F}"/>
            </a:ext>
          </a:extLst>
        </xdr:cNvPr>
        <xdr:cNvSpPr/>
      </xdr:nvSpPr>
      <xdr:spPr>
        <a:xfrm>
          <a:off x="19173825" y="1235392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CD2134EE-E897-4130-B0AD-87BAF32FF520}"/>
            </a:ext>
          </a:extLst>
        </xdr:cNvPr>
        <xdr:cNvSpPr/>
      </xdr:nvSpPr>
      <xdr:spPr>
        <a:xfrm>
          <a:off x="11668125"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A5729AA3-7D77-4DCB-8336-9E65AB5ED0A9}"/>
            </a:ext>
          </a:extLst>
        </xdr:cNvPr>
        <xdr:cNvSpPr/>
      </xdr:nvSpPr>
      <xdr:spPr>
        <a:xfrm>
          <a:off x="16459200" y="12658725"/>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6B3CC3D4-E08F-4BC2-AA37-EF82FD9FFF0B}"/>
            </a:ext>
          </a:extLst>
        </xdr:cNvPr>
        <xdr:cNvSpPr/>
      </xdr:nvSpPr>
      <xdr:spPr>
        <a:xfrm>
          <a:off x="16459200" y="12658725"/>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1FD397E5-A7C2-4569-9903-EFF414F24AA1}"/>
            </a:ext>
          </a:extLst>
        </xdr:cNvPr>
        <xdr:cNvSpPr txBox="1"/>
      </xdr:nvSpPr>
      <xdr:spPr>
        <a:xfrm>
          <a:off x="16573500" y="12954000"/>
          <a:ext cx="5257800"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年度から給与制度の総合的見直しの実施に伴い、国と同水準で推移した。</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年度は、職員の平均年齢の低下に伴う平均給料月額の減等により、前年度比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ポイント減少したものの、令和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年度及び令和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年度は、横ばいで推移した。</a:t>
          </a:r>
        </a:p>
        <a:p>
          <a:r>
            <a:rPr kumimoji="1" lang="ja-JP" altLang="en-US" sz="1300">
              <a:latin typeface="ＭＳ Ｐゴシック" panose="020B0600070205080204" pitchFamily="50" charset="-128"/>
              <a:ea typeface="ＭＳ Ｐゴシック" panose="020B0600070205080204" pitchFamily="50" charset="-128"/>
            </a:rPr>
            <a:t>　引き続き人事委員会の勧告等を踏まえながら、給与制度を継続的に点検し、必要に応じて見直しを行う。</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BAF6D752-5A56-4E58-8E81-2A97D1E494AF}"/>
            </a:ext>
          </a:extLst>
        </xdr:cNvPr>
        <xdr:cNvCxnSpPr/>
      </xdr:nvCxnSpPr>
      <xdr:spPr>
        <a:xfrm>
          <a:off x="11668125"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8864892F-8DAA-4760-8840-B185CF268815}"/>
            </a:ext>
          </a:extLst>
        </xdr:cNvPr>
        <xdr:cNvSpPr txBox="1"/>
      </xdr:nvSpPr>
      <xdr:spPr>
        <a:xfrm>
          <a:off x="10982325"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853C515A-C317-425C-994D-623287DEED9C}"/>
            </a:ext>
          </a:extLst>
        </xdr:cNvPr>
        <xdr:cNvCxnSpPr/>
      </xdr:nvCxnSpPr>
      <xdr:spPr>
        <a:xfrm>
          <a:off x="11668125" y="1456160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C8446BC3-64A9-4550-9518-7D6E6E8E4116}"/>
            </a:ext>
          </a:extLst>
        </xdr:cNvPr>
        <xdr:cNvSpPr txBox="1"/>
      </xdr:nvSpPr>
      <xdr:spPr>
        <a:xfrm>
          <a:off x="10982325" y="1442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35671DBB-E744-49E7-ADD1-51C63723EC9D}"/>
            </a:ext>
          </a:extLst>
        </xdr:cNvPr>
        <xdr:cNvCxnSpPr/>
      </xdr:nvCxnSpPr>
      <xdr:spPr>
        <a:xfrm>
          <a:off x="11668125" y="1417531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4EC9E990-9CDE-449E-BA13-B3BED28F5483}"/>
            </a:ext>
          </a:extLst>
        </xdr:cNvPr>
        <xdr:cNvSpPr txBox="1"/>
      </xdr:nvSpPr>
      <xdr:spPr>
        <a:xfrm>
          <a:off x="10982325" y="1404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DFDFE96E-898A-40C1-8313-44BCBF7D9B06}"/>
            </a:ext>
          </a:extLst>
        </xdr:cNvPr>
        <xdr:cNvCxnSpPr/>
      </xdr:nvCxnSpPr>
      <xdr:spPr>
        <a:xfrm>
          <a:off x="11668125" y="13792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31BEC647-4DDA-4E17-9CDD-6AC35090228C}"/>
            </a:ext>
          </a:extLst>
        </xdr:cNvPr>
        <xdr:cNvSpPr txBox="1"/>
      </xdr:nvSpPr>
      <xdr:spPr>
        <a:xfrm>
          <a:off x="10982325" y="1366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84E0EE08-385D-49D0-85FD-3F137FC9D6EE}"/>
            </a:ext>
          </a:extLst>
        </xdr:cNvPr>
        <xdr:cNvCxnSpPr/>
      </xdr:nvCxnSpPr>
      <xdr:spPr>
        <a:xfrm>
          <a:off x="11668125" y="1341860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B0A3DF57-A4D1-4DF4-A160-8863F628BC2C}"/>
            </a:ext>
          </a:extLst>
        </xdr:cNvPr>
        <xdr:cNvSpPr txBox="1"/>
      </xdr:nvSpPr>
      <xdr:spPr>
        <a:xfrm>
          <a:off x="10982325" y="13279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6B64D615-35D3-4A0C-BA33-5DA403097B43}"/>
            </a:ext>
          </a:extLst>
        </xdr:cNvPr>
        <xdr:cNvCxnSpPr/>
      </xdr:nvCxnSpPr>
      <xdr:spPr>
        <a:xfrm>
          <a:off x="11668125" y="13041841"/>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9CDB0874-3D5C-43A4-A03B-D5E30DCD1473}"/>
            </a:ext>
          </a:extLst>
        </xdr:cNvPr>
        <xdr:cNvSpPr txBox="1"/>
      </xdr:nvSpPr>
      <xdr:spPr>
        <a:xfrm>
          <a:off x="10982325" y="1290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B3FA7A63-1A32-4787-85DA-22774B18D9CA}"/>
            </a:ext>
          </a:extLst>
        </xdr:cNvPr>
        <xdr:cNvCxnSpPr/>
      </xdr:nvCxnSpPr>
      <xdr:spPr>
        <a:xfrm>
          <a:off x="11668125"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5BC79C8C-F731-4605-AEF3-92C239CFE8C6}"/>
            </a:ext>
          </a:extLst>
        </xdr:cNvPr>
        <xdr:cNvSpPr txBox="1"/>
      </xdr:nvSpPr>
      <xdr:spPr>
        <a:xfrm>
          <a:off x="10982325"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B8927DAC-8B36-46ED-8441-0D6F6F8E9C81}"/>
            </a:ext>
          </a:extLst>
        </xdr:cNvPr>
        <xdr:cNvSpPr/>
      </xdr:nvSpPr>
      <xdr:spPr>
        <a:xfrm>
          <a:off x="11668125"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134409</xdr:rowOff>
    </xdr:from>
    <xdr:to>
      <xdr:col>81</xdr:col>
      <xdr:colOff>44450</xdr:colOff>
      <xdr:row>88</xdr:row>
      <xdr:rowOff>60325</xdr:rowOff>
    </xdr:to>
    <xdr:cxnSp macro="">
      <xdr:nvCxnSpPr>
        <xdr:cNvPr id="250" name="直線コネクタ 249">
          <a:extLst>
            <a:ext uri="{FF2B5EF4-FFF2-40B4-BE49-F238E27FC236}">
              <a16:creationId xmlns:a16="http://schemas.microsoft.com/office/drawing/2014/main" id="{442D641A-15DC-4EF2-BE29-4646FFCAA7B3}"/>
            </a:ext>
          </a:extLst>
        </xdr:cNvPr>
        <xdr:cNvCxnSpPr/>
      </xdr:nvCxnSpPr>
      <xdr:spPr>
        <a:xfrm flipV="1">
          <a:off x="15478125" y="13250334"/>
          <a:ext cx="0" cy="10625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32402</xdr:rowOff>
    </xdr:from>
    <xdr:ext cx="762000" cy="259045"/>
    <xdr:sp macro="" textlink="">
      <xdr:nvSpPr>
        <xdr:cNvPr id="251" name="給与水準   （国との比較）最小値テキスト">
          <a:extLst>
            <a:ext uri="{FF2B5EF4-FFF2-40B4-BE49-F238E27FC236}">
              <a16:creationId xmlns:a16="http://schemas.microsoft.com/office/drawing/2014/main" id="{6AB2172C-112D-4FC2-B0D4-E0F7EDDB2251}"/>
            </a:ext>
          </a:extLst>
        </xdr:cNvPr>
        <xdr:cNvSpPr txBox="1"/>
      </xdr:nvSpPr>
      <xdr:spPr>
        <a:xfrm>
          <a:off x="1556385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60325</xdr:rowOff>
    </xdr:from>
    <xdr:to>
      <xdr:col>81</xdr:col>
      <xdr:colOff>133350</xdr:colOff>
      <xdr:row>88</xdr:row>
      <xdr:rowOff>60325</xdr:rowOff>
    </xdr:to>
    <xdr:cxnSp macro="">
      <xdr:nvCxnSpPr>
        <xdr:cNvPr id="252" name="直線コネクタ 251">
          <a:extLst>
            <a:ext uri="{FF2B5EF4-FFF2-40B4-BE49-F238E27FC236}">
              <a16:creationId xmlns:a16="http://schemas.microsoft.com/office/drawing/2014/main" id="{22CDF14A-E631-4328-BA1E-F9FFD85B6767}"/>
            </a:ext>
          </a:extLst>
        </xdr:cNvPr>
        <xdr:cNvCxnSpPr/>
      </xdr:nvCxnSpPr>
      <xdr:spPr>
        <a:xfrm>
          <a:off x="15401925" y="143129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49336</xdr:rowOff>
    </xdr:from>
    <xdr:ext cx="762000" cy="259045"/>
    <xdr:sp macro="" textlink="">
      <xdr:nvSpPr>
        <xdr:cNvPr id="253" name="給与水準   （国との比較）最大値テキスト">
          <a:extLst>
            <a:ext uri="{FF2B5EF4-FFF2-40B4-BE49-F238E27FC236}">
              <a16:creationId xmlns:a16="http://schemas.microsoft.com/office/drawing/2014/main" id="{EF732287-2CE4-4EA4-89DD-E2C43E9C241E}"/>
            </a:ext>
          </a:extLst>
        </xdr:cNvPr>
        <xdr:cNvSpPr txBox="1"/>
      </xdr:nvSpPr>
      <xdr:spPr>
        <a:xfrm>
          <a:off x="15563850" y="13000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134409</xdr:rowOff>
    </xdr:from>
    <xdr:to>
      <xdr:col>81</xdr:col>
      <xdr:colOff>133350</xdr:colOff>
      <xdr:row>81</xdr:row>
      <xdr:rowOff>134409</xdr:rowOff>
    </xdr:to>
    <xdr:cxnSp macro="">
      <xdr:nvCxnSpPr>
        <xdr:cNvPr id="254" name="直線コネクタ 253">
          <a:extLst>
            <a:ext uri="{FF2B5EF4-FFF2-40B4-BE49-F238E27FC236}">
              <a16:creationId xmlns:a16="http://schemas.microsoft.com/office/drawing/2014/main" id="{3BB1CA1A-2871-43C4-93F8-F4E85A6CB376}"/>
            </a:ext>
          </a:extLst>
        </xdr:cNvPr>
        <xdr:cNvCxnSpPr/>
      </xdr:nvCxnSpPr>
      <xdr:spPr>
        <a:xfrm>
          <a:off x="15401925" y="1325033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55" name="直線コネクタ 254">
          <a:extLst>
            <a:ext uri="{FF2B5EF4-FFF2-40B4-BE49-F238E27FC236}">
              <a16:creationId xmlns:a16="http://schemas.microsoft.com/office/drawing/2014/main" id="{E37A26F3-98D6-460A-9E73-FBEA29BA26A3}"/>
            </a:ext>
          </a:extLst>
        </xdr:cNvPr>
        <xdr:cNvCxnSpPr/>
      </xdr:nvCxnSpPr>
      <xdr:spPr>
        <a:xfrm>
          <a:off x="14716125" y="1379220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108602</xdr:rowOff>
    </xdr:from>
    <xdr:ext cx="762000" cy="259045"/>
    <xdr:sp macro="" textlink="">
      <xdr:nvSpPr>
        <xdr:cNvPr id="256" name="給与水準   （国との比較）平均値テキスト">
          <a:extLst>
            <a:ext uri="{FF2B5EF4-FFF2-40B4-BE49-F238E27FC236}">
              <a16:creationId xmlns:a16="http://schemas.microsoft.com/office/drawing/2014/main" id="{2FF1CC47-0DE0-42EB-B685-21B4CB97B580}"/>
            </a:ext>
          </a:extLst>
        </xdr:cNvPr>
        <xdr:cNvSpPr txBox="1"/>
      </xdr:nvSpPr>
      <xdr:spPr>
        <a:xfrm>
          <a:off x="15563850" y="13545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57" name="フローチャート: 判断 256">
          <a:extLst>
            <a:ext uri="{FF2B5EF4-FFF2-40B4-BE49-F238E27FC236}">
              <a16:creationId xmlns:a16="http://schemas.microsoft.com/office/drawing/2014/main" id="{7E6914A0-2639-4C62-AE25-F572C244F0CD}"/>
            </a:ext>
          </a:extLst>
        </xdr:cNvPr>
        <xdr:cNvSpPr/>
      </xdr:nvSpPr>
      <xdr:spPr>
        <a:xfrm>
          <a:off x="15430500" y="136937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51859</xdr:rowOff>
    </xdr:to>
    <xdr:cxnSp macro="">
      <xdr:nvCxnSpPr>
        <xdr:cNvPr id="258" name="直線コネクタ 257">
          <a:extLst>
            <a:ext uri="{FF2B5EF4-FFF2-40B4-BE49-F238E27FC236}">
              <a16:creationId xmlns:a16="http://schemas.microsoft.com/office/drawing/2014/main" id="{B9582DD8-35E3-47C5-8DCD-1BCA8651BDCB}"/>
            </a:ext>
          </a:extLst>
        </xdr:cNvPr>
        <xdr:cNvCxnSpPr/>
      </xdr:nvCxnSpPr>
      <xdr:spPr>
        <a:xfrm flipV="1">
          <a:off x="13906500" y="13792200"/>
          <a:ext cx="809625"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59" name="フローチャート: 判断 258">
          <a:extLst>
            <a:ext uri="{FF2B5EF4-FFF2-40B4-BE49-F238E27FC236}">
              <a16:creationId xmlns:a16="http://schemas.microsoft.com/office/drawing/2014/main" id="{C0E56712-9E41-4DA7-B9DB-428DA02B4597}"/>
            </a:ext>
          </a:extLst>
        </xdr:cNvPr>
        <xdr:cNvSpPr/>
      </xdr:nvSpPr>
      <xdr:spPr>
        <a:xfrm>
          <a:off x="14668500" y="136937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60" name="テキスト ボックス 259">
          <a:extLst>
            <a:ext uri="{FF2B5EF4-FFF2-40B4-BE49-F238E27FC236}">
              <a16:creationId xmlns:a16="http://schemas.microsoft.com/office/drawing/2014/main" id="{F5D0E5F2-4618-4977-B091-F455B6AADCAB}"/>
            </a:ext>
          </a:extLst>
        </xdr:cNvPr>
        <xdr:cNvSpPr txBox="1"/>
      </xdr:nvSpPr>
      <xdr:spPr>
        <a:xfrm>
          <a:off x="14373225" y="13469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51859</xdr:rowOff>
    </xdr:from>
    <xdr:to>
      <xdr:col>72</xdr:col>
      <xdr:colOff>203200</xdr:colOff>
      <xdr:row>85</xdr:row>
      <xdr:rowOff>51859</xdr:rowOff>
    </xdr:to>
    <xdr:cxnSp macro="">
      <xdr:nvCxnSpPr>
        <xdr:cNvPr id="261" name="直線コネクタ 260">
          <a:extLst>
            <a:ext uri="{FF2B5EF4-FFF2-40B4-BE49-F238E27FC236}">
              <a16:creationId xmlns:a16="http://schemas.microsoft.com/office/drawing/2014/main" id="{FB753060-8206-4C48-AF05-3B2A18EF3A2A}"/>
            </a:ext>
          </a:extLst>
        </xdr:cNvPr>
        <xdr:cNvCxnSpPr/>
      </xdr:nvCxnSpPr>
      <xdr:spPr>
        <a:xfrm>
          <a:off x="13106400" y="13812309"/>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2" name="フローチャート: 判断 261">
          <a:extLst>
            <a:ext uri="{FF2B5EF4-FFF2-40B4-BE49-F238E27FC236}">
              <a16:creationId xmlns:a16="http://schemas.microsoft.com/office/drawing/2014/main" id="{0AE16064-6850-40C4-A24F-0706D522876A}"/>
            </a:ext>
          </a:extLst>
        </xdr:cNvPr>
        <xdr:cNvSpPr/>
      </xdr:nvSpPr>
      <xdr:spPr>
        <a:xfrm>
          <a:off x="13868400" y="1373399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63" name="テキスト ボックス 262">
          <a:extLst>
            <a:ext uri="{FF2B5EF4-FFF2-40B4-BE49-F238E27FC236}">
              <a16:creationId xmlns:a16="http://schemas.microsoft.com/office/drawing/2014/main" id="{9C2CC975-D3FE-4C02-BCDC-A42471CA8813}"/>
            </a:ext>
          </a:extLst>
        </xdr:cNvPr>
        <xdr:cNvSpPr txBox="1"/>
      </xdr:nvSpPr>
      <xdr:spPr>
        <a:xfrm>
          <a:off x="13554075" y="13509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51859</xdr:rowOff>
    </xdr:from>
    <xdr:to>
      <xdr:col>68</xdr:col>
      <xdr:colOff>152400</xdr:colOff>
      <xdr:row>85</xdr:row>
      <xdr:rowOff>132291</xdr:rowOff>
    </xdr:to>
    <xdr:cxnSp macro="">
      <xdr:nvCxnSpPr>
        <xdr:cNvPr id="264" name="直線コネクタ 263">
          <a:extLst>
            <a:ext uri="{FF2B5EF4-FFF2-40B4-BE49-F238E27FC236}">
              <a16:creationId xmlns:a16="http://schemas.microsoft.com/office/drawing/2014/main" id="{239C2522-3AA0-4F6D-9462-F2EE4727AC1B}"/>
            </a:ext>
          </a:extLst>
        </xdr:cNvPr>
        <xdr:cNvCxnSpPr/>
      </xdr:nvCxnSpPr>
      <xdr:spPr>
        <a:xfrm flipV="1">
          <a:off x="12296775" y="13812309"/>
          <a:ext cx="809625" cy="8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5" name="フローチャート: 判断 264">
          <a:extLst>
            <a:ext uri="{FF2B5EF4-FFF2-40B4-BE49-F238E27FC236}">
              <a16:creationId xmlns:a16="http://schemas.microsoft.com/office/drawing/2014/main" id="{73C195C3-B018-4E6B-A538-831207C21AA2}"/>
            </a:ext>
          </a:extLst>
        </xdr:cNvPr>
        <xdr:cNvSpPr/>
      </xdr:nvSpPr>
      <xdr:spPr>
        <a:xfrm>
          <a:off x="13058775" y="1373399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66" name="テキスト ボックス 265">
          <a:extLst>
            <a:ext uri="{FF2B5EF4-FFF2-40B4-BE49-F238E27FC236}">
              <a16:creationId xmlns:a16="http://schemas.microsoft.com/office/drawing/2014/main" id="{F0E59F2A-42B9-4875-B1FA-BA756BC713E6}"/>
            </a:ext>
          </a:extLst>
        </xdr:cNvPr>
        <xdr:cNvSpPr txBox="1"/>
      </xdr:nvSpPr>
      <xdr:spPr>
        <a:xfrm>
          <a:off x="12763500" y="13509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41275</xdr:rowOff>
    </xdr:from>
    <xdr:to>
      <xdr:col>64</xdr:col>
      <xdr:colOff>152400</xdr:colOff>
      <xdr:row>85</xdr:row>
      <xdr:rowOff>142875</xdr:rowOff>
    </xdr:to>
    <xdr:sp macro="" textlink="">
      <xdr:nvSpPr>
        <xdr:cNvPr id="267" name="フローチャート: 判断 266">
          <a:extLst>
            <a:ext uri="{FF2B5EF4-FFF2-40B4-BE49-F238E27FC236}">
              <a16:creationId xmlns:a16="http://schemas.microsoft.com/office/drawing/2014/main" id="{8EFE5EC8-F5DF-48B8-A7D8-48DA6B3730CB}"/>
            </a:ext>
          </a:extLst>
        </xdr:cNvPr>
        <xdr:cNvSpPr/>
      </xdr:nvSpPr>
      <xdr:spPr>
        <a:xfrm>
          <a:off x="12239625" y="138080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153052</xdr:rowOff>
    </xdr:from>
    <xdr:ext cx="762000" cy="259045"/>
    <xdr:sp macro="" textlink="">
      <xdr:nvSpPr>
        <xdr:cNvPr id="268" name="テキスト ボックス 267">
          <a:extLst>
            <a:ext uri="{FF2B5EF4-FFF2-40B4-BE49-F238E27FC236}">
              <a16:creationId xmlns:a16="http://schemas.microsoft.com/office/drawing/2014/main" id="{E3BE2405-BF02-452A-BEE5-DCB6804B6E1F}"/>
            </a:ext>
          </a:extLst>
        </xdr:cNvPr>
        <xdr:cNvSpPr txBox="1"/>
      </xdr:nvSpPr>
      <xdr:spPr>
        <a:xfrm>
          <a:off x="11953875"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8639E025-473E-40D3-9913-0DE8647F9159}"/>
            </a:ext>
          </a:extLst>
        </xdr:cNvPr>
        <xdr:cNvSpPr txBox="1"/>
      </xdr:nvSpPr>
      <xdr:spPr>
        <a:xfrm>
          <a:off x="15278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F63A15E7-DA13-4463-BF3B-03305FA1A6A5}"/>
            </a:ext>
          </a:extLst>
        </xdr:cNvPr>
        <xdr:cNvSpPr txBox="1"/>
      </xdr:nvSpPr>
      <xdr:spPr>
        <a:xfrm>
          <a:off x="14516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7363330D-3062-4D52-B11E-3212C0B5DE58}"/>
            </a:ext>
          </a:extLst>
        </xdr:cNvPr>
        <xdr:cNvSpPr txBox="1"/>
      </xdr:nvSpPr>
      <xdr:spPr>
        <a:xfrm>
          <a:off x="137160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745C7E91-4EE2-4C56-8BBE-5DA44B4F1848}"/>
            </a:ext>
          </a:extLst>
        </xdr:cNvPr>
        <xdr:cNvSpPr txBox="1"/>
      </xdr:nvSpPr>
      <xdr:spPr>
        <a:xfrm>
          <a:off x="129063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6FCC4D5E-D472-40BB-B612-D48F96B29158}"/>
            </a:ext>
          </a:extLst>
        </xdr:cNvPr>
        <xdr:cNvSpPr txBox="1"/>
      </xdr:nvSpPr>
      <xdr:spPr>
        <a:xfrm>
          <a:off x="1209675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4" name="楕円 273">
          <a:extLst>
            <a:ext uri="{FF2B5EF4-FFF2-40B4-BE49-F238E27FC236}">
              <a16:creationId xmlns:a16="http://schemas.microsoft.com/office/drawing/2014/main" id="{F23E7875-974B-4F04-80A6-A01CE9C87164}"/>
            </a:ext>
          </a:extLst>
        </xdr:cNvPr>
        <xdr:cNvSpPr/>
      </xdr:nvSpPr>
      <xdr:spPr>
        <a:xfrm>
          <a:off x="15430500" y="137541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124477</xdr:rowOff>
    </xdr:from>
    <xdr:ext cx="762000" cy="259045"/>
    <xdr:sp macro="" textlink="">
      <xdr:nvSpPr>
        <xdr:cNvPr id="275" name="給与水準   （国との比較）該当値テキスト">
          <a:extLst>
            <a:ext uri="{FF2B5EF4-FFF2-40B4-BE49-F238E27FC236}">
              <a16:creationId xmlns:a16="http://schemas.microsoft.com/office/drawing/2014/main" id="{BAA3C771-C03D-41B9-8F00-3A2D9759051C}"/>
            </a:ext>
          </a:extLst>
        </xdr:cNvPr>
        <xdr:cNvSpPr txBox="1"/>
      </xdr:nvSpPr>
      <xdr:spPr>
        <a:xfrm>
          <a:off x="15563850" y="1372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6" name="楕円 275">
          <a:extLst>
            <a:ext uri="{FF2B5EF4-FFF2-40B4-BE49-F238E27FC236}">
              <a16:creationId xmlns:a16="http://schemas.microsoft.com/office/drawing/2014/main" id="{21087A56-78C1-4D2B-BF06-A2BEA278E1A6}"/>
            </a:ext>
          </a:extLst>
        </xdr:cNvPr>
        <xdr:cNvSpPr/>
      </xdr:nvSpPr>
      <xdr:spPr>
        <a:xfrm>
          <a:off x="14668500" y="137541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77" name="テキスト ボックス 276">
          <a:extLst>
            <a:ext uri="{FF2B5EF4-FFF2-40B4-BE49-F238E27FC236}">
              <a16:creationId xmlns:a16="http://schemas.microsoft.com/office/drawing/2014/main" id="{1EE5CE6A-CB75-4BA0-8E40-8845E5D3E15C}"/>
            </a:ext>
          </a:extLst>
        </xdr:cNvPr>
        <xdr:cNvSpPr txBox="1"/>
      </xdr:nvSpPr>
      <xdr:spPr>
        <a:xfrm>
          <a:off x="14373225" y="1382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1059</xdr:rowOff>
    </xdr:from>
    <xdr:to>
      <xdr:col>73</xdr:col>
      <xdr:colOff>44450</xdr:colOff>
      <xdr:row>85</xdr:row>
      <xdr:rowOff>102659</xdr:rowOff>
    </xdr:to>
    <xdr:sp macro="" textlink="">
      <xdr:nvSpPr>
        <xdr:cNvPr id="278" name="楕円 277">
          <a:extLst>
            <a:ext uri="{FF2B5EF4-FFF2-40B4-BE49-F238E27FC236}">
              <a16:creationId xmlns:a16="http://schemas.microsoft.com/office/drawing/2014/main" id="{49EBFE28-5ED8-4E4A-99C1-2EA35F98CE32}"/>
            </a:ext>
          </a:extLst>
        </xdr:cNvPr>
        <xdr:cNvSpPr/>
      </xdr:nvSpPr>
      <xdr:spPr>
        <a:xfrm>
          <a:off x="13868400" y="1376468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87436</xdr:rowOff>
    </xdr:from>
    <xdr:ext cx="762000" cy="259045"/>
    <xdr:sp macro="" textlink="">
      <xdr:nvSpPr>
        <xdr:cNvPr id="279" name="テキスト ボックス 278">
          <a:extLst>
            <a:ext uri="{FF2B5EF4-FFF2-40B4-BE49-F238E27FC236}">
              <a16:creationId xmlns:a16="http://schemas.microsoft.com/office/drawing/2014/main" id="{4D1AA51C-D884-4944-8C47-3C3DBF90DFDF}"/>
            </a:ext>
          </a:extLst>
        </xdr:cNvPr>
        <xdr:cNvSpPr txBox="1"/>
      </xdr:nvSpPr>
      <xdr:spPr>
        <a:xfrm>
          <a:off x="13554075" y="13847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1059</xdr:rowOff>
    </xdr:from>
    <xdr:to>
      <xdr:col>68</xdr:col>
      <xdr:colOff>203200</xdr:colOff>
      <xdr:row>85</xdr:row>
      <xdr:rowOff>102659</xdr:rowOff>
    </xdr:to>
    <xdr:sp macro="" textlink="">
      <xdr:nvSpPr>
        <xdr:cNvPr id="280" name="楕円 279">
          <a:extLst>
            <a:ext uri="{FF2B5EF4-FFF2-40B4-BE49-F238E27FC236}">
              <a16:creationId xmlns:a16="http://schemas.microsoft.com/office/drawing/2014/main" id="{04464B7E-6F28-437B-A08F-44869B6EB166}"/>
            </a:ext>
          </a:extLst>
        </xdr:cNvPr>
        <xdr:cNvSpPr/>
      </xdr:nvSpPr>
      <xdr:spPr>
        <a:xfrm>
          <a:off x="13058775" y="1376468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81" name="テキスト ボックス 280">
          <a:extLst>
            <a:ext uri="{FF2B5EF4-FFF2-40B4-BE49-F238E27FC236}">
              <a16:creationId xmlns:a16="http://schemas.microsoft.com/office/drawing/2014/main" id="{6E4C086F-5F32-4D11-82E2-6E6B90CCD97F}"/>
            </a:ext>
          </a:extLst>
        </xdr:cNvPr>
        <xdr:cNvSpPr txBox="1"/>
      </xdr:nvSpPr>
      <xdr:spPr>
        <a:xfrm>
          <a:off x="12763500" y="13847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82" name="楕円 281">
          <a:extLst>
            <a:ext uri="{FF2B5EF4-FFF2-40B4-BE49-F238E27FC236}">
              <a16:creationId xmlns:a16="http://schemas.microsoft.com/office/drawing/2014/main" id="{DC02DE20-9410-4315-832E-30BEA148C583}"/>
            </a:ext>
          </a:extLst>
        </xdr:cNvPr>
        <xdr:cNvSpPr/>
      </xdr:nvSpPr>
      <xdr:spPr>
        <a:xfrm>
          <a:off x="12239625" y="13848291"/>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167868</xdr:rowOff>
    </xdr:from>
    <xdr:ext cx="762000" cy="259045"/>
    <xdr:sp macro="" textlink="">
      <xdr:nvSpPr>
        <xdr:cNvPr id="283" name="テキスト ボックス 282">
          <a:extLst>
            <a:ext uri="{FF2B5EF4-FFF2-40B4-BE49-F238E27FC236}">
              <a16:creationId xmlns:a16="http://schemas.microsoft.com/office/drawing/2014/main" id="{07E1D930-4505-425C-9ED8-1F59286FAE35}"/>
            </a:ext>
          </a:extLst>
        </xdr:cNvPr>
        <xdr:cNvSpPr txBox="1"/>
      </xdr:nvSpPr>
      <xdr:spPr>
        <a:xfrm>
          <a:off x="11953875" y="13928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7484FAF0-EB1A-482B-8A00-A0662E16DCAD}"/>
            </a:ext>
          </a:extLst>
        </xdr:cNvPr>
        <xdr:cNvSpPr/>
      </xdr:nvSpPr>
      <xdr:spPr>
        <a:xfrm>
          <a:off x="11668125"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3309CFD8-BF71-45B7-ABB6-D4F862CBB601}"/>
            </a:ext>
          </a:extLst>
        </xdr:cNvPr>
        <xdr:cNvSpPr txBox="1"/>
      </xdr:nvSpPr>
      <xdr:spPr>
        <a:xfrm>
          <a:off x="12142977" y="86868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AF32AD33-572B-4DF5-A525-7D7C1E4C2723}"/>
            </a:ext>
          </a:extLst>
        </xdr:cNvPr>
        <xdr:cNvSpPr txBox="1"/>
      </xdr:nvSpPr>
      <xdr:spPr>
        <a:xfrm>
          <a:off x="14307949" y="86582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F90B5926-AA87-425C-9555-8CBFF3FEF03A}"/>
            </a:ext>
          </a:extLst>
        </xdr:cNvPr>
        <xdr:cNvSpPr/>
      </xdr:nvSpPr>
      <xdr:spPr>
        <a:xfrm>
          <a:off x="16354425" y="85820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3E60A643-9C91-419A-A1F2-05F209A56DE0}"/>
            </a:ext>
          </a:extLst>
        </xdr:cNvPr>
        <xdr:cNvSpPr/>
      </xdr:nvSpPr>
      <xdr:spPr>
        <a:xfrm>
          <a:off x="16354425" y="87534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82AB912F-25AF-4B2A-BE86-C9053C4F18AD}"/>
            </a:ext>
          </a:extLst>
        </xdr:cNvPr>
        <xdr:cNvSpPr/>
      </xdr:nvSpPr>
      <xdr:spPr>
        <a:xfrm>
          <a:off x="17849850" y="85820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AFA598F0-EAEF-4EF9-A70A-27FE0D1CB636}"/>
            </a:ext>
          </a:extLst>
        </xdr:cNvPr>
        <xdr:cNvSpPr/>
      </xdr:nvSpPr>
      <xdr:spPr>
        <a:xfrm>
          <a:off x="17849850" y="875347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75688BED-9B56-4F45-9EC1-08B85E3087A5}"/>
            </a:ext>
          </a:extLst>
        </xdr:cNvPr>
        <xdr:cNvSpPr/>
      </xdr:nvSpPr>
      <xdr:spPr>
        <a:xfrm>
          <a:off x="19173825" y="85820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DD5A2253-CB21-404D-ACEB-A46D1DEC9F96}"/>
            </a:ext>
          </a:extLst>
        </xdr:cNvPr>
        <xdr:cNvSpPr/>
      </xdr:nvSpPr>
      <xdr:spPr>
        <a:xfrm>
          <a:off x="19173825" y="875347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C5FF1F68-CA49-4F18-B0D1-7BAFA4130BA9}"/>
            </a:ext>
          </a:extLst>
        </xdr:cNvPr>
        <xdr:cNvSpPr/>
      </xdr:nvSpPr>
      <xdr:spPr>
        <a:xfrm>
          <a:off x="11668125"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304DDC58-19A7-4F3A-8E11-D970EE12FE06}"/>
            </a:ext>
          </a:extLst>
        </xdr:cNvPr>
        <xdr:cNvSpPr/>
      </xdr:nvSpPr>
      <xdr:spPr>
        <a:xfrm>
          <a:off x="16459200" y="9067800"/>
          <a:ext cx="5476875"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96FF3E3C-C08C-47A2-8D49-DAD055A1FEA5}"/>
            </a:ext>
          </a:extLst>
        </xdr:cNvPr>
        <xdr:cNvSpPr/>
      </xdr:nvSpPr>
      <xdr:spPr>
        <a:xfrm>
          <a:off x="16459200" y="906780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FA9E7172-123C-4D12-9640-55DAC75036CC}"/>
            </a:ext>
          </a:extLst>
        </xdr:cNvPr>
        <xdr:cNvSpPr txBox="1"/>
      </xdr:nvSpPr>
      <xdr:spPr>
        <a:xfrm>
          <a:off x="16573500" y="93630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年熊本地震発生後は、定員抑制を見合わせて復旧復興業務に必要な人員確保に努めてきたものの、令和元年度は、熊本地震の復旧復興業務の進捗等に伴い、やや減少に転じた。令和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年度は、臨時的任用職員の任用の適正化等により前年度比</a:t>
          </a:r>
          <a:r>
            <a:rPr kumimoji="1" lang="en-US" altLang="ja-JP" sz="1300">
              <a:latin typeface="ＭＳ Ｐゴシック" panose="020B0600070205080204" pitchFamily="50" charset="-128"/>
              <a:ea typeface="ＭＳ Ｐゴシック" panose="020B0600070205080204" pitchFamily="50" charset="-128"/>
            </a:rPr>
            <a:t>0.56</a:t>
          </a:r>
          <a:r>
            <a:rPr kumimoji="1" lang="ja-JP" altLang="en-US" sz="1300">
              <a:latin typeface="ＭＳ Ｐゴシック" panose="020B0600070205080204" pitchFamily="50" charset="-128"/>
              <a:ea typeface="ＭＳ Ｐゴシック" panose="020B0600070205080204" pitchFamily="50" charset="-128"/>
            </a:rPr>
            <a:t>人増加した。</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年度は、新型コロナウイルス感染症対応のための任期付職員の雇用等により前年度比</a:t>
          </a:r>
          <a:r>
            <a:rPr kumimoji="1" lang="en-US" altLang="ja-JP" sz="1300">
              <a:latin typeface="ＭＳ Ｐゴシック" panose="020B0600070205080204" pitchFamily="50" charset="-128"/>
              <a:ea typeface="ＭＳ Ｐゴシック" panose="020B0600070205080204" pitchFamily="50" charset="-128"/>
            </a:rPr>
            <a:t>0.09</a:t>
          </a:r>
          <a:r>
            <a:rPr kumimoji="1" lang="ja-JP" altLang="en-US" sz="1300">
              <a:latin typeface="ＭＳ Ｐゴシック" panose="020B0600070205080204" pitchFamily="50" charset="-128"/>
              <a:ea typeface="ＭＳ Ｐゴシック" panose="020B0600070205080204" pitchFamily="50" charset="-128"/>
            </a:rPr>
            <a:t>人微増した。引き続き第</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次熊本市定員管理計画に基づき必要な人員を確保しつつ、民間活力の活用や事務の効率化等による職員数の適正化に努める。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A1AA8DE4-87BC-49BA-BD86-A7BECF7D742C}"/>
            </a:ext>
          </a:extLst>
        </xdr:cNvPr>
        <xdr:cNvSpPr txBox="1"/>
      </xdr:nvSpPr>
      <xdr:spPr>
        <a:xfrm>
          <a:off x="11630025" y="8886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BC133DCB-F050-4A52-8129-88E56B019091}"/>
            </a:ext>
          </a:extLst>
        </xdr:cNvPr>
        <xdr:cNvCxnSpPr/>
      </xdr:nvCxnSpPr>
      <xdr:spPr>
        <a:xfrm>
          <a:off x="11668125"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9FB3AF99-30AF-4B93-9D31-2626CFB0A5B9}"/>
            </a:ext>
          </a:extLst>
        </xdr:cNvPr>
        <xdr:cNvSpPr txBox="1"/>
      </xdr:nvSpPr>
      <xdr:spPr>
        <a:xfrm>
          <a:off x="10982325"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EDE37864-4666-4746-8A14-D1A7DE43CF26}"/>
            </a:ext>
          </a:extLst>
        </xdr:cNvPr>
        <xdr:cNvCxnSpPr/>
      </xdr:nvCxnSpPr>
      <xdr:spPr>
        <a:xfrm>
          <a:off x="11668125" y="108775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59E2990F-FB4B-410B-A9DB-18561EC4F33E}"/>
            </a:ext>
          </a:extLst>
        </xdr:cNvPr>
        <xdr:cNvSpPr txBox="1"/>
      </xdr:nvSpPr>
      <xdr:spPr>
        <a:xfrm>
          <a:off x="10982325" y="1075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A7B504B4-A8CA-450F-A68D-F9D89F02C5CE}"/>
            </a:ext>
          </a:extLst>
        </xdr:cNvPr>
        <xdr:cNvCxnSpPr/>
      </xdr:nvCxnSpPr>
      <xdr:spPr>
        <a:xfrm>
          <a:off x="11668125" y="104298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32704F79-D2C7-4634-9420-3E3CB2161403}"/>
            </a:ext>
          </a:extLst>
        </xdr:cNvPr>
        <xdr:cNvSpPr txBox="1"/>
      </xdr:nvSpPr>
      <xdr:spPr>
        <a:xfrm>
          <a:off x="10982325" y="1029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32609D76-75B4-4A8A-AA0E-3A22E441087E}"/>
            </a:ext>
          </a:extLst>
        </xdr:cNvPr>
        <xdr:cNvCxnSpPr/>
      </xdr:nvCxnSpPr>
      <xdr:spPr>
        <a:xfrm>
          <a:off x="11668125" y="99726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29DAFE52-C427-4B7F-B55B-17955ECE36E7}"/>
            </a:ext>
          </a:extLst>
        </xdr:cNvPr>
        <xdr:cNvSpPr txBox="1"/>
      </xdr:nvSpPr>
      <xdr:spPr>
        <a:xfrm>
          <a:off x="10982325" y="983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3DA9D004-9897-4F26-A2F0-7DFB07B3C6AC}"/>
            </a:ext>
          </a:extLst>
        </xdr:cNvPr>
        <xdr:cNvCxnSpPr/>
      </xdr:nvCxnSpPr>
      <xdr:spPr>
        <a:xfrm>
          <a:off x="11668125" y="95154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3E54352B-6B4E-4843-A0D9-B207F2E68580}"/>
            </a:ext>
          </a:extLst>
        </xdr:cNvPr>
        <xdr:cNvSpPr txBox="1"/>
      </xdr:nvSpPr>
      <xdr:spPr>
        <a:xfrm>
          <a:off x="10982325"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69C2B096-6963-4B90-B834-7D88013AC77A}"/>
            </a:ext>
          </a:extLst>
        </xdr:cNvPr>
        <xdr:cNvCxnSpPr/>
      </xdr:nvCxnSpPr>
      <xdr:spPr>
        <a:xfrm>
          <a:off x="11668125"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7C809741-3FAA-499D-A4C2-C224930E0DCD}"/>
            </a:ext>
          </a:extLst>
        </xdr:cNvPr>
        <xdr:cNvSpPr txBox="1"/>
      </xdr:nvSpPr>
      <xdr:spPr>
        <a:xfrm>
          <a:off x="10982325"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910004C9-1587-4F2B-BCAB-AA265AD62DBF}"/>
            </a:ext>
          </a:extLst>
        </xdr:cNvPr>
        <xdr:cNvSpPr/>
      </xdr:nvSpPr>
      <xdr:spPr>
        <a:xfrm>
          <a:off x="11668125"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88392</xdr:rowOff>
    </xdr:from>
    <xdr:to>
      <xdr:col>81</xdr:col>
      <xdr:colOff>44450</xdr:colOff>
      <xdr:row>65</xdr:row>
      <xdr:rowOff>143002</xdr:rowOff>
    </xdr:to>
    <xdr:cxnSp macro="">
      <xdr:nvCxnSpPr>
        <xdr:cNvPr id="311" name="直線コネクタ 310">
          <a:extLst>
            <a:ext uri="{FF2B5EF4-FFF2-40B4-BE49-F238E27FC236}">
              <a16:creationId xmlns:a16="http://schemas.microsoft.com/office/drawing/2014/main" id="{C63FAA29-6FB4-49ED-A79E-96F1D7645E17}"/>
            </a:ext>
          </a:extLst>
        </xdr:cNvPr>
        <xdr:cNvCxnSpPr/>
      </xdr:nvCxnSpPr>
      <xdr:spPr>
        <a:xfrm flipV="1">
          <a:off x="15478125" y="9476867"/>
          <a:ext cx="0" cy="11880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115079</xdr:rowOff>
    </xdr:from>
    <xdr:ext cx="762000" cy="259045"/>
    <xdr:sp macro="" textlink="">
      <xdr:nvSpPr>
        <xdr:cNvPr id="312" name="定員管理の状況最小値テキスト">
          <a:extLst>
            <a:ext uri="{FF2B5EF4-FFF2-40B4-BE49-F238E27FC236}">
              <a16:creationId xmlns:a16="http://schemas.microsoft.com/office/drawing/2014/main" id="{50C0BDC6-1342-43E7-BCDD-FB942729DC08}"/>
            </a:ext>
          </a:extLst>
        </xdr:cNvPr>
        <xdr:cNvSpPr txBox="1"/>
      </xdr:nvSpPr>
      <xdr:spPr>
        <a:xfrm>
          <a:off x="15563850" y="1064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143002</xdr:rowOff>
    </xdr:from>
    <xdr:to>
      <xdr:col>81</xdr:col>
      <xdr:colOff>133350</xdr:colOff>
      <xdr:row>65</xdr:row>
      <xdr:rowOff>143002</xdr:rowOff>
    </xdr:to>
    <xdr:cxnSp macro="">
      <xdr:nvCxnSpPr>
        <xdr:cNvPr id="313" name="直線コネクタ 312">
          <a:extLst>
            <a:ext uri="{FF2B5EF4-FFF2-40B4-BE49-F238E27FC236}">
              <a16:creationId xmlns:a16="http://schemas.microsoft.com/office/drawing/2014/main" id="{FA9955F5-81C0-4B71-B137-3E04FCFFBA18}"/>
            </a:ext>
          </a:extLst>
        </xdr:cNvPr>
        <xdr:cNvCxnSpPr/>
      </xdr:nvCxnSpPr>
      <xdr:spPr>
        <a:xfrm>
          <a:off x="15401925" y="1066495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3319</xdr:rowOff>
    </xdr:from>
    <xdr:ext cx="762000" cy="259045"/>
    <xdr:sp macro="" textlink="">
      <xdr:nvSpPr>
        <xdr:cNvPr id="314" name="定員管理の状況最大値テキスト">
          <a:extLst>
            <a:ext uri="{FF2B5EF4-FFF2-40B4-BE49-F238E27FC236}">
              <a16:creationId xmlns:a16="http://schemas.microsoft.com/office/drawing/2014/main" id="{E5D452C5-31DC-4946-9EBD-160EF365F700}"/>
            </a:ext>
          </a:extLst>
        </xdr:cNvPr>
        <xdr:cNvSpPr txBox="1"/>
      </xdr:nvSpPr>
      <xdr:spPr>
        <a:xfrm>
          <a:off x="15563850" y="923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88392</xdr:rowOff>
    </xdr:from>
    <xdr:to>
      <xdr:col>81</xdr:col>
      <xdr:colOff>133350</xdr:colOff>
      <xdr:row>58</xdr:row>
      <xdr:rowOff>88392</xdr:rowOff>
    </xdr:to>
    <xdr:cxnSp macro="">
      <xdr:nvCxnSpPr>
        <xdr:cNvPr id="315" name="直線コネクタ 314">
          <a:extLst>
            <a:ext uri="{FF2B5EF4-FFF2-40B4-BE49-F238E27FC236}">
              <a16:creationId xmlns:a16="http://schemas.microsoft.com/office/drawing/2014/main" id="{E96170F9-8EE5-43D6-BE32-C42C364EF7C9}"/>
            </a:ext>
          </a:extLst>
        </xdr:cNvPr>
        <xdr:cNvCxnSpPr/>
      </xdr:nvCxnSpPr>
      <xdr:spPr>
        <a:xfrm>
          <a:off x="15401925" y="947686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160020</xdr:rowOff>
    </xdr:from>
    <xdr:to>
      <xdr:col>81</xdr:col>
      <xdr:colOff>44450</xdr:colOff>
      <xdr:row>65</xdr:row>
      <xdr:rowOff>32004</xdr:rowOff>
    </xdr:to>
    <xdr:cxnSp macro="">
      <xdr:nvCxnSpPr>
        <xdr:cNvPr id="316" name="直線コネクタ 315">
          <a:extLst>
            <a:ext uri="{FF2B5EF4-FFF2-40B4-BE49-F238E27FC236}">
              <a16:creationId xmlns:a16="http://schemas.microsoft.com/office/drawing/2014/main" id="{522365D4-6B6F-428A-92D9-E12E01D67BE6}"/>
            </a:ext>
          </a:extLst>
        </xdr:cNvPr>
        <xdr:cNvCxnSpPr/>
      </xdr:nvCxnSpPr>
      <xdr:spPr>
        <a:xfrm>
          <a:off x="14716125" y="10526395"/>
          <a:ext cx="762000" cy="2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48785</xdr:rowOff>
    </xdr:from>
    <xdr:ext cx="762000" cy="259045"/>
    <xdr:sp macro="" textlink="">
      <xdr:nvSpPr>
        <xdr:cNvPr id="317" name="定員管理の状況平均値テキスト">
          <a:extLst>
            <a:ext uri="{FF2B5EF4-FFF2-40B4-BE49-F238E27FC236}">
              <a16:creationId xmlns:a16="http://schemas.microsoft.com/office/drawing/2014/main" id="{7945BAA3-9365-49EB-B0B4-5A1350C8B35D}"/>
            </a:ext>
          </a:extLst>
        </xdr:cNvPr>
        <xdr:cNvSpPr txBox="1"/>
      </xdr:nvSpPr>
      <xdr:spPr>
        <a:xfrm>
          <a:off x="15563850" y="9923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32258</xdr:rowOff>
    </xdr:from>
    <xdr:to>
      <xdr:col>81</xdr:col>
      <xdr:colOff>95250</xdr:colOff>
      <xdr:row>62</xdr:row>
      <xdr:rowOff>133858</xdr:rowOff>
    </xdr:to>
    <xdr:sp macro="" textlink="">
      <xdr:nvSpPr>
        <xdr:cNvPr id="318" name="フローチャート: 判断 317">
          <a:extLst>
            <a:ext uri="{FF2B5EF4-FFF2-40B4-BE49-F238E27FC236}">
              <a16:creationId xmlns:a16="http://schemas.microsoft.com/office/drawing/2014/main" id="{1C54FF8D-1709-4CB2-B23A-A54FE85591F3}"/>
            </a:ext>
          </a:extLst>
        </xdr:cNvPr>
        <xdr:cNvSpPr/>
      </xdr:nvSpPr>
      <xdr:spPr>
        <a:xfrm>
          <a:off x="15430500" y="10068433"/>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155194</xdr:rowOff>
    </xdr:from>
    <xdr:to>
      <xdr:col>77</xdr:col>
      <xdr:colOff>44450</xdr:colOff>
      <xdr:row>64</xdr:row>
      <xdr:rowOff>160020</xdr:rowOff>
    </xdr:to>
    <xdr:cxnSp macro="">
      <xdr:nvCxnSpPr>
        <xdr:cNvPr id="319" name="直線コネクタ 318">
          <a:extLst>
            <a:ext uri="{FF2B5EF4-FFF2-40B4-BE49-F238E27FC236}">
              <a16:creationId xmlns:a16="http://schemas.microsoft.com/office/drawing/2014/main" id="{06B88321-F3C2-4D25-B640-3D1A0C5B93A6}"/>
            </a:ext>
          </a:extLst>
        </xdr:cNvPr>
        <xdr:cNvCxnSpPr/>
      </xdr:nvCxnSpPr>
      <xdr:spPr>
        <a:xfrm>
          <a:off x="13906500" y="10518394"/>
          <a:ext cx="809625"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22606</xdr:rowOff>
    </xdr:from>
    <xdr:to>
      <xdr:col>77</xdr:col>
      <xdr:colOff>95250</xdr:colOff>
      <xdr:row>62</xdr:row>
      <xdr:rowOff>124206</xdr:rowOff>
    </xdr:to>
    <xdr:sp macro="" textlink="">
      <xdr:nvSpPr>
        <xdr:cNvPr id="320" name="フローチャート: 判断 319">
          <a:extLst>
            <a:ext uri="{FF2B5EF4-FFF2-40B4-BE49-F238E27FC236}">
              <a16:creationId xmlns:a16="http://schemas.microsoft.com/office/drawing/2014/main" id="{4D7F847B-593B-4AAC-8AC8-DF2EF2C834B2}"/>
            </a:ext>
          </a:extLst>
        </xdr:cNvPr>
        <xdr:cNvSpPr/>
      </xdr:nvSpPr>
      <xdr:spPr>
        <a:xfrm>
          <a:off x="14668500" y="1006513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134383</xdr:rowOff>
    </xdr:from>
    <xdr:ext cx="736600" cy="259045"/>
    <xdr:sp macro="" textlink="">
      <xdr:nvSpPr>
        <xdr:cNvPr id="321" name="テキスト ボックス 320">
          <a:extLst>
            <a:ext uri="{FF2B5EF4-FFF2-40B4-BE49-F238E27FC236}">
              <a16:creationId xmlns:a16="http://schemas.microsoft.com/office/drawing/2014/main" id="{877F9A82-EF09-407D-8D9B-0B0AE5630B3E}"/>
            </a:ext>
          </a:extLst>
        </xdr:cNvPr>
        <xdr:cNvSpPr txBox="1"/>
      </xdr:nvSpPr>
      <xdr:spPr>
        <a:xfrm>
          <a:off x="14373225" y="9849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56388</xdr:rowOff>
    </xdr:from>
    <xdr:to>
      <xdr:col>72</xdr:col>
      <xdr:colOff>203200</xdr:colOff>
      <xdr:row>64</xdr:row>
      <xdr:rowOff>155194</xdr:rowOff>
    </xdr:to>
    <xdr:cxnSp macro="">
      <xdr:nvCxnSpPr>
        <xdr:cNvPr id="322" name="直線コネクタ 321">
          <a:extLst>
            <a:ext uri="{FF2B5EF4-FFF2-40B4-BE49-F238E27FC236}">
              <a16:creationId xmlns:a16="http://schemas.microsoft.com/office/drawing/2014/main" id="{E68909DD-16F6-4E89-AC26-DC55F6AF61AB}"/>
            </a:ext>
          </a:extLst>
        </xdr:cNvPr>
        <xdr:cNvCxnSpPr/>
      </xdr:nvCxnSpPr>
      <xdr:spPr>
        <a:xfrm>
          <a:off x="13106400" y="10257663"/>
          <a:ext cx="800100" cy="26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8128</xdr:rowOff>
    </xdr:from>
    <xdr:to>
      <xdr:col>73</xdr:col>
      <xdr:colOff>44450</xdr:colOff>
      <xdr:row>62</xdr:row>
      <xdr:rowOff>109728</xdr:rowOff>
    </xdr:to>
    <xdr:sp macro="" textlink="">
      <xdr:nvSpPr>
        <xdr:cNvPr id="323" name="フローチャート: 判断 322">
          <a:extLst>
            <a:ext uri="{FF2B5EF4-FFF2-40B4-BE49-F238E27FC236}">
              <a16:creationId xmlns:a16="http://schemas.microsoft.com/office/drawing/2014/main" id="{810A71D9-9430-4DC9-B3EE-160858D9FBA9}"/>
            </a:ext>
          </a:extLst>
        </xdr:cNvPr>
        <xdr:cNvSpPr/>
      </xdr:nvSpPr>
      <xdr:spPr>
        <a:xfrm>
          <a:off x="13868400" y="1005065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119905</xdr:rowOff>
    </xdr:from>
    <xdr:ext cx="762000" cy="259045"/>
    <xdr:sp macro="" textlink="">
      <xdr:nvSpPr>
        <xdr:cNvPr id="324" name="テキスト ボックス 323">
          <a:extLst>
            <a:ext uri="{FF2B5EF4-FFF2-40B4-BE49-F238E27FC236}">
              <a16:creationId xmlns:a16="http://schemas.microsoft.com/office/drawing/2014/main" id="{2E48C20D-ED20-45E2-934E-7199E839ECE7}"/>
            </a:ext>
          </a:extLst>
        </xdr:cNvPr>
        <xdr:cNvSpPr txBox="1"/>
      </xdr:nvSpPr>
      <xdr:spPr>
        <a:xfrm>
          <a:off x="13554075" y="983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56388</xdr:rowOff>
    </xdr:from>
    <xdr:to>
      <xdr:col>68</xdr:col>
      <xdr:colOff>152400</xdr:colOff>
      <xdr:row>63</xdr:row>
      <xdr:rowOff>109474</xdr:rowOff>
    </xdr:to>
    <xdr:cxnSp macro="">
      <xdr:nvCxnSpPr>
        <xdr:cNvPr id="325" name="直線コネクタ 324">
          <a:extLst>
            <a:ext uri="{FF2B5EF4-FFF2-40B4-BE49-F238E27FC236}">
              <a16:creationId xmlns:a16="http://schemas.microsoft.com/office/drawing/2014/main" id="{72DC8B35-C579-4C69-970F-9FAC46BFA0B1}"/>
            </a:ext>
          </a:extLst>
        </xdr:cNvPr>
        <xdr:cNvCxnSpPr/>
      </xdr:nvCxnSpPr>
      <xdr:spPr>
        <a:xfrm flipV="1">
          <a:off x="12296775" y="10257663"/>
          <a:ext cx="809625" cy="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162814</xdr:rowOff>
    </xdr:from>
    <xdr:to>
      <xdr:col>68</xdr:col>
      <xdr:colOff>203200</xdr:colOff>
      <xdr:row>61</xdr:row>
      <xdr:rowOff>92964</xdr:rowOff>
    </xdr:to>
    <xdr:sp macro="" textlink="">
      <xdr:nvSpPr>
        <xdr:cNvPr id="326" name="フローチャート: 判断 325">
          <a:extLst>
            <a:ext uri="{FF2B5EF4-FFF2-40B4-BE49-F238E27FC236}">
              <a16:creationId xmlns:a16="http://schemas.microsoft.com/office/drawing/2014/main" id="{F24F7623-968F-4A59-8485-14EBD513116E}"/>
            </a:ext>
          </a:extLst>
        </xdr:cNvPr>
        <xdr:cNvSpPr/>
      </xdr:nvSpPr>
      <xdr:spPr>
        <a:xfrm>
          <a:off x="13058775" y="987513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103141</xdr:rowOff>
    </xdr:from>
    <xdr:ext cx="762000" cy="259045"/>
    <xdr:sp macro="" textlink="">
      <xdr:nvSpPr>
        <xdr:cNvPr id="327" name="テキスト ボックス 326">
          <a:extLst>
            <a:ext uri="{FF2B5EF4-FFF2-40B4-BE49-F238E27FC236}">
              <a16:creationId xmlns:a16="http://schemas.microsoft.com/office/drawing/2014/main" id="{73847E08-CAC1-4C94-B377-D29DCB608259}"/>
            </a:ext>
          </a:extLst>
        </xdr:cNvPr>
        <xdr:cNvSpPr txBox="1"/>
      </xdr:nvSpPr>
      <xdr:spPr>
        <a:xfrm>
          <a:off x="12763500" y="9659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90424</xdr:rowOff>
    </xdr:from>
    <xdr:to>
      <xdr:col>64</xdr:col>
      <xdr:colOff>152400</xdr:colOff>
      <xdr:row>61</xdr:row>
      <xdr:rowOff>20574</xdr:rowOff>
    </xdr:to>
    <xdr:sp macro="" textlink="">
      <xdr:nvSpPr>
        <xdr:cNvPr id="328" name="フローチャート: 判断 327">
          <a:extLst>
            <a:ext uri="{FF2B5EF4-FFF2-40B4-BE49-F238E27FC236}">
              <a16:creationId xmlns:a16="http://schemas.microsoft.com/office/drawing/2014/main" id="{5B19D5E0-807A-4B14-91BE-02AB5F1ACD0E}"/>
            </a:ext>
          </a:extLst>
        </xdr:cNvPr>
        <xdr:cNvSpPr/>
      </xdr:nvSpPr>
      <xdr:spPr>
        <a:xfrm>
          <a:off x="12239625" y="980274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30751</xdr:rowOff>
    </xdr:from>
    <xdr:ext cx="762000" cy="259045"/>
    <xdr:sp macro="" textlink="">
      <xdr:nvSpPr>
        <xdr:cNvPr id="329" name="テキスト ボックス 328">
          <a:extLst>
            <a:ext uri="{FF2B5EF4-FFF2-40B4-BE49-F238E27FC236}">
              <a16:creationId xmlns:a16="http://schemas.microsoft.com/office/drawing/2014/main" id="{99CC6714-18D6-45FB-9ADB-A70B23269522}"/>
            </a:ext>
          </a:extLst>
        </xdr:cNvPr>
        <xdr:cNvSpPr txBox="1"/>
      </xdr:nvSpPr>
      <xdr:spPr>
        <a:xfrm>
          <a:off x="11953875" y="958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178A2E27-E8CE-4575-9345-DD1B1A185CCA}"/>
            </a:ext>
          </a:extLst>
        </xdr:cNvPr>
        <xdr:cNvSpPr txBox="1"/>
      </xdr:nvSpPr>
      <xdr:spPr>
        <a:xfrm>
          <a:off x="15278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A88FBEE9-B8B6-41EA-8A8E-3381FC3C62F3}"/>
            </a:ext>
          </a:extLst>
        </xdr:cNvPr>
        <xdr:cNvSpPr txBox="1"/>
      </xdr:nvSpPr>
      <xdr:spPr>
        <a:xfrm>
          <a:off x="14516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FECD1C82-6B6F-4493-A61E-EE6C17B378CD}"/>
            </a:ext>
          </a:extLst>
        </xdr:cNvPr>
        <xdr:cNvSpPr txBox="1"/>
      </xdr:nvSpPr>
      <xdr:spPr>
        <a:xfrm>
          <a:off x="137160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D666D435-E6E6-45CD-B73D-75B1F45A8129}"/>
            </a:ext>
          </a:extLst>
        </xdr:cNvPr>
        <xdr:cNvSpPr txBox="1"/>
      </xdr:nvSpPr>
      <xdr:spPr>
        <a:xfrm>
          <a:off x="129063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A7087D22-5123-48D3-90D7-80C6FB81B367}"/>
            </a:ext>
          </a:extLst>
        </xdr:cNvPr>
        <xdr:cNvSpPr txBox="1"/>
      </xdr:nvSpPr>
      <xdr:spPr>
        <a:xfrm>
          <a:off x="1209675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152654</xdr:rowOff>
    </xdr:from>
    <xdr:to>
      <xdr:col>81</xdr:col>
      <xdr:colOff>95250</xdr:colOff>
      <xdr:row>65</xdr:row>
      <xdr:rowOff>82804</xdr:rowOff>
    </xdr:to>
    <xdr:sp macro="" textlink="">
      <xdr:nvSpPr>
        <xdr:cNvPr id="335" name="楕円 334">
          <a:extLst>
            <a:ext uri="{FF2B5EF4-FFF2-40B4-BE49-F238E27FC236}">
              <a16:creationId xmlns:a16="http://schemas.microsoft.com/office/drawing/2014/main" id="{EEA79033-6382-470C-83BE-D9A7CA3655C5}"/>
            </a:ext>
          </a:extLst>
        </xdr:cNvPr>
        <xdr:cNvSpPr/>
      </xdr:nvSpPr>
      <xdr:spPr>
        <a:xfrm>
          <a:off x="15430500" y="1051585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48531</xdr:rowOff>
    </xdr:from>
    <xdr:ext cx="762000" cy="259045"/>
    <xdr:sp macro="" textlink="">
      <xdr:nvSpPr>
        <xdr:cNvPr id="336" name="定員管理の状況該当値テキスト">
          <a:extLst>
            <a:ext uri="{FF2B5EF4-FFF2-40B4-BE49-F238E27FC236}">
              <a16:creationId xmlns:a16="http://schemas.microsoft.com/office/drawing/2014/main" id="{910A4D77-AB24-49CB-BE10-1AB74B0E2526}"/>
            </a:ext>
          </a:extLst>
        </xdr:cNvPr>
        <xdr:cNvSpPr txBox="1"/>
      </xdr:nvSpPr>
      <xdr:spPr>
        <a:xfrm>
          <a:off x="15563850" y="10408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109220</xdr:rowOff>
    </xdr:from>
    <xdr:to>
      <xdr:col>77</xdr:col>
      <xdr:colOff>95250</xdr:colOff>
      <xdr:row>65</xdr:row>
      <xdr:rowOff>39370</xdr:rowOff>
    </xdr:to>
    <xdr:sp macro="" textlink="">
      <xdr:nvSpPr>
        <xdr:cNvPr id="337" name="楕円 336">
          <a:extLst>
            <a:ext uri="{FF2B5EF4-FFF2-40B4-BE49-F238E27FC236}">
              <a16:creationId xmlns:a16="http://schemas.microsoft.com/office/drawing/2014/main" id="{C0E59987-F400-4CF6-BF67-AA70539E77D4}"/>
            </a:ext>
          </a:extLst>
        </xdr:cNvPr>
        <xdr:cNvSpPr/>
      </xdr:nvSpPr>
      <xdr:spPr>
        <a:xfrm>
          <a:off x="14668500" y="1046924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24147</xdr:rowOff>
    </xdr:from>
    <xdr:ext cx="736600" cy="259045"/>
    <xdr:sp macro="" textlink="">
      <xdr:nvSpPr>
        <xdr:cNvPr id="338" name="テキスト ボックス 337">
          <a:extLst>
            <a:ext uri="{FF2B5EF4-FFF2-40B4-BE49-F238E27FC236}">
              <a16:creationId xmlns:a16="http://schemas.microsoft.com/office/drawing/2014/main" id="{5142629E-5836-42C3-9EEB-799E3B068FEE}"/>
            </a:ext>
          </a:extLst>
        </xdr:cNvPr>
        <xdr:cNvSpPr txBox="1"/>
      </xdr:nvSpPr>
      <xdr:spPr>
        <a:xfrm>
          <a:off x="14373225" y="1055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104394</xdr:rowOff>
    </xdr:from>
    <xdr:to>
      <xdr:col>73</xdr:col>
      <xdr:colOff>44450</xdr:colOff>
      <xdr:row>65</xdr:row>
      <xdr:rowOff>34544</xdr:rowOff>
    </xdr:to>
    <xdr:sp macro="" textlink="">
      <xdr:nvSpPr>
        <xdr:cNvPr id="339" name="楕円 338">
          <a:extLst>
            <a:ext uri="{FF2B5EF4-FFF2-40B4-BE49-F238E27FC236}">
              <a16:creationId xmlns:a16="http://schemas.microsoft.com/office/drawing/2014/main" id="{DE58B217-CD34-478D-85EC-9FDC3C8E2151}"/>
            </a:ext>
          </a:extLst>
        </xdr:cNvPr>
        <xdr:cNvSpPr/>
      </xdr:nvSpPr>
      <xdr:spPr>
        <a:xfrm>
          <a:off x="13868400" y="10470769"/>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19321</xdr:rowOff>
    </xdr:from>
    <xdr:ext cx="762000" cy="259045"/>
    <xdr:sp macro="" textlink="">
      <xdr:nvSpPr>
        <xdr:cNvPr id="340" name="テキスト ボックス 339">
          <a:extLst>
            <a:ext uri="{FF2B5EF4-FFF2-40B4-BE49-F238E27FC236}">
              <a16:creationId xmlns:a16="http://schemas.microsoft.com/office/drawing/2014/main" id="{F6CC24C2-3A97-4228-93C0-2EAEF3E9E80D}"/>
            </a:ext>
          </a:extLst>
        </xdr:cNvPr>
        <xdr:cNvSpPr txBox="1"/>
      </xdr:nvSpPr>
      <xdr:spPr>
        <a:xfrm>
          <a:off x="13554075" y="10544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5588</xdr:rowOff>
    </xdr:from>
    <xdr:to>
      <xdr:col>68</xdr:col>
      <xdr:colOff>203200</xdr:colOff>
      <xdr:row>63</xdr:row>
      <xdr:rowOff>107188</xdr:rowOff>
    </xdr:to>
    <xdr:sp macro="" textlink="">
      <xdr:nvSpPr>
        <xdr:cNvPr id="341" name="楕円 340">
          <a:extLst>
            <a:ext uri="{FF2B5EF4-FFF2-40B4-BE49-F238E27FC236}">
              <a16:creationId xmlns:a16="http://schemas.microsoft.com/office/drawing/2014/main" id="{5C3A0035-3B3C-4FDE-9192-2E172A396180}"/>
            </a:ext>
          </a:extLst>
        </xdr:cNvPr>
        <xdr:cNvSpPr/>
      </xdr:nvSpPr>
      <xdr:spPr>
        <a:xfrm>
          <a:off x="13058775" y="1021003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91965</xdr:rowOff>
    </xdr:from>
    <xdr:ext cx="762000" cy="259045"/>
    <xdr:sp macro="" textlink="">
      <xdr:nvSpPr>
        <xdr:cNvPr id="342" name="テキスト ボックス 341">
          <a:extLst>
            <a:ext uri="{FF2B5EF4-FFF2-40B4-BE49-F238E27FC236}">
              <a16:creationId xmlns:a16="http://schemas.microsoft.com/office/drawing/2014/main" id="{0B6EA5AF-0923-4DA6-BB96-23841A310485}"/>
            </a:ext>
          </a:extLst>
        </xdr:cNvPr>
        <xdr:cNvSpPr txBox="1"/>
      </xdr:nvSpPr>
      <xdr:spPr>
        <a:xfrm>
          <a:off x="127635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58674</xdr:rowOff>
    </xdr:from>
    <xdr:to>
      <xdr:col>64</xdr:col>
      <xdr:colOff>152400</xdr:colOff>
      <xdr:row>63</xdr:row>
      <xdr:rowOff>160274</xdr:rowOff>
    </xdr:to>
    <xdr:sp macro="" textlink="">
      <xdr:nvSpPr>
        <xdr:cNvPr id="343" name="楕円 342">
          <a:extLst>
            <a:ext uri="{FF2B5EF4-FFF2-40B4-BE49-F238E27FC236}">
              <a16:creationId xmlns:a16="http://schemas.microsoft.com/office/drawing/2014/main" id="{CC499B54-A02E-4CBF-BF2C-801746D18FB2}"/>
            </a:ext>
          </a:extLst>
        </xdr:cNvPr>
        <xdr:cNvSpPr/>
      </xdr:nvSpPr>
      <xdr:spPr>
        <a:xfrm>
          <a:off x="12239625" y="1025994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145051</xdr:rowOff>
    </xdr:from>
    <xdr:ext cx="762000" cy="259045"/>
    <xdr:sp macro="" textlink="">
      <xdr:nvSpPr>
        <xdr:cNvPr id="344" name="テキスト ボックス 343">
          <a:extLst>
            <a:ext uri="{FF2B5EF4-FFF2-40B4-BE49-F238E27FC236}">
              <a16:creationId xmlns:a16="http://schemas.microsoft.com/office/drawing/2014/main" id="{758AE1F3-92D2-4BB4-B868-8308A707E7F6}"/>
            </a:ext>
          </a:extLst>
        </xdr:cNvPr>
        <xdr:cNvSpPr txBox="1"/>
      </xdr:nvSpPr>
      <xdr:spPr>
        <a:xfrm>
          <a:off x="11953875" y="10343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57EDE3CE-88C6-4301-B00F-0546624100AA}"/>
            </a:ext>
          </a:extLst>
        </xdr:cNvPr>
        <xdr:cNvSpPr/>
      </xdr:nvSpPr>
      <xdr:spPr>
        <a:xfrm>
          <a:off x="11668125"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8990F2BA-21AE-4311-A300-7A688BBFED08}"/>
            </a:ext>
          </a:extLst>
        </xdr:cNvPr>
        <xdr:cNvSpPr txBox="1"/>
      </xdr:nvSpPr>
      <xdr:spPr>
        <a:xfrm>
          <a:off x="12436924" y="50863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188B3C6F-AA57-4FA9-ACD0-033A740BD955}"/>
            </a:ext>
          </a:extLst>
        </xdr:cNvPr>
        <xdr:cNvSpPr txBox="1"/>
      </xdr:nvSpPr>
      <xdr:spPr>
        <a:xfrm>
          <a:off x="14014001" y="50577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A634B1BB-57B6-41E2-8FC3-4915D485C4D8}"/>
            </a:ext>
          </a:extLst>
        </xdr:cNvPr>
        <xdr:cNvSpPr/>
      </xdr:nvSpPr>
      <xdr:spPr>
        <a:xfrm>
          <a:off x="16354425" y="49815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692826F6-E51D-4164-AA15-5CD6F4CBEF18}"/>
            </a:ext>
          </a:extLst>
        </xdr:cNvPr>
        <xdr:cNvSpPr/>
      </xdr:nvSpPr>
      <xdr:spPr>
        <a:xfrm>
          <a:off x="16354425" y="5162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F707C792-7AB1-45A4-8148-F6CFDEDFAF10}"/>
            </a:ext>
          </a:extLst>
        </xdr:cNvPr>
        <xdr:cNvSpPr/>
      </xdr:nvSpPr>
      <xdr:spPr>
        <a:xfrm>
          <a:off x="17849850" y="498157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7AF31061-14E1-4443-BFFE-5CFC7FBA5E67}"/>
            </a:ext>
          </a:extLst>
        </xdr:cNvPr>
        <xdr:cNvSpPr/>
      </xdr:nvSpPr>
      <xdr:spPr>
        <a:xfrm>
          <a:off x="17849850" y="516255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EB057310-9BC2-4E08-82F4-AE68D6A1E60B}"/>
            </a:ext>
          </a:extLst>
        </xdr:cNvPr>
        <xdr:cNvSpPr/>
      </xdr:nvSpPr>
      <xdr:spPr>
        <a:xfrm>
          <a:off x="19173825" y="498157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2C16D4A-EBA6-45D0-AAD8-C925E83AAC79}"/>
            </a:ext>
          </a:extLst>
        </xdr:cNvPr>
        <xdr:cNvSpPr/>
      </xdr:nvSpPr>
      <xdr:spPr>
        <a:xfrm>
          <a:off x="19173825" y="516255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DCF73AA9-BC33-44B7-9FC8-55105E3C87FB}"/>
            </a:ext>
          </a:extLst>
        </xdr:cNvPr>
        <xdr:cNvSpPr/>
      </xdr:nvSpPr>
      <xdr:spPr>
        <a:xfrm>
          <a:off x="11668125"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BAC3CBF6-E15A-485F-AF12-A5ECDC7926C6}"/>
            </a:ext>
          </a:extLst>
        </xdr:cNvPr>
        <xdr:cNvSpPr/>
      </xdr:nvSpPr>
      <xdr:spPr>
        <a:xfrm>
          <a:off x="16459200" y="546735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111A2BBD-06D3-4F49-B521-164C01326D60}"/>
            </a:ext>
          </a:extLst>
        </xdr:cNvPr>
        <xdr:cNvSpPr/>
      </xdr:nvSpPr>
      <xdr:spPr>
        <a:xfrm>
          <a:off x="16459200" y="5467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9208B5A8-6D57-4970-93E6-BA95D21F2C5B}"/>
            </a:ext>
          </a:extLst>
        </xdr:cNvPr>
        <xdr:cNvSpPr txBox="1"/>
      </xdr:nvSpPr>
      <xdr:spPr>
        <a:xfrm>
          <a:off x="16573500" y="576262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投資的経費の抑制や繰上償還の推進等に取り組んできたこと等により、近年低下傾向にある。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年度は、熊本地震及び熊本城ホール分の元金償還金が増加等したものの、標準財政規模（分母）の減等により、前年度比で増減はなかった。</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年熊本地震関連経費の元金及び利子の償還が順次開始していることから、引き続き事業の選択と集中を図り公債費の抑制に努める。</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351088BA-1F23-433C-B339-544E1D090A64}"/>
            </a:ext>
          </a:extLst>
        </xdr:cNvPr>
        <xdr:cNvSpPr txBox="1"/>
      </xdr:nvSpPr>
      <xdr:spPr>
        <a:xfrm>
          <a:off x="11630025" y="52863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14C57707-3741-4BAF-A368-3D399C728624}"/>
            </a:ext>
          </a:extLst>
        </xdr:cNvPr>
        <xdr:cNvCxnSpPr/>
      </xdr:nvCxnSpPr>
      <xdr:spPr>
        <a:xfrm>
          <a:off x="11668125"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844F7370-52F2-407C-A7E5-B2F0902523EE}"/>
            </a:ext>
          </a:extLst>
        </xdr:cNvPr>
        <xdr:cNvSpPr txBox="1"/>
      </xdr:nvSpPr>
      <xdr:spPr>
        <a:xfrm>
          <a:off x="10982325"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a:extLst>
            <a:ext uri="{FF2B5EF4-FFF2-40B4-BE49-F238E27FC236}">
              <a16:creationId xmlns:a16="http://schemas.microsoft.com/office/drawing/2014/main" id="{43DC8D78-8001-4F37-8A7A-39B1D3D670E9}"/>
            </a:ext>
          </a:extLst>
        </xdr:cNvPr>
        <xdr:cNvCxnSpPr/>
      </xdr:nvCxnSpPr>
      <xdr:spPr>
        <a:xfrm>
          <a:off x="11668125" y="7360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a:extLst>
            <a:ext uri="{FF2B5EF4-FFF2-40B4-BE49-F238E27FC236}">
              <a16:creationId xmlns:a16="http://schemas.microsoft.com/office/drawing/2014/main" id="{BA071BFF-5FC0-4C4A-91B8-BB4913FEEE09}"/>
            </a:ext>
          </a:extLst>
        </xdr:cNvPr>
        <xdr:cNvSpPr txBox="1"/>
      </xdr:nvSpPr>
      <xdr:spPr>
        <a:xfrm>
          <a:off x="10982325" y="723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a:extLst>
            <a:ext uri="{FF2B5EF4-FFF2-40B4-BE49-F238E27FC236}">
              <a16:creationId xmlns:a16="http://schemas.microsoft.com/office/drawing/2014/main" id="{0F230109-C700-4431-B6E2-E0E4E3323763}"/>
            </a:ext>
          </a:extLst>
        </xdr:cNvPr>
        <xdr:cNvCxnSpPr/>
      </xdr:nvCxnSpPr>
      <xdr:spPr>
        <a:xfrm>
          <a:off x="11668125" y="697441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a:extLst>
            <a:ext uri="{FF2B5EF4-FFF2-40B4-BE49-F238E27FC236}">
              <a16:creationId xmlns:a16="http://schemas.microsoft.com/office/drawing/2014/main" id="{BAFC09D5-43A1-4176-A28A-E6E09262CADA}"/>
            </a:ext>
          </a:extLst>
        </xdr:cNvPr>
        <xdr:cNvSpPr txBox="1"/>
      </xdr:nvSpPr>
      <xdr:spPr>
        <a:xfrm>
          <a:off x="10982325" y="684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a:extLst>
            <a:ext uri="{FF2B5EF4-FFF2-40B4-BE49-F238E27FC236}">
              <a16:creationId xmlns:a16="http://schemas.microsoft.com/office/drawing/2014/main" id="{563195BE-DD98-4AC7-8AF1-7A0AF6F4D9CA}"/>
            </a:ext>
          </a:extLst>
        </xdr:cNvPr>
        <xdr:cNvCxnSpPr/>
      </xdr:nvCxnSpPr>
      <xdr:spPr>
        <a:xfrm>
          <a:off x="11668125" y="6600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a:extLst>
            <a:ext uri="{FF2B5EF4-FFF2-40B4-BE49-F238E27FC236}">
              <a16:creationId xmlns:a16="http://schemas.microsoft.com/office/drawing/2014/main" id="{DF21E4E9-DF8F-41F0-B8ED-DEC6948D7633}"/>
            </a:ext>
          </a:extLst>
        </xdr:cNvPr>
        <xdr:cNvSpPr txBox="1"/>
      </xdr:nvSpPr>
      <xdr:spPr>
        <a:xfrm>
          <a:off x="10982325"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a:extLst>
            <a:ext uri="{FF2B5EF4-FFF2-40B4-BE49-F238E27FC236}">
              <a16:creationId xmlns:a16="http://schemas.microsoft.com/office/drawing/2014/main" id="{28193FD4-339D-426B-ADA0-BB39E96C1D9A}"/>
            </a:ext>
          </a:extLst>
        </xdr:cNvPr>
        <xdr:cNvCxnSpPr/>
      </xdr:nvCxnSpPr>
      <xdr:spPr>
        <a:xfrm>
          <a:off x="11668125" y="6217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a:extLst>
            <a:ext uri="{FF2B5EF4-FFF2-40B4-BE49-F238E27FC236}">
              <a16:creationId xmlns:a16="http://schemas.microsoft.com/office/drawing/2014/main" id="{94CD28D3-A7ED-4648-AB6B-443B75449FF4}"/>
            </a:ext>
          </a:extLst>
        </xdr:cNvPr>
        <xdr:cNvSpPr txBox="1"/>
      </xdr:nvSpPr>
      <xdr:spPr>
        <a:xfrm>
          <a:off x="10982325" y="60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a:extLst>
            <a:ext uri="{FF2B5EF4-FFF2-40B4-BE49-F238E27FC236}">
              <a16:creationId xmlns:a16="http://schemas.microsoft.com/office/drawing/2014/main" id="{7971C47B-FD9A-437D-A04E-F05719ACB9EB}"/>
            </a:ext>
          </a:extLst>
        </xdr:cNvPr>
        <xdr:cNvCxnSpPr/>
      </xdr:nvCxnSpPr>
      <xdr:spPr>
        <a:xfrm>
          <a:off x="11668125" y="584094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0" name="テキスト ボックス 369">
          <a:extLst>
            <a:ext uri="{FF2B5EF4-FFF2-40B4-BE49-F238E27FC236}">
              <a16:creationId xmlns:a16="http://schemas.microsoft.com/office/drawing/2014/main" id="{7304926C-4CEB-4004-9328-6CDC6A6E876B}"/>
            </a:ext>
          </a:extLst>
        </xdr:cNvPr>
        <xdr:cNvSpPr txBox="1"/>
      </xdr:nvSpPr>
      <xdr:spPr>
        <a:xfrm>
          <a:off x="10982325" y="570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1E417EF3-657A-4F68-8620-2DDF1D684E58}"/>
            </a:ext>
          </a:extLst>
        </xdr:cNvPr>
        <xdr:cNvCxnSpPr/>
      </xdr:nvCxnSpPr>
      <xdr:spPr>
        <a:xfrm>
          <a:off x="11668125"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D0576B69-B692-4386-A67C-A28243B50CC1}"/>
            </a:ext>
          </a:extLst>
        </xdr:cNvPr>
        <xdr:cNvSpPr/>
      </xdr:nvSpPr>
      <xdr:spPr>
        <a:xfrm>
          <a:off x="11668125"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11289</xdr:rowOff>
    </xdr:from>
    <xdr:to>
      <xdr:col>81</xdr:col>
      <xdr:colOff>44450</xdr:colOff>
      <xdr:row>45</xdr:row>
      <xdr:rowOff>60678</xdr:rowOff>
    </xdr:to>
    <xdr:cxnSp macro="">
      <xdr:nvCxnSpPr>
        <xdr:cNvPr id="373" name="直線コネクタ 372">
          <a:extLst>
            <a:ext uri="{FF2B5EF4-FFF2-40B4-BE49-F238E27FC236}">
              <a16:creationId xmlns:a16="http://schemas.microsoft.com/office/drawing/2014/main" id="{328E30D9-5937-47E2-ACEA-DAF3F7F4AECE}"/>
            </a:ext>
          </a:extLst>
        </xdr:cNvPr>
        <xdr:cNvCxnSpPr/>
      </xdr:nvCxnSpPr>
      <xdr:spPr>
        <a:xfrm flipV="1">
          <a:off x="15478125" y="5999339"/>
          <a:ext cx="0" cy="1351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4" name="公債費負担の状況最小値テキスト">
          <a:extLst>
            <a:ext uri="{FF2B5EF4-FFF2-40B4-BE49-F238E27FC236}">
              <a16:creationId xmlns:a16="http://schemas.microsoft.com/office/drawing/2014/main" id="{2EE5F3A0-59A9-41D7-BB3E-D0C2ABA93B9D}"/>
            </a:ext>
          </a:extLst>
        </xdr:cNvPr>
        <xdr:cNvSpPr txBox="1"/>
      </xdr:nvSpPr>
      <xdr:spPr>
        <a:xfrm>
          <a:off x="15563850" y="731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5" name="直線コネクタ 374">
          <a:extLst>
            <a:ext uri="{FF2B5EF4-FFF2-40B4-BE49-F238E27FC236}">
              <a16:creationId xmlns:a16="http://schemas.microsoft.com/office/drawing/2014/main" id="{CD883373-563D-423F-ADBC-D5C0C9D4F640}"/>
            </a:ext>
          </a:extLst>
        </xdr:cNvPr>
        <xdr:cNvCxnSpPr/>
      </xdr:nvCxnSpPr>
      <xdr:spPr>
        <a:xfrm>
          <a:off x="15401925" y="735047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97666</xdr:rowOff>
    </xdr:from>
    <xdr:ext cx="762000" cy="259045"/>
    <xdr:sp macro="" textlink="">
      <xdr:nvSpPr>
        <xdr:cNvPr id="376" name="公債費負担の状況最大値テキスト">
          <a:extLst>
            <a:ext uri="{FF2B5EF4-FFF2-40B4-BE49-F238E27FC236}">
              <a16:creationId xmlns:a16="http://schemas.microsoft.com/office/drawing/2014/main" id="{48C7C54B-A3D8-446D-A8C0-01E097921D1B}"/>
            </a:ext>
          </a:extLst>
        </xdr:cNvPr>
        <xdr:cNvSpPr txBox="1"/>
      </xdr:nvSpPr>
      <xdr:spPr>
        <a:xfrm>
          <a:off x="15563850" y="576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11289</xdr:rowOff>
    </xdr:from>
    <xdr:to>
      <xdr:col>81</xdr:col>
      <xdr:colOff>133350</xdr:colOff>
      <xdr:row>37</xdr:row>
      <xdr:rowOff>11289</xdr:rowOff>
    </xdr:to>
    <xdr:cxnSp macro="">
      <xdr:nvCxnSpPr>
        <xdr:cNvPr id="377" name="直線コネクタ 376">
          <a:extLst>
            <a:ext uri="{FF2B5EF4-FFF2-40B4-BE49-F238E27FC236}">
              <a16:creationId xmlns:a16="http://schemas.microsoft.com/office/drawing/2014/main" id="{5AED9545-3260-48B8-976A-C8E20CC11695}"/>
            </a:ext>
          </a:extLst>
        </xdr:cNvPr>
        <xdr:cNvCxnSpPr/>
      </xdr:nvCxnSpPr>
      <xdr:spPr>
        <a:xfrm>
          <a:off x="15401925" y="599933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46567</xdr:rowOff>
    </xdr:from>
    <xdr:to>
      <xdr:col>81</xdr:col>
      <xdr:colOff>44450</xdr:colOff>
      <xdr:row>40</xdr:row>
      <xdr:rowOff>46567</xdr:rowOff>
    </xdr:to>
    <xdr:cxnSp macro="">
      <xdr:nvCxnSpPr>
        <xdr:cNvPr id="378" name="直線コネクタ 377">
          <a:extLst>
            <a:ext uri="{FF2B5EF4-FFF2-40B4-BE49-F238E27FC236}">
              <a16:creationId xmlns:a16="http://schemas.microsoft.com/office/drawing/2014/main" id="{51680517-633B-4450-AC52-B259966044B1}"/>
            </a:ext>
          </a:extLst>
        </xdr:cNvPr>
        <xdr:cNvCxnSpPr/>
      </xdr:nvCxnSpPr>
      <xdr:spPr>
        <a:xfrm>
          <a:off x="14716125" y="6526742"/>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155522</xdr:rowOff>
    </xdr:from>
    <xdr:ext cx="762000" cy="259045"/>
    <xdr:sp macro="" textlink="">
      <xdr:nvSpPr>
        <xdr:cNvPr id="379" name="公債費負担の状況平均値テキスト">
          <a:extLst>
            <a:ext uri="{FF2B5EF4-FFF2-40B4-BE49-F238E27FC236}">
              <a16:creationId xmlns:a16="http://schemas.microsoft.com/office/drawing/2014/main" id="{913A1790-F5B0-433D-8D3C-A83D776422FF}"/>
            </a:ext>
          </a:extLst>
        </xdr:cNvPr>
        <xdr:cNvSpPr txBox="1"/>
      </xdr:nvSpPr>
      <xdr:spPr>
        <a:xfrm>
          <a:off x="15563850" y="6632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11995</xdr:rowOff>
    </xdr:from>
    <xdr:to>
      <xdr:col>81</xdr:col>
      <xdr:colOff>95250</xdr:colOff>
      <xdr:row>41</xdr:row>
      <xdr:rowOff>113595</xdr:rowOff>
    </xdr:to>
    <xdr:sp macro="" textlink="">
      <xdr:nvSpPr>
        <xdr:cNvPr id="380" name="フローチャート: 判断 379">
          <a:extLst>
            <a:ext uri="{FF2B5EF4-FFF2-40B4-BE49-F238E27FC236}">
              <a16:creationId xmlns:a16="http://schemas.microsoft.com/office/drawing/2014/main" id="{9A616D6C-2DC1-4AD5-905E-5017426F5464}"/>
            </a:ext>
          </a:extLst>
        </xdr:cNvPr>
        <xdr:cNvSpPr/>
      </xdr:nvSpPr>
      <xdr:spPr>
        <a:xfrm>
          <a:off x="15430500" y="664774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46567</xdr:rowOff>
    </xdr:from>
    <xdr:to>
      <xdr:col>77</xdr:col>
      <xdr:colOff>44450</xdr:colOff>
      <xdr:row>40</xdr:row>
      <xdr:rowOff>127000</xdr:rowOff>
    </xdr:to>
    <xdr:cxnSp macro="">
      <xdr:nvCxnSpPr>
        <xdr:cNvPr id="381" name="直線コネクタ 380">
          <a:extLst>
            <a:ext uri="{FF2B5EF4-FFF2-40B4-BE49-F238E27FC236}">
              <a16:creationId xmlns:a16="http://schemas.microsoft.com/office/drawing/2014/main" id="{F60D07F0-1C16-448D-A141-C82D8B1898C1}"/>
            </a:ext>
          </a:extLst>
        </xdr:cNvPr>
        <xdr:cNvCxnSpPr/>
      </xdr:nvCxnSpPr>
      <xdr:spPr>
        <a:xfrm flipV="1">
          <a:off x="13906500" y="6526742"/>
          <a:ext cx="809625" cy="7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52211</xdr:rowOff>
    </xdr:from>
    <xdr:to>
      <xdr:col>77</xdr:col>
      <xdr:colOff>95250</xdr:colOff>
      <xdr:row>41</xdr:row>
      <xdr:rowOff>153811</xdr:rowOff>
    </xdr:to>
    <xdr:sp macro="" textlink="">
      <xdr:nvSpPr>
        <xdr:cNvPr id="382" name="フローチャート: 判断 381">
          <a:extLst>
            <a:ext uri="{FF2B5EF4-FFF2-40B4-BE49-F238E27FC236}">
              <a16:creationId xmlns:a16="http://schemas.microsoft.com/office/drawing/2014/main" id="{A4AAECAA-0D05-4A0E-B772-BFBF582C1A14}"/>
            </a:ext>
          </a:extLst>
        </xdr:cNvPr>
        <xdr:cNvSpPr/>
      </xdr:nvSpPr>
      <xdr:spPr>
        <a:xfrm>
          <a:off x="14668500" y="668796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138588</xdr:rowOff>
    </xdr:from>
    <xdr:ext cx="736600" cy="259045"/>
    <xdr:sp macro="" textlink="">
      <xdr:nvSpPr>
        <xdr:cNvPr id="383" name="テキスト ボックス 382">
          <a:extLst>
            <a:ext uri="{FF2B5EF4-FFF2-40B4-BE49-F238E27FC236}">
              <a16:creationId xmlns:a16="http://schemas.microsoft.com/office/drawing/2014/main" id="{51B4046F-0D7D-4AF0-B241-7246003569A6}"/>
            </a:ext>
          </a:extLst>
        </xdr:cNvPr>
        <xdr:cNvSpPr txBox="1"/>
      </xdr:nvSpPr>
      <xdr:spPr>
        <a:xfrm>
          <a:off x="14373225" y="6780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41</xdr:row>
      <xdr:rowOff>35983</xdr:rowOff>
    </xdr:to>
    <xdr:cxnSp macro="">
      <xdr:nvCxnSpPr>
        <xdr:cNvPr id="384" name="直線コネクタ 383">
          <a:extLst>
            <a:ext uri="{FF2B5EF4-FFF2-40B4-BE49-F238E27FC236}">
              <a16:creationId xmlns:a16="http://schemas.microsoft.com/office/drawing/2014/main" id="{8AC44124-C60C-49D9-A560-1F5D9D54CB0B}"/>
            </a:ext>
          </a:extLst>
        </xdr:cNvPr>
        <xdr:cNvCxnSpPr/>
      </xdr:nvCxnSpPr>
      <xdr:spPr>
        <a:xfrm flipV="1">
          <a:off x="13106400" y="6600825"/>
          <a:ext cx="800100" cy="7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79022</xdr:rowOff>
    </xdr:from>
    <xdr:to>
      <xdr:col>73</xdr:col>
      <xdr:colOff>44450</xdr:colOff>
      <xdr:row>42</xdr:row>
      <xdr:rowOff>9172</xdr:rowOff>
    </xdr:to>
    <xdr:sp macro="" textlink="">
      <xdr:nvSpPr>
        <xdr:cNvPr id="385" name="フローチャート: 判断 384">
          <a:extLst>
            <a:ext uri="{FF2B5EF4-FFF2-40B4-BE49-F238E27FC236}">
              <a16:creationId xmlns:a16="http://schemas.microsoft.com/office/drawing/2014/main" id="{7BE2E164-456A-4F5D-AF7B-0CCEC6AFB252}"/>
            </a:ext>
          </a:extLst>
        </xdr:cNvPr>
        <xdr:cNvSpPr/>
      </xdr:nvSpPr>
      <xdr:spPr>
        <a:xfrm>
          <a:off x="13868400" y="671794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165399</xdr:rowOff>
    </xdr:from>
    <xdr:ext cx="762000" cy="259045"/>
    <xdr:sp macro="" textlink="">
      <xdr:nvSpPr>
        <xdr:cNvPr id="386" name="テキスト ボックス 385">
          <a:extLst>
            <a:ext uri="{FF2B5EF4-FFF2-40B4-BE49-F238E27FC236}">
              <a16:creationId xmlns:a16="http://schemas.microsoft.com/office/drawing/2014/main" id="{2D9B0503-7728-4DE8-AEFE-69A8D6C48058}"/>
            </a:ext>
          </a:extLst>
        </xdr:cNvPr>
        <xdr:cNvSpPr txBox="1"/>
      </xdr:nvSpPr>
      <xdr:spPr>
        <a:xfrm>
          <a:off x="13554075" y="680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35983</xdr:rowOff>
    </xdr:from>
    <xdr:to>
      <xdr:col>68</xdr:col>
      <xdr:colOff>152400</xdr:colOff>
      <xdr:row>42</xdr:row>
      <xdr:rowOff>11995</xdr:rowOff>
    </xdr:to>
    <xdr:cxnSp macro="">
      <xdr:nvCxnSpPr>
        <xdr:cNvPr id="387" name="直線コネクタ 386">
          <a:extLst>
            <a:ext uri="{FF2B5EF4-FFF2-40B4-BE49-F238E27FC236}">
              <a16:creationId xmlns:a16="http://schemas.microsoft.com/office/drawing/2014/main" id="{235EE7CF-E386-4750-808F-DB07F06A9F1D}"/>
            </a:ext>
          </a:extLst>
        </xdr:cNvPr>
        <xdr:cNvCxnSpPr/>
      </xdr:nvCxnSpPr>
      <xdr:spPr>
        <a:xfrm flipV="1">
          <a:off x="12296775" y="6674908"/>
          <a:ext cx="809625" cy="13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79022</xdr:rowOff>
    </xdr:from>
    <xdr:to>
      <xdr:col>68</xdr:col>
      <xdr:colOff>203200</xdr:colOff>
      <xdr:row>42</xdr:row>
      <xdr:rowOff>9172</xdr:rowOff>
    </xdr:to>
    <xdr:sp macro="" textlink="">
      <xdr:nvSpPr>
        <xdr:cNvPr id="388" name="フローチャート: 判断 387">
          <a:extLst>
            <a:ext uri="{FF2B5EF4-FFF2-40B4-BE49-F238E27FC236}">
              <a16:creationId xmlns:a16="http://schemas.microsoft.com/office/drawing/2014/main" id="{30DF5DB3-89FF-4A31-A76C-EE780F9587F5}"/>
            </a:ext>
          </a:extLst>
        </xdr:cNvPr>
        <xdr:cNvSpPr/>
      </xdr:nvSpPr>
      <xdr:spPr>
        <a:xfrm>
          <a:off x="13058775" y="671794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165399</xdr:rowOff>
    </xdr:from>
    <xdr:ext cx="762000" cy="259045"/>
    <xdr:sp macro="" textlink="">
      <xdr:nvSpPr>
        <xdr:cNvPr id="389" name="テキスト ボックス 388">
          <a:extLst>
            <a:ext uri="{FF2B5EF4-FFF2-40B4-BE49-F238E27FC236}">
              <a16:creationId xmlns:a16="http://schemas.microsoft.com/office/drawing/2014/main" id="{75E3A8C8-1887-4E5A-8726-C55EC9F664F0}"/>
            </a:ext>
          </a:extLst>
        </xdr:cNvPr>
        <xdr:cNvSpPr txBox="1"/>
      </xdr:nvSpPr>
      <xdr:spPr>
        <a:xfrm>
          <a:off x="12763500" y="680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1411</xdr:rowOff>
    </xdr:from>
    <xdr:to>
      <xdr:col>64</xdr:col>
      <xdr:colOff>152400</xdr:colOff>
      <xdr:row>42</xdr:row>
      <xdr:rowOff>103011</xdr:rowOff>
    </xdr:to>
    <xdr:sp macro="" textlink="">
      <xdr:nvSpPr>
        <xdr:cNvPr id="390" name="フローチャート: 判断 389">
          <a:extLst>
            <a:ext uri="{FF2B5EF4-FFF2-40B4-BE49-F238E27FC236}">
              <a16:creationId xmlns:a16="http://schemas.microsoft.com/office/drawing/2014/main" id="{012800BA-BA2F-4CE3-8C45-D5E4242908B8}"/>
            </a:ext>
          </a:extLst>
        </xdr:cNvPr>
        <xdr:cNvSpPr/>
      </xdr:nvSpPr>
      <xdr:spPr>
        <a:xfrm>
          <a:off x="12239625" y="680226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87788</xdr:rowOff>
    </xdr:from>
    <xdr:ext cx="762000" cy="259045"/>
    <xdr:sp macro="" textlink="">
      <xdr:nvSpPr>
        <xdr:cNvPr id="391" name="テキスト ボックス 390">
          <a:extLst>
            <a:ext uri="{FF2B5EF4-FFF2-40B4-BE49-F238E27FC236}">
              <a16:creationId xmlns:a16="http://schemas.microsoft.com/office/drawing/2014/main" id="{59FAB9D3-25CC-49DC-B050-A1CB16367ACD}"/>
            </a:ext>
          </a:extLst>
        </xdr:cNvPr>
        <xdr:cNvSpPr txBox="1"/>
      </xdr:nvSpPr>
      <xdr:spPr>
        <a:xfrm>
          <a:off x="11953875" y="688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6DE37B60-C883-4C44-B7E0-436CC23651D2}"/>
            </a:ext>
          </a:extLst>
        </xdr:cNvPr>
        <xdr:cNvSpPr txBox="1"/>
      </xdr:nvSpPr>
      <xdr:spPr>
        <a:xfrm>
          <a:off x="15278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F5DCC9CE-BC99-4317-9B20-0D71879D5A65}"/>
            </a:ext>
          </a:extLst>
        </xdr:cNvPr>
        <xdr:cNvSpPr txBox="1"/>
      </xdr:nvSpPr>
      <xdr:spPr>
        <a:xfrm>
          <a:off x="14516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C2302852-EBC9-4FDC-92CD-478C699575CA}"/>
            </a:ext>
          </a:extLst>
        </xdr:cNvPr>
        <xdr:cNvSpPr txBox="1"/>
      </xdr:nvSpPr>
      <xdr:spPr>
        <a:xfrm>
          <a:off x="137160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FBFC876B-C02D-4BD1-BFC1-A51A8B538C73}"/>
            </a:ext>
          </a:extLst>
        </xdr:cNvPr>
        <xdr:cNvSpPr txBox="1"/>
      </xdr:nvSpPr>
      <xdr:spPr>
        <a:xfrm>
          <a:off x="129063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319FC79E-9673-4F9F-8A19-44FE5AFBACFC}"/>
            </a:ext>
          </a:extLst>
        </xdr:cNvPr>
        <xdr:cNvSpPr txBox="1"/>
      </xdr:nvSpPr>
      <xdr:spPr>
        <a:xfrm>
          <a:off x="1209675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7" name="楕円 396">
          <a:extLst>
            <a:ext uri="{FF2B5EF4-FFF2-40B4-BE49-F238E27FC236}">
              <a16:creationId xmlns:a16="http://schemas.microsoft.com/office/drawing/2014/main" id="{610A5E80-840B-4521-BCE0-34A5F445414C}"/>
            </a:ext>
          </a:extLst>
        </xdr:cNvPr>
        <xdr:cNvSpPr/>
      </xdr:nvSpPr>
      <xdr:spPr>
        <a:xfrm>
          <a:off x="15430500" y="647911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12294</xdr:rowOff>
    </xdr:from>
    <xdr:ext cx="762000" cy="259045"/>
    <xdr:sp macro="" textlink="">
      <xdr:nvSpPr>
        <xdr:cNvPr id="398" name="公債費負担の状況該当値テキスト">
          <a:extLst>
            <a:ext uri="{FF2B5EF4-FFF2-40B4-BE49-F238E27FC236}">
              <a16:creationId xmlns:a16="http://schemas.microsoft.com/office/drawing/2014/main" id="{1D106756-075A-4320-ABCC-12E2FA4E93FE}"/>
            </a:ext>
          </a:extLst>
        </xdr:cNvPr>
        <xdr:cNvSpPr txBox="1"/>
      </xdr:nvSpPr>
      <xdr:spPr>
        <a:xfrm>
          <a:off x="15563850" y="632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167217</xdr:rowOff>
    </xdr:from>
    <xdr:to>
      <xdr:col>77</xdr:col>
      <xdr:colOff>95250</xdr:colOff>
      <xdr:row>40</xdr:row>
      <xdr:rowOff>97367</xdr:rowOff>
    </xdr:to>
    <xdr:sp macro="" textlink="">
      <xdr:nvSpPr>
        <xdr:cNvPr id="399" name="楕円 398">
          <a:extLst>
            <a:ext uri="{FF2B5EF4-FFF2-40B4-BE49-F238E27FC236}">
              <a16:creationId xmlns:a16="http://schemas.microsoft.com/office/drawing/2014/main" id="{E437A827-CBE8-440A-A840-1A737E44AD83}"/>
            </a:ext>
          </a:extLst>
        </xdr:cNvPr>
        <xdr:cNvSpPr/>
      </xdr:nvSpPr>
      <xdr:spPr>
        <a:xfrm>
          <a:off x="14668500" y="647911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107544</xdr:rowOff>
    </xdr:from>
    <xdr:ext cx="736600" cy="259045"/>
    <xdr:sp macro="" textlink="">
      <xdr:nvSpPr>
        <xdr:cNvPr id="400" name="テキスト ボックス 399">
          <a:extLst>
            <a:ext uri="{FF2B5EF4-FFF2-40B4-BE49-F238E27FC236}">
              <a16:creationId xmlns:a16="http://schemas.microsoft.com/office/drawing/2014/main" id="{1FA02A2B-4A7C-4D98-A2C3-2079DFF8C48D}"/>
            </a:ext>
          </a:extLst>
        </xdr:cNvPr>
        <xdr:cNvSpPr txBox="1"/>
      </xdr:nvSpPr>
      <xdr:spPr>
        <a:xfrm>
          <a:off x="14373225" y="6257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401" name="楕円 400">
          <a:extLst>
            <a:ext uri="{FF2B5EF4-FFF2-40B4-BE49-F238E27FC236}">
              <a16:creationId xmlns:a16="http://schemas.microsoft.com/office/drawing/2014/main" id="{7EE4EC7E-06D9-4609-BA89-EEFA5E65C668}"/>
            </a:ext>
          </a:extLst>
        </xdr:cNvPr>
        <xdr:cNvSpPr/>
      </xdr:nvSpPr>
      <xdr:spPr>
        <a:xfrm>
          <a:off x="13868400" y="65532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402" name="テキスト ボックス 401">
          <a:extLst>
            <a:ext uri="{FF2B5EF4-FFF2-40B4-BE49-F238E27FC236}">
              <a16:creationId xmlns:a16="http://schemas.microsoft.com/office/drawing/2014/main" id="{6C2D73D0-6B90-4AFD-A4E7-49317DA36857}"/>
            </a:ext>
          </a:extLst>
        </xdr:cNvPr>
        <xdr:cNvSpPr txBox="1"/>
      </xdr:nvSpPr>
      <xdr:spPr>
        <a:xfrm>
          <a:off x="13554075" y="633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156633</xdr:rowOff>
    </xdr:from>
    <xdr:to>
      <xdr:col>68</xdr:col>
      <xdr:colOff>203200</xdr:colOff>
      <xdr:row>41</xdr:row>
      <xdr:rowOff>86783</xdr:rowOff>
    </xdr:to>
    <xdr:sp macro="" textlink="">
      <xdr:nvSpPr>
        <xdr:cNvPr id="403" name="楕円 402">
          <a:extLst>
            <a:ext uri="{FF2B5EF4-FFF2-40B4-BE49-F238E27FC236}">
              <a16:creationId xmlns:a16="http://schemas.microsoft.com/office/drawing/2014/main" id="{E58DC59C-917D-4F0F-AF07-5B4DEDAB8A42}"/>
            </a:ext>
          </a:extLst>
        </xdr:cNvPr>
        <xdr:cNvSpPr/>
      </xdr:nvSpPr>
      <xdr:spPr>
        <a:xfrm>
          <a:off x="13058775" y="6636808"/>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404" name="テキスト ボックス 403">
          <a:extLst>
            <a:ext uri="{FF2B5EF4-FFF2-40B4-BE49-F238E27FC236}">
              <a16:creationId xmlns:a16="http://schemas.microsoft.com/office/drawing/2014/main" id="{9C7216E6-2361-4406-AF43-D98132A597AF}"/>
            </a:ext>
          </a:extLst>
        </xdr:cNvPr>
        <xdr:cNvSpPr txBox="1"/>
      </xdr:nvSpPr>
      <xdr:spPr>
        <a:xfrm>
          <a:off x="12763500" y="6412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132645</xdr:rowOff>
    </xdr:from>
    <xdr:to>
      <xdr:col>64</xdr:col>
      <xdr:colOff>152400</xdr:colOff>
      <xdr:row>42</xdr:row>
      <xdr:rowOff>62795</xdr:rowOff>
    </xdr:to>
    <xdr:sp macro="" textlink="">
      <xdr:nvSpPr>
        <xdr:cNvPr id="405" name="楕円 404">
          <a:extLst>
            <a:ext uri="{FF2B5EF4-FFF2-40B4-BE49-F238E27FC236}">
              <a16:creationId xmlns:a16="http://schemas.microsoft.com/office/drawing/2014/main" id="{26036151-71EC-4445-A324-45B892B864EC}"/>
            </a:ext>
          </a:extLst>
        </xdr:cNvPr>
        <xdr:cNvSpPr/>
      </xdr:nvSpPr>
      <xdr:spPr>
        <a:xfrm>
          <a:off x="12239625" y="677157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72972</xdr:rowOff>
    </xdr:from>
    <xdr:ext cx="762000" cy="259045"/>
    <xdr:sp macro="" textlink="">
      <xdr:nvSpPr>
        <xdr:cNvPr id="406" name="テキスト ボックス 405">
          <a:extLst>
            <a:ext uri="{FF2B5EF4-FFF2-40B4-BE49-F238E27FC236}">
              <a16:creationId xmlns:a16="http://schemas.microsoft.com/office/drawing/2014/main" id="{ADCDC409-C74D-47F5-A237-350899BFDD01}"/>
            </a:ext>
          </a:extLst>
        </xdr:cNvPr>
        <xdr:cNvSpPr txBox="1"/>
      </xdr:nvSpPr>
      <xdr:spPr>
        <a:xfrm>
          <a:off x="11953875" y="654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B6A36762-E806-4447-B602-A170B866C092}"/>
            </a:ext>
          </a:extLst>
        </xdr:cNvPr>
        <xdr:cNvSpPr/>
      </xdr:nvSpPr>
      <xdr:spPr>
        <a:xfrm>
          <a:off x="11668125" y="1143000"/>
          <a:ext cx="461962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9B68DEBB-DF02-4495-8E49-4E67F5C75874}"/>
            </a:ext>
          </a:extLst>
        </xdr:cNvPr>
        <xdr:cNvSpPr txBox="1"/>
      </xdr:nvSpPr>
      <xdr:spPr>
        <a:xfrm>
          <a:off x="12523455" y="1485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8010811B-8E02-4810-9AA4-31F737237100}"/>
            </a:ext>
          </a:extLst>
        </xdr:cNvPr>
        <xdr:cNvSpPr txBox="1"/>
      </xdr:nvSpPr>
      <xdr:spPr>
        <a:xfrm>
          <a:off x="13936995" y="14573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4034A40-36A5-4FDF-9C85-DB476108CF0A}"/>
            </a:ext>
          </a:extLst>
        </xdr:cNvPr>
        <xdr:cNvSpPr/>
      </xdr:nvSpPr>
      <xdr:spPr>
        <a:xfrm>
          <a:off x="16354425" y="13811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973D93C6-AC4F-4726-B689-87EFEF68A201}"/>
            </a:ext>
          </a:extLst>
        </xdr:cNvPr>
        <xdr:cNvSpPr/>
      </xdr:nvSpPr>
      <xdr:spPr>
        <a:xfrm>
          <a:off x="16354425" y="15621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340FA34B-9731-4103-97BF-CFA2F88F0FEE}"/>
            </a:ext>
          </a:extLst>
        </xdr:cNvPr>
        <xdr:cNvSpPr/>
      </xdr:nvSpPr>
      <xdr:spPr>
        <a:xfrm>
          <a:off x="17849850" y="13811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8778620-0C51-48F7-BD8A-5A6DB0A14576}"/>
            </a:ext>
          </a:extLst>
        </xdr:cNvPr>
        <xdr:cNvSpPr/>
      </xdr:nvSpPr>
      <xdr:spPr>
        <a:xfrm>
          <a:off x="17849850" y="156210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C85CFC6E-956D-4FEE-BD63-87A6EF27D1F4}"/>
            </a:ext>
          </a:extLst>
        </xdr:cNvPr>
        <xdr:cNvSpPr/>
      </xdr:nvSpPr>
      <xdr:spPr>
        <a:xfrm>
          <a:off x="19173825" y="13811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E6F83CB0-C0DC-4368-BFE7-95FC8369BCB0}"/>
            </a:ext>
          </a:extLst>
        </xdr:cNvPr>
        <xdr:cNvSpPr/>
      </xdr:nvSpPr>
      <xdr:spPr>
        <a:xfrm>
          <a:off x="19173825" y="156210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D32567A8-82A7-443A-8BD7-03206478E1F0}"/>
            </a:ext>
          </a:extLst>
        </xdr:cNvPr>
        <xdr:cNvSpPr/>
      </xdr:nvSpPr>
      <xdr:spPr>
        <a:xfrm>
          <a:off x="11668125" y="186690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5103D56C-0118-4604-9900-3C1F2921B143}"/>
            </a:ext>
          </a:extLst>
        </xdr:cNvPr>
        <xdr:cNvSpPr/>
      </xdr:nvSpPr>
      <xdr:spPr>
        <a:xfrm>
          <a:off x="16459200" y="186690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EBB94C0F-7C40-48EF-8CCD-FB8F0073CCC8}"/>
            </a:ext>
          </a:extLst>
        </xdr:cNvPr>
        <xdr:cNvSpPr/>
      </xdr:nvSpPr>
      <xdr:spPr>
        <a:xfrm>
          <a:off x="16459200" y="1866900"/>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22386F5B-14B7-4DBD-8029-76AC551F634D}"/>
            </a:ext>
          </a:extLst>
        </xdr:cNvPr>
        <xdr:cNvSpPr txBox="1"/>
      </xdr:nvSpPr>
      <xdr:spPr>
        <a:xfrm>
          <a:off x="16573500" y="21621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令和元年度は、地方債現在高が増加したこと等により悪化したものの、令和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年度以降は、基準財政需要額算入見込額や市税収入等の増収に伴う標準財政規模の増加等により、改善して推移した。</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年度は、充当可能基金の増加や交付税措置率の大きい地方債の増加に伴う基準財政需要額算入見込額の増加等により、前年度比</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ポイント改善した。今後も引き続き持続可能な財政運営を行うため、計画的な市債発行等により、財政の健全化に努める。</a:t>
          </a: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FDBB7458-E0C2-4048-A4E8-6046851133DA}"/>
            </a:ext>
          </a:extLst>
        </xdr:cNvPr>
        <xdr:cNvSpPr txBox="1"/>
      </xdr:nvSpPr>
      <xdr:spPr>
        <a:xfrm>
          <a:off x="11630025" y="16859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432740DA-82BF-4637-B02A-B8711B83D6C2}"/>
            </a:ext>
          </a:extLst>
        </xdr:cNvPr>
        <xdr:cNvCxnSpPr/>
      </xdr:nvCxnSpPr>
      <xdr:spPr>
        <a:xfrm>
          <a:off x="11668125" y="41433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A831338B-95DC-4081-8743-B713C1C37198}"/>
            </a:ext>
          </a:extLst>
        </xdr:cNvPr>
        <xdr:cNvSpPr txBox="1"/>
      </xdr:nvSpPr>
      <xdr:spPr>
        <a:xfrm>
          <a:off x="10982325" y="400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a:extLst>
            <a:ext uri="{FF2B5EF4-FFF2-40B4-BE49-F238E27FC236}">
              <a16:creationId xmlns:a16="http://schemas.microsoft.com/office/drawing/2014/main" id="{1B447592-3E6D-4B98-9BF2-C6B309223A05}"/>
            </a:ext>
          </a:extLst>
        </xdr:cNvPr>
        <xdr:cNvCxnSpPr/>
      </xdr:nvCxnSpPr>
      <xdr:spPr>
        <a:xfrm>
          <a:off x="11668125" y="37602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a:extLst>
            <a:ext uri="{FF2B5EF4-FFF2-40B4-BE49-F238E27FC236}">
              <a16:creationId xmlns:a16="http://schemas.microsoft.com/office/drawing/2014/main" id="{208B6D11-0BE5-4078-8506-64B40058505E}"/>
            </a:ext>
          </a:extLst>
        </xdr:cNvPr>
        <xdr:cNvSpPr txBox="1"/>
      </xdr:nvSpPr>
      <xdr:spPr>
        <a:xfrm>
          <a:off x="10982325" y="3630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a:extLst>
            <a:ext uri="{FF2B5EF4-FFF2-40B4-BE49-F238E27FC236}">
              <a16:creationId xmlns:a16="http://schemas.microsoft.com/office/drawing/2014/main" id="{6CB7B215-F37B-4341-9A60-8D7051DF5755}"/>
            </a:ext>
          </a:extLst>
        </xdr:cNvPr>
        <xdr:cNvCxnSpPr/>
      </xdr:nvCxnSpPr>
      <xdr:spPr>
        <a:xfrm>
          <a:off x="11668125" y="338349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a:extLst>
            <a:ext uri="{FF2B5EF4-FFF2-40B4-BE49-F238E27FC236}">
              <a16:creationId xmlns:a16="http://schemas.microsoft.com/office/drawing/2014/main" id="{33558A74-183B-45CE-8980-B767A87F217E}"/>
            </a:ext>
          </a:extLst>
        </xdr:cNvPr>
        <xdr:cNvSpPr txBox="1"/>
      </xdr:nvSpPr>
      <xdr:spPr>
        <a:xfrm>
          <a:off x="10982325" y="324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a:extLst>
            <a:ext uri="{FF2B5EF4-FFF2-40B4-BE49-F238E27FC236}">
              <a16:creationId xmlns:a16="http://schemas.microsoft.com/office/drawing/2014/main" id="{FF513A1E-FA17-4897-B3B3-C2479AB0BEE5}"/>
            </a:ext>
          </a:extLst>
        </xdr:cNvPr>
        <xdr:cNvCxnSpPr/>
      </xdr:nvCxnSpPr>
      <xdr:spPr>
        <a:xfrm>
          <a:off x="11668125" y="30003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a:extLst>
            <a:ext uri="{FF2B5EF4-FFF2-40B4-BE49-F238E27FC236}">
              <a16:creationId xmlns:a16="http://schemas.microsoft.com/office/drawing/2014/main" id="{D584A081-7613-4DF5-AA08-652C87B26F6C}"/>
            </a:ext>
          </a:extLst>
        </xdr:cNvPr>
        <xdr:cNvSpPr txBox="1"/>
      </xdr:nvSpPr>
      <xdr:spPr>
        <a:xfrm>
          <a:off x="10982325" y="287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a:extLst>
            <a:ext uri="{FF2B5EF4-FFF2-40B4-BE49-F238E27FC236}">
              <a16:creationId xmlns:a16="http://schemas.microsoft.com/office/drawing/2014/main" id="{2F514925-BB26-458A-AE66-7D13A37CCBFA}"/>
            </a:ext>
          </a:extLst>
        </xdr:cNvPr>
        <xdr:cNvCxnSpPr/>
      </xdr:nvCxnSpPr>
      <xdr:spPr>
        <a:xfrm>
          <a:off x="11668125" y="26172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a:extLst>
            <a:ext uri="{FF2B5EF4-FFF2-40B4-BE49-F238E27FC236}">
              <a16:creationId xmlns:a16="http://schemas.microsoft.com/office/drawing/2014/main" id="{B7501AE4-2EA0-4947-B2E2-3DE8FC72FC06}"/>
            </a:ext>
          </a:extLst>
        </xdr:cNvPr>
        <xdr:cNvSpPr txBox="1"/>
      </xdr:nvSpPr>
      <xdr:spPr>
        <a:xfrm>
          <a:off x="10982325" y="2487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a:extLst>
            <a:ext uri="{FF2B5EF4-FFF2-40B4-BE49-F238E27FC236}">
              <a16:creationId xmlns:a16="http://schemas.microsoft.com/office/drawing/2014/main" id="{6FE7295F-FB84-4551-9F1D-E0537F407C0C}"/>
            </a:ext>
          </a:extLst>
        </xdr:cNvPr>
        <xdr:cNvCxnSpPr/>
      </xdr:nvCxnSpPr>
      <xdr:spPr>
        <a:xfrm>
          <a:off x="11668125" y="225001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a:extLst>
            <a:ext uri="{FF2B5EF4-FFF2-40B4-BE49-F238E27FC236}">
              <a16:creationId xmlns:a16="http://schemas.microsoft.com/office/drawing/2014/main" id="{F1E5DBC6-FD6E-4F0C-B31A-3CCA38807B97}"/>
            </a:ext>
          </a:extLst>
        </xdr:cNvPr>
        <xdr:cNvSpPr txBox="1"/>
      </xdr:nvSpPr>
      <xdr:spPr>
        <a:xfrm>
          <a:off x="10982325" y="2104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5C3B6246-38E8-48CE-8736-97FB9352C0F1}"/>
            </a:ext>
          </a:extLst>
        </xdr:cNvPr>
        <xdr:cNvCxnSpPr/>
      </xdr:nvCxnSpPr>
      <xdr:spPr>
        <a:xfrm>
          <a:off x="11668125" y="18669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DDF98FFF-1FE1-458E-9280-6704F73FB0A1}"/>
            </a:ext>
          </a:extLst>
        </xdr:cNvPr>
        <xdr:cNvSpPr/>
      </xdr:nvSpPr>
      <xdr:spPr>
        <a:xfrm>
          <a:off x="11668125" y="186690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5" name="直線コネクタ 434">
          <a:extLst>
            <a:ext uri="{FF2B5EF4-FFF2-40B4-BE49-F238E27FC236}">
              <a16:creationId xmlns:a16="http://schemas.microsoft.com/office/drawing/2014/main" id="{75E4B8E6-DC29-41D5-AC15-308D98FEE0B3}"/>
            </a:ext>
          </a:extLst>
        </xdr:cNvPr>
        <xdr:cNvCxnSpPr/>
      </xdr:nvCxnSpPr>
      <xdr:spPr>
        <a:xfrm flipV="1">
          <a:off x="15478125" y="2250017"/>
          <a:ext cx="0" cy="1246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6" name="将来負担の状況最小値テキスト">
          <a:extLst>
            <a:ext uri="{FF2B5EF4-FFF2-40B4-BE49-F238E27FC236}">
              <a16:creationId xmlns:a16="http://schemas.microsoft.com/office/drawing/2014/main" id="{D2899CEE-A524-4292-A96F-A50DAFC24B3C}"/>
            </a:ext>
          </a:extLst>
        </xdr:cNvPr>
        <xdr:cNvSpPr txBox="1"/>
      </xdr:nvSpPr>
      <xdr:spPr>
        <a:xfrm>
          <a:off x="15563850" y="3465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37" name="直線コネクタ 436">
          <a:extLst>
            <a:ext uri="{FF2B5EF4-FFF2-40B4-BE49-F238E27FC236}">
              <a16:creationId xmlns:a16="http://schemas.microsoft.com/office/drawing/2014/main" id="{C5507D35-8399-467C-95B5-383E7E592244}"/>
            </a:ext>
          </a:extLst>
        </xdr:cNvPr>
        <xdr:cNvCxnSpPr/>
      </xdr:nvCxnSpPr>
      <xdr:spPr>
        <a:xfrm>
          <a:off x="15401925" y="349618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a:extLst>
            <a:ext uri="{FF2B5EF4-FFF2-40B4-BE49-F238E27FC236}">
              <a16:creationId xmlns:a16="http://schemas.microsoft.com/office/drawing/2014/main" id="{4B97B584-49BB-462B-BE0E-81E4D1C792A5}"/>
            </a:ext>
          </a:extLst>
        </xdr:cNvPr>
        <xdr:cNvSpPr txBox="1"/>
      </xdr:nvSpPr>
      <xdr:spPr>
        <a:xfrm>
          <a:off x="15563850" y="1999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a:extLst>
            <a:ext uri="{FF2B5EF4-FFF2-40B4-BE49-F238E27FC236}">
              <a16:creationId xmlns:a16="http://schemas.microsoft.com/office/drawing/2014/main" id="{D6394FC4-5507-4125-A0CA-511CACAB3D92}"/>
            </a:ext>
          </a:extLst>
        </xdr:cNvPr>
        <xdr:cNvCxnSpPr/>
      </xdr:nvCxnSpPr>
      <xdr:spPr>
        <a:xfrm>
          <a:off x="15401925" y="225001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106595</xdr:rowOff>
    </xdr:from>
    <xdr:to>
      <xdr:col>81</xdr:col>
      <xdr:colOff>44450</xdr:colOff>
      <xdr:row>18</xdr:row>
      <xdr:rowOff>125899</xdr:rowOff>
    </xdr:to>
    <xdr:cxnSp macro="">
      <xdr:nvCxnSpPr>
        <xdr:cNvPr id="440" name="直線コネクタ 439">
          <a:extLst>
            <a:ext uri="{FF2B5EF4-FFF2-40B4-BE49-F238E27FC236}">
              <a16:creationId xmlns:a16="http://schemas.microsoft.com/office/drawing/2014/main" id="{1815CA6B-F5E1-4376-8C4A-91F6F5D9499F}"/>
            </a:ext>
          </a:extLst>
        </xdr:cNvPr>
        <xdr:cNvCxnSpPr/>
      </xdr:nvCxnSpPr>
      <xdr:spPr>
        <a:xfrm flipV="1">
          <a:off x="14716125" y="3018070"/>
          <a:ext cx="762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136923</xdr:rowOff>
    </xdr:from>
    <xdr:ext cx="762000" cy="259045"/>
    <xdr:sp macro="" textlink="">
      <xdr:nvSpPr>
        <xdr:cNvPr id="441" name="将来負担の状況平均値テキスト">
          <a:extLst>
            <a:ext uri="{FF2B5EF4-FFF2-40B4-BE49-F238E27FC236}">
              <a16:creationId xmlns:a16="http://schemas.microsoft.com/office/drawing/2014/main" id="{A9CB1A34-946A-4FDF-B81E-58E36D00E490}"/>
            </a:ext>
          </a:extLst>
        </xdr:cNvPr>
        <xdr:cNvSpPr txBox="1"/>
      </xdr:nvSpPr>
      <xdr:spPr>
        <a:xfrm>
          <a:off x="15563850" y="2568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120396</xdr:rowOff>
    </xdr:from>
    <xdr:to>
      <xdr:col>81</xdr:col>
      <xdr:colOff>95250</xdr:colOff>
      <xdr:row>17</xdr:row>
      <xdr:rowOff>50546</xdr:rowOff>
    </xdr:to>
    <xdr:sp macro="" textlink="">
      <xdr:nvSpPr>
        <xdr:cNvPr id="442" name="フローチャート: 判断 441">
          <a:extLst>
            <a:ext uri="{FF2B5EF4-FFF2-40B4-BE49-F238E27FC236}">
              <a16:creationId xmlns:a16="http://schemas.microsoft.com/office/drawing/2014/main" id="{3E12E625-1031-438B-BF71-BA6B46C1FD64}"/>
            </a:ext>
          </a:extLst>
        </xdr:cNvPr>
        <xdr:cNvSpPr/>
      </xdr:nvSpPr>
      <xdr:spPr>
        <a:xfrm>
          <a:off x="15430500" y="2714371"/>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125899</xdr:rowOff>
    </xdr:from>
    <xdr:to>
      <xdr:col>77</xdr:col>
      <xdr:colOff>44450</xdr:colOff>
      <xdr:row>19</xdr:row>
      <xdr:rowOff>93599</xdr:rowOff>
    </xdr:to>
    <xdr:cxnSp macro="">
      <xdr:nvCxnSpPr>
        <xdr:cNvPr id="443" name="直線コネクタ 442">
          <a:extLst>
            <a:ext uri="{FF2B5EF4-FFF2-40B4-BE49-F238E27FC236}">
              <a16:creationId xmlns:a16="http://schemas.microsoft.com/office/drawing/2014/main" id="{6B41A6A7-1AA7-4EFF-B7C7-87764E417DDA}"/>
            </a:ext>
          </a:extLst>
        </xdr:cNvPr>
        <xdr:cNvCxnSpPr/>
      </xdr:nvCxnSpPr>
      <xdr:spPr>
        <a:xfrm flipV="1">
          <a:off x="13906500" y="3037374"/>
          <a:ext cx="809625" cy="13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162221</xdr:rowOff>
    </xdr:from>
    <xdr:to>
      <xdr:col>77</xdr:col>
      <xdr:colOff>95250</xdr:colOff>
      <xdr:row>17</xdr:row>
      <xdr:rowOff>92371</xdr:rowOff>
    </xdr:to>
    <xdr:sp macro="" textlink="">
      <xdr:nvSpPr>
        <xdr:cNvPr id="444" name="フローチャート: 判断 443">
          <a:extLst>
            <a:ext uri="{FF2B5EF4-FFF2-40B4-BE49-F238E27FC236}">
              <a16:creationId xmlns:a16="http://schemas.microsoft.com/office/drawing/2014/main" id="{73B22FEB-AE8A-4E70-9EC6-197F452811DC}"/>
            </a:ext>
          </a:extLst>
        </xdr:cNvPr>
        <xdr:cNvSpPr/>
      </xdr:nvSpPr>
      <xdr:spPr>
        <a:xfrm>
          <a:off x="14668500" y="274984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102548</xdr:rowOff>
    </xdr:from>
    <xdr:ext cx="736600" cy="259045"/>
    <xdr:sp macro="" textlink="">
      <xdr:nvSpPr>
        <xdr:cNvPr id="445" name="テキスト ボックス 444">
          <a:extLst>
            <a:ext uri="{FF2B5EF4-FFF2-40B4-BE49-F238E27FC236}">
              <a16:creationId xmlns:a16="http://schemas.microsoft.com/office/drawing/2014/main" id="{5B88C9F0-13AD-4667-A98C-B672F30E3E06}"/>
            </a:ext>
          </a:extLst>
        </xdr:cNvPr>
        <xdr:cNvSpPr txBox="1"/>
      </xdr:nvSpPr>
      <xdr:spPr>
        <a:xfrm>
          <a:off x="14373225" y="2534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93599</xdr:rowOff>
    </xdr:from>
    <xdr:to>
      <xdr:col>72</xdr:col>
      <xdr:colOff>203200</xdr:colOff>
      <xdr:row>19</xdr:row>
      <xdr:rowOff>132207</xdr:rowOff>
    </xdr:to>
    <xdr:cxnSp macro="">
      <xdr:nvCxnSpPr>
        <xdr:cNvPr id="446" name="直線コネクタ 445">
          <a:extLst>
            <a:ext uri="{FF2B5EF4-FFF2-40B4-BE49-F238E27FC236}">
              <a16:creationId xmlns:a16="http://schemas.microsoft.com/office/drawing/2014/main" id="{FF66D30F-F859-4091-938B-7E20D07F3CE5}"/>
            </a:ext>
          </a:extLst>
        </xdr:cNvPr>
        <xdr:cNvCxnSpPr/>
      </xdr:nvCxnSpPr>
      <xdr:spPr>
        <a:xfrm flipV="1">
          <a:off x="13106400" y="3170174"/>
          <a:ext cx="8001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97748</xdr:rowOff>
    </xdr:from>
    <xdr:to>
      <xdr:col>73</xdr:col>
      <xdr:colOff>44450</xdr:colOff>
      <xdr:row>18</xdr:row>
      <xdr:rowOff>27898</xdr:rowOff>
    </xdr:to>
    <xdr:sp macro="" textlink="">
      <xdr:nvSpPr>
        <xdr:cNvPr id="447" name="フローチャート: 判断 446">
          <a:extLst>
            <a:ext uri="{FF2B5EF4-FFF2-40B4-BE49-F238E27FC236}">
              <a16:creationId xmlns:a16="http://schemas.microsoft.com/office/drawing/2014/main" id="{C599B900-F109-4917-B5E9-8552C2961505}"/>
            </a:ext>
          </a:extLst>
        </xdr:cNvPr>
        <xdr:cNvSpPr/>
      </xdr:nvSpPr>
      <xdr:spPr>
        <a:xfrm>
          <a:off x="13868400" y="285047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38075</xdr:rowOff>
    </xdr:from>
    <xdr:ext cx="762000" cy="259045"/>
    <xdr:sp macro="" textlink="">
      <xdr:nvSpPr>
        <xdr:cNvPr id="448" name="テキスト ボックス 447">
          <a:extLst>
            <a:ext uri="{FF2B5EF4-FFF2-40B4-BE49-F238E27FC236}">
              <a16:creationId xmlns:a16="http://schemas.microsoft.com/office/drawing/2014/main" id="{8A11DB4C-4B94-4C5C-920E-E6CAAB104FA8}"/>
            </a:ext>
          </a:extLst>
        </xdr:cNvPr>
        <xdr:cNvSpPr txBox="1"/>
      </xdr:nvSpPr>
      <xdr:spPr>
        <a:xfrm>
          <a:off x="13554075" y="2628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50969</xdr:rowOff>
    </xdr:from>
    <xdr:to>
      <xdr:col>68</xdr:col>
      <xdr:colOff>152400</xdr:colOff>
      <xdr:row>19</xdr:row>
      <xdr:rowOff>132207</xdr:rowOff>
    </xdr:to>
    <xdr:cxnSp macro="">
      <xdr:nvCxnSpPr>
        <xdr:cNvPr id="449" name="直線コネクタ 448">
          <a:extLst>
            <a:ext uri="{FF2B5EF4-FFF2-40B4-BE49-F238E27FC236}">
              <a16:creationId xmlns:a16="http://schemas.microsoft.com/office/drawing/2014/main" id="{2081BFC8-5B7D-48E7-846E-4508A9EA0BEF}"/>
            </a:ext>
          </a:extLst>
        </xdr:cNvPr>
        <xdr:cNvCxnSpPr/>
      </xdr:nvCxnSpPr>
      <xdr:spPr>
        <a:xfrm>
          <a:off x="12296775" y="3124369"/>
          <a:ext cx="809625" cy="8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144399</xdr:rowOff>
    </xdr:from>
    <xdr:to>
      <xdr:col>68</xdr:col>
      <xdr:colOff>203200</xdr:colOff>
      <xdr:row>18</xdr:row>
      <xdr:rowOff>74549</xdr:rowOff>
    </xdr:to>
    <xdr:sp macro="" textlink="">
      <xdr:nvSpPr>
        <xdr:cNvPr id="450" name="フローチャート: 判断 449">
          <a:extLst>
            <a:ext uri="{FF2B5EF4-FFF2-40B4-BE49-F238E27FC236}">
              <a16:creationId xmlns:a16="http://schemas.microsoft.com/office/drawing/2014/main" id="{42EF6EEE-5067-4A23-8006-B116F39A40B9}"/>
            </a:ext>
          </a:extLst>
        </xdr:cNvPr>
        <xdr:cNvSpPr/>
      </xdr:nvSpPr>
      <xdr:spPr>
        <a:xfrm>
          <a:off x="13058775" y="289394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84726</xdr:rowOff>
    </xdr:from>
    <xdr:ext cx="762000" cy="259045"/>
    <xdr:sp macro="" textlink="">
      <xdr:nvSpPr>
        <xdr:cNvPr id="451" name="テキスト ボックス 450">
          <a:extLst>
            <a:ext uri="{FF2B5EF4-FFF2-40B4-BE49-F238E27FC236}">
              <a16:creationId xmlns:a16="http://schemas.microsoft.com/office/drawing/2014/main" id="{BC48A4A6-4DE5-41A7-A5CE-9911EE167083}"/>
            </a:ext>
          </a:extLst>
        </xdr:cNvPr>
        <xdr:cNvSpPr txBox="1"/>
      </xdr:nvSpPr>
      <xdr:spPr>
        <a:xfrm>
          <a:off x="12763500" y="267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18796</xdr:rowOff>
    </xdr:from>
    <xdr:to>
      <xdr:col>64</xdr:col>
      <xdr:colOff>152400</xdr:colOff>
      <xdr:row>18</xdr:row>
      <xdr:rowOff>120396</xdr:rowOff>
    </xdr:to>
    <xdr:sp macro="" textlink="">
      <xdr:nvSpPr>
        <xdr:cNvPr id="452" name="フローチャート: 判断 451">
          <a:extLst>
            <a:ext uri="{FF2B5EF4-FFF2-40B4-BE49-F238E27FC236}">
              <a16:creationId xmlns:a16="http://schemas.microsoft.com/office/drawing/2014/main" id="{B0A4BF08-BD6D-4A0A-9058-76A7D9F5B12D}"/>
            </a:ext>
          </a:extLst>
        </xdr:cNvPr>
        <xdr:cNvSpPr/>
      </xdr:nvSpPr>
      <xdr:spPr>
        <a:xfrm>
          <a:off x="12239625" y="293344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130573</xdr:rowOff>
    </xdr:from>
    <xdr:ext cx="762000" cy="259045"/>
    <xdr:sp macro="" textlink="">
      <xdr:nvSpPr>
        <xdr:cNvPr id="453" name="テキスト ボックス 452">
          <a:extLst>
            <a:ext uri="{FF2B5EF4-FFF2-40B4-BE49-F238E27FC236}">
              <a16:creationId xmlns:a16="http://schemas.microsoft.com/office/drawing/2014/main" id="{1B4CA4C8-2D33-4F87-A08B-ADF216EAFB35}"/>
            </a:ext>
          </a:extLst>
        </xdr:cNvPr>
        <xdr:cNvSpPr txBox="1"/>
      </xdr:nvSpPr>
      <xdr:spPr>
        <a:xfrm>
          <a:off x="11953875" y="272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57AF313B-FC0B-496A-991E-AC83F27ABFE2}"/>
            </a:ext>
          </a:extLst>
        </xdr:cNvPr>
        <xdr:cNvSpPr txBox="1"/>
      </xdr:nvSpPr>
      <xdr:spPr>
        <a:xfrm>
          <a:off x="15278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1417CF5B-F930-4FF2-A4E1-62D6C4BE30FB}"/>
            </a:ext>
          </a:extLst>
        </xdr:cNvPr>
        <xdr:cNvSpPr txBox="1"/>
      </xdr:nvSpPr>
      <xdr:spPr>
        <a:xfrm>
          <a:off x="14516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12AC6E35-76AA-47F8-B93A-CBD54FFF87A6}"/>
            </a:ext>
          </a:extLst>
        </xdr:cNvPr>
        <xdr:cNvSpPr txBox="1"/>
      </xdr:nvSpPr>
      <xdr:spPr>
        <a:xfrm>
          <a:off x="137160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8DF4CF2D-D118-4090-89FF-6912FD483938}"/>
            </a:ext>
          </a:extLst>
        </xdr:cNvPr>
        <xdr:cNvSpPr txBox="1"/>
      </xdr:nvSpPr>
      <xdr:spPr>
        <a:xfrm>
          <a:off x="12906375"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CB9F845D-6905-4113-BA76-319BC4FFA01F}"/>
            </a:ext>
          </a:extLst>
        </xdr:cNvPr>
        <xdr:cNvSpPr txBox="1"/>
      </xdr:nvSpPr>
      <xdr:spPr>
        <a:xfrm>
          <a:off x="1209675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55795</xdr:rowOff>
    </xdr:from>
    <xdr:to>
      <xdr:col>81</xdr:col>
      <xdr:colOff>95250</xdr:colOff>
      <xdr:row>18</xdr:row>
      <xdr:rowOff>157395</xdr:rowOff>
    </xdr:to>
    <xdr:sp macro="" textlink="">
      <xdr:nvSpPr>
        <xdr:cNvPr id="459" name="楕円 458">
          <a:extLst>
            <a:ext uri="{FF2B5EF4-FFF2-40B4-BE49-F238E27FC236}">
              <a16:creationId xmlns:a16="http://schemas.microsoft.com/office/drawing/2014/main" id="{06A7457B-A644-4FD3-86B3-E4D9F67DA8D8}"/>
            </a:ext>
          </a:extLst>
        </xdr:cNvPr>
        <xdr:cNvSpPr/>
      </xdr:nvSpPr>
      <xdr:spPr>
        <a:xfrm>
          <a:off x="15430500" y="297044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27872</xdr:rowOff>
    </xdr:from>
    <xdr:ext cx="762000" cy="259045"/>
    <xdr:sp macro="" textlink="">
      <xdr:nvSpPr>
        <xdr:cNvPr id="460" name="将来負担の状況該当値テキスト">
          <a:extLst>
            <a:ext uri="{FF2B5EF4-FFF2-40B4-BE49-F238E27FC236}">
              <a16:creationId xmlns:a16="http://schemas.microsoft.com/office/drawing/2014/main" id="{C16E3074-7257-4B54-B3F9-09EF82D54A83}"/>
            </a:ext>
          </a:extLst>
        </xdr:cNvPr>
        <xdr:cNvSpPr txBox="1"/>
      </xdr:nvSpPr>
      <xdr:spPr>
        <a:xfrm>
          <a:off x="15563850" y="294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75099</xdr:rowOff>
    </xdr:from>
    <xdr:to>
      <xdr:col>77</xdr:col>
      <xdr:colOff>95250</xdr:colOff>
      <xdr:row>19</xdr:row>
      <xdr:rowOff>5249</xdr:rowOff>
    </xdr:to>
    <xdr:sp macro="" textlink="">
      <xdr:nvSpPr>
        <xdr:cNvPr id="461" name="楕円 460">
          <a:extLst>
            <a:ext uri="{FF2B5EF4-FFF2-40B4-BE49-F238E27FC236}">
              <a16:creationId xmlns:a16="http://schemas.microsoft.com/office/drawing/2014/main" id="{2B9CF2B1-6880-4C7F-9554-9A7E7750AD4F}"/>
            </a:ext>
          </a:extLst>
        </xdr:cNvPr>
        <xdr:cNvSpPr/>
      </xdr:nvSpPr>
      <xdr:spPr>
        <a:xfrm>
          <a:off x="14668500" y="298974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161476</xdr:rowOff>
    </xdr:from>
    <xdr:ext cx="736600" cy="259045"/>
    <xdr:sp macro="" textlink="">
      <xdr:nvSpPr>
        <xdr:cNvPr id="462" name="テキスト ボックス 461">
          <a:extLst>
            <a:ext uri="{FF2B5EF4-FFF2-40B4-BE49-F238E27FC236}">
              <a16:creationId xmlns:a16="http://schemas.microsoft.com/office/drawing/2014/main" id="{DF8F0B37-B525-49B5-99EC-FB22280050A9}"/>
            </a:ext>
          </a:extLst>
        </xdr:cNvPr>
        <xdr:cNvSpPr txBox="1"/>
      </xdr:nvSpPr>
      <xdr:spPr>
        <a:xfrm>
          <a:off x="14373225" y="3079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42799</xdr:rowOff>
    </xdr:from>
    <xdr:to>
      <xdr:col>73</xdr:col>
      <xdr:colOff>44450</xdr:colOff>
      <xdr:row>19</xdr:row>
      <xdr:rowOff>144399</xdr:rowOff>
    </xdr:to>
    <xdr:sp macro="" textlink="">
      <xdr:nvSpPr>
        <xdr:cNvPr id="463" name="楕円 462">
          <a:extLst>
            <a:ext uri="{FF2B5EF4-FFF2-40B4-BE49-F238E27FC236}">
              <a16:creationId xmlns:a16="http://schemas.microsoft.com/office/drawing/2014/main" id="{AA10664A-E427-49DA-8328-60524B4F0CEC}"/>
            </a:ext>
          </a:extLst>
        </xdr:cNvPr>
        <xdr:cNvSpPr/>
      </xdr:nvSpPr>
      <xdr:spPr>
        <a:xfrm>
          <a:off x="13868400" y="312254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129176</xdr:rowOff>
    </xdr:from>
    <xdr:ext cx="762000" cy="259045"/>
    <xdr:sp macro="" textlink="">
      <xdr:nvSpPr>
        <xdr:cNvPr id="464" name="テキスト ボックス 463">
          <a:extLst>
            <a:ext uri="{FF2B5EF4-FFF2-40B4-BE49-F238E27FC236}">
              <a16:creationId xmlns:a16="http://schemas.microsoft.com/office/drawing/2014/main" id="{4106F080-A6D8-4EB0-A2A5-BA8154D50B5B}"/>
            </a:ext>
          </a:extLst>
        </xdr:cNvPr>
        <xdr:cNvSpPr txBox="1"/>
      </xdr:nvSpPr>
      <xdr:spPr>
        <a:xfrm>
          <a:off x="13554075" y="3202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81407</xdr:rowOff>
    </xdr:from>
    <xdr:to>
      <xdr:col>68</xdr:col>
      <xdr:colOff>203200</xdr:colOff>
      <xdr:row>20</xdr:row>
      <xdr:rowOff>11557</xdr:rowOff>
    </xdr:to>
    <xdr:sp macro="" textlink="">
      <xdr:nvSpPr>
        <xdr:cNvPr id="465" name="楕円 464">
          <a:extLst>
            <a:ext uri="{FF2B5EF4-FFF2-40B4-BE49-F238E27FC236}">
              <a16:creationId xmlns:a16="http://schemas.microsoft.com/office/drawing/2014/main" id="{7FB4F35A-F58F-4B3D-81CC-C0489F61869E}"/>
            </a:ext>
          </a:extLst>
        </xdr:cNvPr>
        <xdr:cNvSpPr/>
      </xdr:nvSpPr>
      <xdr:spPr>
        <a:xfrm>
          <a:off x="13058775" y="3161157"/>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167784</xdr:rowOff>
    </xdr:from>
    <xdr:ext cx="762000" cy="259045"/>
    <xdr:sp macro="" textlink="">
      <xdr:nvSpPr>
        <xdr:cNvPr id="466" name="テキスト ボックス 465">
          <a:extLst>
            <a:ext uri="{FF2B5EF4-FFF2-40B4-BE49-F238E27FC236}">
              <a16:creationId xmlns:a16="http://schemas.microsoft.com/office/drawing/2014/main" id="{822DD467-C746-4D7F-BEDA-D0C7C4440F47}"/>
            </a:ext>
          </a:extLst>
        </xdr:cNvPr>
        <xdr:cNvSpPr txBox="1"/>
      </xdr:nvSpPr>
      <xdr:spPr>
        <a:xfrm>
          <a:off x="12763500" y="324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169</xdr:rowOff>
    </xdr:from>
    <xdr:to>
      <xdr:col>64</xdr:col>
      <xdr:colOff>152400</xdr:colOff>
      <xdr:row>19</xdr:row>
      <xdr:rowOff>101769</xdr:rowOff>
    </xdr:to>
    <xdr:sp macro="" textlink="">
      <xdr:nvSpPr>
        <xdr:cNvPr id="467" name="楕円 466">
          <a:extLst>
            <a:ext uri="{FF2B5EF4-FFF2-40B4-BE49-F238E27FC236}">
              <a16:creationId xmlns:a16="http://schemas.microsoft.com/office/drawing/2014/main" id="{F7E1CCF3-DA97-48E0-AA36-F8DD4B37720F}"/>
            </a:ext>
          </a:extLst>
        </xdr:cNvPr>
        <xdr:cNvSpPr/>
      </xdr:nvSpPr>
      <xdr:spPr>
        <a:xfrm>
          <a:off x="12239625" y="307674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86546</xdr:rowOff>
    </xdr:from>
    <xdr:ext cx="762000" cy="259045"/>
    <xdr:sp macro="" textlink="">
      <xdr:nvSpPr>
        <xdr:cNvPr id="468" name="テキスト ボックス 467">
          <a:extLst>
            <a:ext uri="{FF2B5EF4-FFF2-40B4-BE49-F238E27FC236}">
              <a16:creationId xmlns:a16="http://schemas.microsoft.com/office/drawing/2014/main" id="{0621143C-8571-44EC-996D-4C31462ABB9B}"/>
            </a:ext>
          </a:extLst>
        </xdr:cNvPr>
        <xdr:cNvSpPr txBox="1"/>
      </xdr:nvSpPr>
      <xdr:spPr>
        <a:xfrm>
          <a:off x="11953875" y="3159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熊本県熊本市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731,476
724,201
390.32
412,805,953
403,175,196
7,576,485
203,631,086
500,366,831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102.2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類似団体と比較し、人口当たりの職員数が多いこと等の要因により、依然として高い水準で推移している。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人事委員会の給与勧告等に伴う期末手当や勤勉手当、全国都市緑化フェアの開催等に伴う時間外勤務手当が増加したものの、定年退職者数の減等による退職手当の減少により、前年度比で増減はなかった。引き続き民間活力の活用や事務の効率化等により、人件費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84138</xdr:rowOff>
    </xdr:from>
    <xdr:to>
      <xdr:col>24</xdr:col>
      <xdr:colOff>25400</xdr:colOff>
      <xdr:row>41</xdr:row>
      <xdr:rowOff>84138</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41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56215</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8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84138</xdr:rowOff>
    </xdr:from>
    <xdr:to>
      <xdr:col>24</xdr:col>
      <xdr:colOff>114300</xdr:colOff>
      <xdr:row>41</xdr:row>
      <xdr:rowOff>84138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11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170515</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8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84138</xdr:rowOff>
    </xdr:from>
    <xdr:to>
      <xdr:col>24</xdr:col>
      <xdr:colOff>114300</xdr:colOff>
      <xdr:row>33</xdr:row>
      <xdr:rowOff>84138</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4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112713</xdr:rowOff>
    </xdr:from>
    <xdr:to>
      <xdr:col>24</xdr:col>
      <xdr:colOff>25400</xdr:colOff>
      <xdr:row>40</xdr:row>
      <xdr:rowOff>112713</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987800" y="69707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149877</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112713</xdr:rowOff>
    </xdr:from>
    <xdr:to>
      <xdr:col>19</xdr:col>
      <xdr:colOff>187325</xdr:colOff>
      <xdr:row>41</xdr:row>
      <xdr:rowOff>84138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3098800" y="6970713"/>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161925</xdr:rowOff>
    </xdr:from>
    <xdr:to>
      <xdr:col>20</xdr:col>
      <xdr:colOff>38100</xdr:colOff>
      <xdr:row>37</xdr:row>
      <xdr:rowOff>92075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633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102252</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6103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155575</xdr:rowOff>
    </xdr:from>
    <xdr:to>
      <xdr:col>15</xdr:col>
      <xdr:colOff>98425</xdr:colOff>
      <xdr:row>41</xdr:row>
      <xdr:rowOff>84138</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2209800" y="7013575"/>
          <a:ext cx="889000" cy="10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104775</xdr:rowOff>
    </xdr:from>
    <xdr:to>
      <xdr:col>15</xdr:col>
      <xdr:colOff>149225</xdr:colOff>
      <xdr:row>39</xdr:row>
      <xdr:rowOff>34925</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661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45102</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638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55563</xdr:rowOff>
    </xdr:from>
    <xdr:to>
      <xdr:col>11</xdr:col>
      <xdr:colOff>9525</xdr:colOff>
      <xdr:row>40</xdr:row>
      <xdr:rowOff>155575</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a:off x="1320800" y="6913563"/>
          <a:ext cx="889000" cy="10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47625</xdr:rowOff>
    </xdr:from>
    <xdr:to>
      <xdr:col>11</xdr:col>
      <xdr:colOff>60325</xdr:colOff>
      <xdr:row>38</xdr:row>
      <xdr:rowOff>149225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159402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633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47625</xdr:rowOff>
    </xdr:from>
    <xdr:to>
      <xdr:col>6</xdr:col>
      <xdr:colOff>171450</xdr:colOff>
      <xdr:row>38</xdr:row>
      <xdr:rowOff>149225</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159402</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633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61913</xdr:rowOff>
    </xdr:from>
    <xdr:to>
      <xdr:col>24</xdr:col>
      <xdr:colOff>76200</xdr:colOff>
      <xdr:row>40</xdr:row>
      <xdr:rowOff>163513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91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33990</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6891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61913</xdr:rowOff>
    </xdr:from>
    <xdr:to>
      <xdr:col>20</xdr:col>
      <xdr:colOff>38100</xdr:colOff>
      <xdr:row>40</xdr:row>
      <xdr:rowOff>163513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691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148290</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7006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33338</xdr:rowOff>
    </xdr:from>
    <xdr:to>
      <xdr:col>15</xdr:col>
      <xdr:colOff>149225</xdr:colOff>
      <xdr:row>41</xdr:row>
      <xdr:rowOff>134938</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706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119715</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714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104775</xdr:rowOff>
    </xdr:from>
    <xdr:to>
      <xdr:col>11</xdr:col>
      <xdr:colOff>60325</xdr:colOff>
      <xdr:row>41</xdr:row>
      <xdr:rowOff>34925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696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19702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704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4763</xdr:rowOff>
    </xdr:from>
    <xdr:to>
      <xdr:col>6</xdr:col>
      <xdr:colOff>171450</xdr:colOff>
      <xdr:row>40</xdr:row>
      <xdr:rowOff>106363</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686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91140</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694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類似団体と比較し、当初予算編成時における事業のスクラップや見直し等の要因により、低い水準で推移している。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年度は、庁内の総合行政情報システム整備経費や個人番号カードの普及促進のための社会保障・税番号制度推進経費等の増により、前年度比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引き続き必要性や効果等を検証し、継続的な見直しに努める。</a:t>
          </a: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7" name="物件費グラフ枠">
          <a:extLst>
            <a:ext uri="{FF2B5EF4-FFF2-40B4-BE49-F238E27FC236}">
              <a16:creationId xmlns:a16="http://schemas.microsoft.com/office/drawing/2014/main" id="{00000000-0008-0000-0400-00007F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xdr:rowOff>
    </xdr:from>
    <xdr:to>
      <xdr:col>82</xdr:col>
      <xdr:colOff>107950</xdr:colOff>
      <xdr:row>20</xdr:row>
      <xdr:rowOff>143328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6510000" y="20701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9" name="物件費最小値テキスト">
          <a:extLst>
            <a:ext uri="{FF2B5EF4-FFF2-40B4-BE49-F238E27FC236}">
              <a16:creationId xmlns:a16="http://schemas.microsoft.com/office/drawing/2014/main" id="{00000000-0008-0000-0400-000081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99077</xdr:rowOff>
    </xdr:from>
    <xdr:ext cx="762000" cy="259045"/>
    <xdr:sp macro="" textlink="">
      <xdr:nvSpPr>
        <xdr:cNvPr id="131" name="物件費最大値テキスト">
          <a:extLst>
            <a:ext uri="{FF2B5EF4-FFF2-40B4-BE49-F238E27FC236}">
              <a16:creationId xmlns:a16="http://schemas.microsoft.com/office/drawing/2014/main" id="{00000000-0008-0000-0400-000083000000}"/>
            </a:ext>
          </a:extLst>
        </xdr:cNvPr>
        <xdr:cNvSpPr txBox="1"/>
      </xdr:nvSpPr>
      <xdr:spPr>
        <a:xfrm>
          <a:off x="16598900" y="181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xdr:rowOff>
    </xdr:from>
    <xdr:to>
      <xdr:col>82</xdr:col>
      <xdr:colOff>196850</xdr:colOff>
      <xdr:row>12</xdr:row>
      <xdr:rowOff>12700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6421100" y="20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4536</xdr:rowOff>
    </xdr:from>
    <xdr:to>
      <xdr:col>82</xdr:col>
      <xdr:colOff>107950</xdr:colOff>
      <xdr:row>13</xdr:row>
      <xdr:rowOff>20864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5671800" y="223338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97263</xdr:rowOff>
    </xdr:from>
    <xdr:ext cx="762000" cy="259045"/>
    <xdr:sp macro="" textlink="">
      <xdr:nvSpPr>
        <xdr:cNvPr id="134" name="物件費平均値テキスト">
          <a:extLst>
            <a:ext uri="{FF2B5EF4-FFF2-40B4-BE49-F238E27FC236}">
              <a16:creationId xmlns:a16="http://schemas.microsoft.com/office/drawing/2014/main" id="{00000000-0008-0000-0400-000086000000}"/>
            </a:ext>
          </a:extLst>
        </xdr:cNvPr>
        <xdr:cNvSpPr txBox="1"/>
      </xdr:nvSpPr>
      <xdr:spPr>
        <a:xfrm>
          <a:off x="16598900" y="2497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125186</xdr:rowOff>
    </xdr:from>
    <xdr:to>
      <xdr:col>82</xdr:col>
      <xdr:colOff>158750</xdr:colOff>
      <xdr:row>15</xdr:row>
      <xdr:rowOff>55336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6459200" y="252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12</xdr:row>
      <xdr:rowOff>29029</xdr:rowOff>
    </xdr:from>
    <xdr:to>
      <xdr:col>78</xdr:col>
      <xdr:colOff>69850</xdr:colOff>
      <xdr:row>13</xdr:row>
      <xdr:rowOff>4536</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4782800" y="2086429"/>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13</xdr:row>
      <xdr:rowOff>149679</xdr:rowOff>
    </xdr:from>
    <xdr:to>
      <xdr:col>78</xdr:col>
      <xdr:colOff>120650</xdr:colOff>
      <xdr:row>14</xdr:row>
      <xdr:rowOff>79829</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5621000" y="237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64606</xdr:rowOff>
    </xdr:from>
    <xdr:ext cx="7366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290800" y="2464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29029</xdr:rowOff>
    </xdr:from>
    <xdr:to>
      <xdr:col>73</xdr:col>
      <xdr:colOff>180975</xdr:colOff>
      <xdr:row>12</xdr:row>
      <xdr:rowOff>127000</xdr:rowOff>
    </xdr:to>
    <xdr:cxnSp macro="">
      <xdr:nvCxnSpPr>
        <xdr:cNvPr id="139" name="直線コネクタ 138">
          <a:extLst>
            <a:ext uri="{FF2B5EF4-FFF2-40B4-BE49-F238E27FC236}">
              <a16:creationId xmlns:a16="http://schemas.microsoft.com/office/drawing/2014/main" id="{00000000-0008-0000-0400-00008B000000}"/>
            </a:ext>
          </a:extLst>
        </xdr:cNvPr>
        <xdr:cNvCxnSpPr/>
      </xdr:nvCxnSpPr>
      <xdr:spPr>
        <a:xfrm flipV="1">
          <a:off x="13893800" y="20864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59871</xdr:rowOff>
    </xdr:from>
    <xdr:to>
      <xdr:col>74</xdr:col>
      <xdr:colOff>31750</xdr:colOff>
      <xdr:row>14</xdr:row>
      <xdr:rowOff>161471</xdr:rowOff>
    </xdr:to>
    <xdr:sp macro="" textlink="">
      <xdr:nvSpPr>
        <xdr:cNvPr id="140" name="フローチャート: 判断 139">
          <a:extLst>
            <a:ext uri="{FF2B5EF4-FFF2-40B4-BE49-F238E27FC236}">
              <a16:creationId xmlns:a16="http://schemas.microsoft.com/office/drawing/2014/main" id="{00000000-0008-0000-0400-00008C000000}"/>
            </a:ext>
          </a:extLst>
        </xdr:cNvPr>
        <xdr:cNvSpPr/>
      </xdr:nvSpPr>
      <xdr:spPr>
        <a:xfrm>
          <a:off x="14732000" y="246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146248</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401800" y="254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127000</xdr:rowOff>
    </xdr:from>
    <xdr:to>
      <xdr:col>69</xdr:col>
      <xdr:colOff>92075</xdr:colOff>
      <xdr:row>12</xdr:row>
      <xdr:rowOff>127000</xdr:rowOff>
    </xdr:to>
    <xdr:cxnSp macro="">
      <xdr:nvCxnSpPr>
        <xdr:cNvPr id="142" name="直線コネクタ 141">
          <a:extLst>
            <a:ext uri="{FF2B5EF4-FFF2-40B4-BE49-F238E27FC236}">
              <a16:creationId xmlns:a16="http://schemas.microsoft.com/office/drawing/2014/main" id="{00000000-0008-0000-0400-00008E000000}"/>
            </a:ext>
          </a:extLst>
        </xdr:cNvPr>
        <xdr:cNvCxnSpPr/>
      </xdr:nvCxnSpPr>
      <xdr:spPr>
        <a:xfrm>
          <a:off x="13004800" y="2184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43543</xdr:rowOff>
    </xdr:from>
    <xdr:to>
      <xdr:col>69</xdr:col>
      <xdr:colOff>142875</xdr:colOff>
      <xdr:row>14</xdr:row>
      <xdr:rowOff>145143</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3843000" y="244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129920</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512800" y="253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10886</xdr:rowOff>
    </xdr:from>
    <xdr:to>
      <xdr:col>65</xdr:col>
      <xdr:colOff>53975</xdr:colOff>
      <xdr:row>14</xdr:row>
      <xdr:rowOff>112486</xdr:rowOff>
    </xdr:to>
    <xdr:sp macro="" textlink="">
      <xdr:nvSpPr>
        <xdr:cNvPr id="145" name="フローチャート: 判断 144">
          <a:extLst>
            <a:ext uri="{FF2B5EF4-FFF2-40B4-BE49-F238E27FC236}">
              <a16:creationId xmlns:a16="http://schemas.microsoft.com/office/drawing/2014/main" id="{00000000-0008-0000-0400-000091000000}"/>
            </a:ext>
          </a:extLst>
        </xdr:cNvPr>
        <xdr:cNvSpPr/>
      </xdr:nvSpPr>
      <xdr:spPr>
        <a:xfrm>
          <a:off x="12954000" y="241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97263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623800" y="24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141514</xdr:rowOff>
    </xdr:from>
    <xdr:to>
      <xdr:col>82</xdr:col>
      <xdr:colOff>158750</xdr:colOff>
      <xdr:row>13</xdr:row>
      <xdr:rowOff>71664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6459200" y="21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11</xdr:row>
      <xdr:rowOff>158041</xdr:rowOff>
    </xdr:from>
    <xdr:ext cx="762000" cy="259045"/>
    <xdr:sp macro="" textlink="">
      <xdr:nvSpPr>
        <xdr:cNvPr id="153" name="物件費該当値テキスト">
          <a:extLst>
            <a:ext uri="{FF2B5EF4-FFF2-40B4-BE49-F238E27FC236}">
              <a16:creationId xmlns:a16="http://schemas.microsoft.com/office/drawing/2014/main" id="{00000000-0008-0000-0400-000099000000}"/>
            </a:ext>
          </a:extLst>
        </xdr:cNvPr>
        <xdr:cNvSpPr txBox="1"/>
      </xdr:nvSpPr>
      <xdr:spPr>
        <a:xfrm>
          <a:off x="16598900" y="20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125186</xdr:rowOff>
    </xdr:from>
    <xdr:to>
      <xdr:col>78</xdr:col>
      <xdr:colOff>120650</xdr:colOff>
      <xdr:row>13</xdr:row>
      <xdr:rowOff>55336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5621000" y="218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65513</xdr:rowOff>
    </xdr:from>
    <xdr:ext cx="7366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5290800" y="1951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11</xdr:row>
      <xdr:rowOff>149679</xdr:rowOff>
    </xdr:from>
    <xdr:to>
      <xdr:col>74</xdr:col>
      <xdr:colOff>31750</xdr:colOff>
      <xdr:row>12</xdr:row>
      <xdr:rowOff>79829</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4732000" y="203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10</xdr:row>
      <xdr:rowOff>90006</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4401800" y="180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76200</xdr:rowOff>
    </xdr:from>
    <xdr:to>
      <xdr:col>69</xdr:col>
      <xdr:colOff>142875</xdr:colOff>
      <xdr:row>13</xdr:row>
      <xdr:rowOff>6350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3843000" y="213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16527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35128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76200</xdr:rowOff>
    </xdr:from>
    <xdr:to>
      <xdr:col>65</xdr:col>
      <xdr:colOff>53975</xdr:colOff>
      <xdr:row>13</xdr:row>
      <xdr:rowOff>6350</xdr:rowOff>
    </xdr:to>
    <xdr:sp macro="" textlink="">
      <xdr:nvSpPr>
        <xdr:cNvPr id="160" name="楕円 159">
          <a:extLst>
            <a:ext uri="{FF2B5EF4-FFF2-40B4-BE49-F238E27FC236}">
              <a16:creationId xmlns:a16="http://schemas.microsoft.com/office/drawing/2014/main" id="{00000000-0008-0000-0400-0000A0000000}"/>
            </a:ext>
          </a:extLst>
        </xdr:cNvPr>
        <xdr:cNvSpPr/>
      </xdr:nvSpPr>
      <xdr:spPr>
        <a:xfrm>
          <a:off x="12954000" y="213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16527</xdr:rowOff>
    </xdr:from>
    <xdr:ext cx="762000" cy="259045"/>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126238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70" name="正方形/長方形 169">
          <a:extLst>
            <a:ext uri="{FF2B5EF4-FFF2-40B4-BE49-F238E27FC236}">
              <a16:creationId xmlns:a16="http://schemas.microsoft.com/office/drawing/2014/main" id="{00000000-0008-0000-0400-0000AA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71" name="正方形/長方形 170">
          <a:extLst>
            <a:ext uri="{FF2B5EF4-FFF2-40B4-BE49-F238E27FC236}">
              <a16:creationId xmlns:a16="http://schemas.microsoft.com/office/drawing/2014/main" id="{00000000-0008-0000-0400-0000AB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類似団体と比較し、ほぼ同水準で推移している。</a:t>
          </a:r>
        </a:p>
        <a:p>
          <a:r>
            <a:rPr kumimoji="1" lang="ja-JP" altLang="en-US" sz="1300">
              <a:latin typeface="ＭＳ Ｐゴシック" panose="020B0600070205080204" pitchFamily="50" charset="-128"/>
              <a:ea typeface="ＭＳ Ｐゴシック" panose="020B0600070205080204" pitchFamily="50" charset="-128"/>
            </a:rPr>
            <a:t>　令和４年度は、放課後等デイサービスや児童発達支援サービスの利用者増に伴う障がい者自立支援給付費の増、人事院勧告による公定価格上昇の影響による施設型・地域型保育給付費の増等により、令和３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ポイントの増加となった。</a:t>
          </a:r>
        </a:p>
        <a:p>
          <a:r>
            <a:rPr kumimoji="1" lang="ja-JP" altLang="en-US" sz="1300">
              <a:latin typeface="ＭＳ Ｐゴシック" panose="020B0600070205080204" pitchFamily="50" charset="-128"/>
              <a:ea typeface="ＭＳ Ｐゴシック" panose="020B0600070205080204" pitchFamily="50" charset="-128"/>
            </a:rPr>
            <a:t>　今後も単独事業の見直し等に努める。</a:t>
          </a:r>
        </a:p>
      </xdr:txBody>
    </xdr:sp>
    <xdr:clientData/>
  </xdr:twoCellAnchor>
  <xdr:oneCellAnchor>
    <xdr:from>
      <xdr:col>3</xdr:col>
      <xdr:colOff>123825</xdr:colOff>
      <xdr:row>49</xdr:row>
      <xdr:rowOff>107950</xdr:rowOff>
    </xdr:from>
    <xdr:ext cx="298543" cy="225703"/>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90" name="扶助費グラフ枠">
          <a:extLst>
            <a:ext uri="{FF2B5EF4-FFF2-40B4-BE49-F238E27FC236}">
              <a16:creationId xmlns:a16="http://schemas.microsoft.com/office/drawing/2014/main" id="{00000000-0008-0000-0400-0000BE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61</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4826000" y="92383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92" name="扶助費最小値テキスト">
          <a:extLst>
            <a:ext uri="{FF2B5EF4-FFF2-40B4-BE49-F238E27FC236}">
              <a16:creationId xmlns:a16="http://schemas.microsoft.com/office/drawing/2014/main" id="{00000000-0008-0000-0400-0000C0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94" name="扶助費最大値テキスト">
          <a:extLst>
            <a:ext uri="{FF2B5EF4-FFF2-40B4-BE49-F238E27FC236}">
              <a16:creationId xmlns:a16="http://schemas.microsoft.com/office/drawing/2014/main" id="{00000000-0008-0000-0400-0000C2000000}"/>
            </a:ext>
          </a:extLst>
        </xdr:cNvPr>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167822</xdr:rowOff>
    </xdr:from>
    <xdr:to>
      <xdr:col>24</xdr:col>
      <xdr:colOff>25400</xdr:colOff>
      <xdr:row>58</xdr:row>
      <xdr:rowOff>61685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3987800" y="99404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48277</xdr:rowOff>
    </xdr:from>
    <xdr:ext cx="762000" cy="259045"/>
    <xdr:sp macro="" textlink="">
      <xdr:nvSpPr>
        <xdr:cNvPr id="197" name="扶助費平均値テキスト">
          <a:extLst>
            <a:ext uri="{FF2B5EF4-FFF2-40B4-BE49-F238E27FC236}">
              <a16:creationId xmlns:a16="http://schemas.microsoft.com/office/drawing/2014/main" id="{00000000-0008-0000-0400-0000C5000000}"/>
            </a:ext>
          </a:extLst>
        </xdr:cNvPr>
        <xdr:cNvSpPr txBox="1"/>
      </xdr:nvSpPr>
      <xdr:spPr>
        <a:xfrm>
          <a:off x="4914900" y="999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167822</xdr:rowOff>
    </xdr:from>
    <xdr:to>
      <xdr:col>19</xdr:col>
      <xdr:colOff>187325</xdr:colOff>
      <xdr:row>58</xdr:row>
      <xdr:rowOff>78015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3098800" y="99404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117022</xdr:rowOff>
    </xdr:from>
    <xdr:to>
      <xdr:col>20</xdr:col>
      <xdr:colOff>38100</xdr:colOff>
      <xdr:row>58</xdr:row>
      <xdr:rowOff>47172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937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57349</xdr:rowOff>
    </xdr:from>
    <xdr:ext cx="7366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606800" y="965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78015</xdr:rowOff>
    </xdr:from>
    <xdr:to>
      <xdr:col>15</xdr:col>
      <xdr:colOff>98425</xdr:colOff>
      <xdr:row>59</xdr:row>
      <xdr:rowOff>4535</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flipV="1">
          <a:off x="2209800" y="100221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10885</xdr:rowOff>
    </xdr:from>
    <xdr:to>
      <xdr:col>15</xdr:col>
      <xdr:colOff>149225</xdr:colOff>
      <xdr:row>58</xdr:row>
      <xdr:rowOff>112485</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3048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122662</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717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59</xdr:row>
      <xdr:rowOff>4535</xdr:rowOff>
    </xdr:to>
    <xdr:cxnSp macro="">
      <xdr:nvCxnSpPr>
        <xdr:cNvPr id="205" name="直線コネクタ 204">
          <a:extLst>
            <a:ext uri="{FF2B5EF4-FFF2-40B4-BE49-F238E27FC236}">
              <a16:creationId xmlns:a16="http://schemas.microsoft.com/office/drawing/2014/main" id="{00000000-0008-0000-0400-0000CD000000}"/>
            </a:ext>
          </a:extLst>
        </xdr:cNvPr>
        <xdr:cNvCxnSpPr/>
      </xdr:nvCxnSpPr>
      <xdr:spPr>
        <a:xfrm>
          <a:off x="1320800" y="99568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08" name="フローチャート: 判断 207">
          <a:extLst>
            <a:ext uri="{FF2B5EF4-FFF2-40B4-BE49-F238E27FC236}">
              <a16:creationId xmlns:a16="http://schemas.microsoft.com/office/drawing/2014/main" id="{00000000-0008-0000-0400-0000D0000000}"/>
            </a:ext>
          </a:extLst>
        </xdr:cNvPr>
        <xdr:cNvSpPr/>
      </xdr:nvSpPr>
      <xdr:spPr>
        <a:xfrm>
          <a:off x="1270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64605</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939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10885</xdr:rowOff>
    </xdr:from>
    <xdr:to>
      <xdr:col>24</xdr:col>
      <xdr:colOff>76200</xdr:colOff>
      <xdr:row>58</xdr:row>
      <xdr:rowOff>112485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47752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27412</xdr:rowOff>
    </xdr:from>
    <xdr:ext cx="762000" cy="259045"/>
    <xdr:sp macro="" textlink="">
      <xdr:nvSpPr>
        <xdr:cNvPr id="216" name="扶助費該当値テキスト">
          <a:extLst>
            <a:ext uri="{FF2B5EF4-FFF2-40B4-BE49-F238E27FC236}">
              <a16:creationId xmlns:a16="http://schemas.microsoft.com/office/drawing/2014/main" id="{00000000-0008-0000-0400-0000D8000000}"/>
            </a:ext>
          </a:extLst>
        </xdr:cNvPr>
        <xdr:cNvSpPr txBox="1"/>
      </xdr:nvSpPr>
      <xdr:spPr>
        <a:xfrm>
          <a:off x="4914900" y="980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117022</xdr:rowOff>
    </xdr:from>
    <xdr:to>
      <xdr:col>20</xdr:col>
      <xdr:colOff>38100</xdr:colOff>
      <xdr:row>58</xdr:row>
      <xdr:rowOff>47172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937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31949</xdr:rowOff>
    </xdr:from>
    <xdr:ext cx="7366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3606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27215</xdr:rowOff>
    </xdr:from>
    <xdr:to>
      <xdr:col>15</xdr:col>
      <xdr:colOff>149225</xdr:colOff>
      <xdr:row>58</xdr:row>
      <xdr:rowOff>128815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3048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113592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2717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125185</xdr:rowOff>
    </xdr:from>
    <xdr:to>
      <xdr:col>11</xdr:col>
      <xdr:colOff>60325</xdr:colOff>
      <xdr:row>59</xdr:row>
      <xdr:rowOff>55335</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2159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40112</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828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23" name="楕円 222">
          <a:extLst>
            <a:ext uri="{FF2B5EF4-FFF2-40B4-BE49-F238E27FC236}">
              <a16:creationId xmlns:a16="http://schemas.microsoft.com/office/drawing/2014/main" id="{00000000-0008-0000-0400-0000DF000000}"/>
            </a:ext>
          </a:extLst>
        </xdr:cNvPr>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3" name="正方形/長方形 232">
          <a:extLst>
            <a:ext uri="{FF2B5EF4-FFF2-40B4-BE49-F238E27FC236}">
              <a16:creationId xmlns:a16="http://schemas.microsoft.com/office/drawing/2014/main" id="{00000000-0008-0000-0400-0000E9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4" name="正方形/長方形 233">
          <a:extLst>
            <a:ext uri="{FF2B5EF4-FFF2-40B4-BE49-F238E27FC236}">
              <a16:creationId xmlns:a16="http://schemas.microsoft.com/office/drawing/2014/main" id="{00000000-0008-0000-0400-0000EA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類似団体と比較し、ほぼ同水準で推移している。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年度は、後期高齢者医療保険会計繰出金の増加等により、充当一般財源（分子）が増加したため、前年度比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引き続き保険料収納率の向上や医療費の適正化等に取り組み繰出金の抑制を図ること等により、税収を主な財源とする普通会計の負担額を減らしていくよう努める。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62</xdr:row>
      <xdr:rowOff>31750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6510000" y="91948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3827</xdr:rowOff>
    </xdr:from>
    <xdr:ext cx="762000" cy="259045"/>
    <xdr:sp macro="" textlink="">
      <xdr:nvSpPr>
        <xdr:cNvPr id="253" name="その他最小値テキスト">
          <a:extLst>
            <a:ext uri="{FF2B5EF4-FFF2-40B4-BE49-F238E27FC236}">
              <a16:creationId xmlns:a16="http://schemas.microsoft.com/office/drawing/2014/main" id="{00000000-0008-0000-0400-0000FD000000}"/>
            </a:ext>
          </a:extLst>
        </xdr:cNvPr>
        <xdr:cNvSpPr txBox="1"/>
      </xdr:nvSpPr>
      <xdr:spPr>
        <a:xfrm>
          <a:off x="16598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31750</xdr:rowOff>
    </xdr:from>
    <xdr:to>
      <xdr:col>82</xdr:col>
      <xdr:colOff>196850</xdr:colOff>
      <xdr:row>62</xdr:row>
      <xdr:rowOff>31750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5" name="その他最大値テキスト">
          <a:extLst>
            <a:ext uri="{FF2B5EF4-FFF2-40B4-BE49-F238E27FC236}">
              <a16:creationId xmlns:a16="http://schemas.microsoft.com/office/drawing/2014/main" id="{00000000-0008-0000-0400-0000FF000000}"/>
            </a:ext>
          </a:extLst>
        </xdr:cNvPr>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69850</xdr:rowOff>
    </xdr:from>
    <xdr:to>
      <xdr:col>82</xdr:col>
      <xdr:colOff>107950</xdr:colOff>
      <xdr:row>56</xdr:row>
      <xdr:rowOff>107950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5671800" y="96710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54627</xdr:rowOff>
    </xdr:from>
    <xdr:ext cx="762000" cy="259045"/>
    <xdr:sp macro="" textlink="">
      <xdr:nvSpPr>
        <xdr:cNvPr id="258" name="その他平均値テキスト">
          <a:extLst>
            <a:ext uri="{FF2B5EF4-FFF2-40B4-BE49-F238E27FC236}">
              <a16:creationId xmlns:a16="http://schemas.microsoft.com/office/drawing/2014/main" id="{00000000-0008-0000-0400-000002010000}"/>
            </a:ext>
          </a:extLst>
        </xdr:cNvPr>
        <xdr:cNvSpPr txBox="1"/>
      </xdr:nvSpPr>
      <xdr:spPr>
        <a:xfrm>
          <a:off x="16598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69850</xdr:rowOff>
    </xdr:from>
    <xdr:to>
      <xdr:col>78</xdr:col>
      <xdr:colOff>69850</xdr:colOff>
      <xdr:row>56</xdr:row>
      <xdr:rowOff>146050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4782800" y="9671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114300</xdr:rowOff>
    </xdr:from>
    <xdr:to>
      <xdr:col>78</xdr:col>
      <xdr:colOff>120650</xdr:colOff>
      <xdr:row>56</xdr:row>
      <xdr:rowOff>44450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5621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54627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146050</xdr:rowOff>
    </xdr:from>
    <xdr:to>
      <xdr:col>73</xdr:col>
      <xdr:colOff>180975</xdr:colOff>
      <xdr:row>56</xdr:row>
      <xdr:rowOff>146050</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a:off x="13893800" y="9747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57150</xdr:rowOff>
    </xdr:from>
    <xdr:to>
      <xdr:col>74</xdr:col>
      <xdr:colOff>31750</xdr:colOff>
      <xdr:row>56</xdr:row>
      <xdr:rowOff>158750</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4732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168927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88900</xdr:rowOff>
    </xdr:from>
    <xdr:to>
      <xdr:col>69</xdr:col>
      <xdr:colOff>92075</xdr:colOff>
      <xdr:row>56</xdr:row>
      <xdr:rowOff>146050</xdr:rowOff>
    </xdr:to>
    <xdr:cxnSp macro="">
      <xdr:nvCxnSpPr>
        <xdr:cNvPr id="266" name="直線コネクタ 265">
          <a:extLst>
            <a:ext uri="{FF2B5EF4-FFF2-40B4-BE49-F238E27FC236}">
              <a16:creationId xmlns:a16="http://schemas.microsoft.com/office/drawing/2014/main" id="{00000000-0008-0000-0400-00000A010000}"/>
            </a:ext>
          </a:extLst>
        </xdr:cNvPr>
        <xdr:cNvCxnSpPr/>
      </xdr:nvCxnSpPr>
      <xdr:spPr>
        <a:xfrm>
          <a:off x="13004800" y="9690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152400</xdr:rowOff>
    </xdr:from>
    <xdr:to>
      <xdr:col>69</xdr:col>
      <xdr:colOff>142875</xdr:colOff>
      <xdr:row>56</xdr:row>
      <xdr:rowOff>82550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3843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92727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9" name="フローチャート: 判断 268">
          <a:extLst>
            <a:ext uri="{FF2B5EF4-FFF2-40B4-BE49-F238E27FC236}">
              <a16:creationId xmlns:a16="http://schemas.microsoft.com/office/drawing/2014/main" id="{00000000-0008-0000-0400-00000D010000}"/>
            </a:ext>
          </a:extLst>
        </xdr:cNvPr>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6459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29227</xdr:rowOff>
    </xdr:from>
    <xdr:ext cx="762000" cy="259045"/>
    <xdr:sp macro="" textlink="">
      <xdr:nvSpPr>
        <xdr:cNvPr id="277" name="その他該当値テキスト">
          <a:extLst>
            <a:ext uri="{FF2B5EF4-FFF2-40B4-BE49-F238E27FC236}">
              <a16:creationId xmlns:a16="http://schemas.microsoft.com/office/drawing/2014/main" id="{00000000-0008-0000-0400-000015010000}"/>
            </a:ext>
          </a:extLst>
        </xdr:cNvPr>
        <xdr:cNvSpPr txBox="1"/>
      </xdr:nvSpPr>
      <xdr:spPr>
        <a:xfrm>
          <a:off x="165989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19050</xdr:rowOff>
    </xdr:from>
    <xdr:to>
      <xdr:col>78</xdr:col>
      <xdr:colOff>120650</xdr:colOff>
      <xdr:row>56</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5621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105427</xdr:rowOff>
    </xdr:from>
    <xdr:ext cx="7366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5290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95250</xdr:rowOff>
    </xdr:from>
    <xdr:to>
      <xdr:col>74</xdr:col>
      <xdr:colOff>31750</xdr:colOff>
      <xdr:row>57</xdr:row>
      <xdr:rowOff>25400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4732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10177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4401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95250</xdr:rowOff>
    </xdr:from>
    <xdr:to>
      <xdr:col>69</xdr:col>
      <xdr:colOff>142875</xdr:colOff>
      <xdr:row>57</xdr:row>
      <xdr:rowOff>25400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3843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10177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3512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84" name="楕円 283">
          <a:extLst>
            <a:ext uri="{FF2B5EF4-FFF2-40B4-BE49-F238E27FC236}">
              <a16:creationId xmlns:a16="http://schemas.microsoft.com/office/drawing/2014/main" id="{00000000-0008-0000-0400-00001C010000}"/>
            </a:ext>
          </a:extLst>
        </xdr:cNvPr>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124477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類似団体と比較し、各種団体等への補助金や事業負担金の精査等の要因により、低い水準で推移している。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年度は、病院事業会計繰出金や下水道事業会計繰出金の増等により、前年度比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引き続き必要性や効果等を検証し、継続的な見直しに努める。</a:t>
          </a: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24130</xdr:rowOff>
    </xdr:from>
    <xdr:to>
      <xdr:col>82</xdr:col>
      <xdr:colOff>107950</xdr:colOff>
      <xdr:row>42</xdr:row>
      <xdr:rowOff>12700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8198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156227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12700</xdr:rowOff>
    </xdr:from>
    <xdr:to>
      <xdr:col>82</xdr:col>
      <xdr:colOff>196850</xdr:colOff>
      <xdr:row>42</xdr:row>
      <xdr:rowOff>12700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110507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24130</xdr:rowOff>
    </xdr:from>
    <xdr:to>
      <xdr:col>82</xdr:col>
      <xdr:colOff>196850</xdr:colOff>
      <xdr:row>33</xdr:row>
      <xdr:rowOff>24130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xdr:rowOff>
    </xdr:from>
    <xdr:to>
      <xdr:col>82</xdr:col>
      <xdr:colOff>107950</xdr:colOff>
      <xdr:row>34</xdr:row>
      <xdr:rowOff>149860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58420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105427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44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12700</xdr:rowOff>
    </xdr:from>
    <xdr:to>
      <xdr:col>78</xdr:col>
      <xdr:colOff>69850</xdr:colOff>
      <xdr:row>34</xdr:row>
      <xdr:rowOff>81280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58420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110490</xdr:rowOff>
    </xdr:from>
    <xdr:to>
      <xdr:col>78</xdr:col>
      <xdr:colOff>120650</xdr:colOff>
      <xdr:row>38</xdr:row>
      <xdr:rowOff>40640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35560</xdr:rowOff>
    </xdr:from>
    <xdr:to>
      <xdr:col>73</xdr:col>
      <xdr:colOff>180975</xdr:colOff>
      <xdr:row>34</xdr:row>
      <xdr:rowOff>81280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5864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30480</xdr:rowOff>
    </xdr:from>
    <xdr:to>
      <xdr:col>74</xdr:col>
      <xdr:colOff>31750</xdr:colOff>
      <xdr:row>38</xdr:row>
      <xdr:rowOff>132080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116857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35560</xdr:rowOff>
    </xdr:from>
    <xdr:to>
      <xdr:col>69</xdr:col>
      <xdr:colOff>92075</xdr:colOff>
      <xdr:row>34</xdr:row>
      <xdr:rowOff>58420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5864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99060</xdr:rowOff>
    </xdr:from>
    <xdr:to>
      <xdr:col>69</xdr:col>
      <xdr:colOff>142875</xdr:colOff>
      <xdr:row>39</xdr:row>
      <xdr:rowOff>29210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13987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144780</xdr:rowOff>
    </xdr:from>
    <xdr:to>
      <xdr:col>65</xdr:col>
      <xdr:colOff>53975</xdr:colOff>
      <xdr:row>39</xdr:row>
      <xdr:rowOff>74930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59707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99060</xdr:rowOff>
    </xdr:from>
    <xdr:to>
      <xdr:col>82</xdr:col>
      <xdr:colOff>158750</xdr:colOff>
      <xdr:row>35</xdr:row>
      <xdr:rowOff>29210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115587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133350</xdr:rowOff>
    </xdr:from>
    <xdr:to>
      <xdr:col>78</xdr:col>
      <xdr:colOff>120650</xdr:colOff>
      <xdr:row>34</xdr:row>
      <xdr:rowOff>63500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73677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56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30480</xdr:rowOff>
    </xdr:from>
    <xdr:to>
      <xdr:col>74</xdr:col>
      <xdr:colOff>31750</xdr:colOff>
      <xdr:row>34</xdr:row>
      <xdr:rowOff>132080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142257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156210</xdr:rowOff>
    </xdr:from>
    <xdr:to>
      <xdr:col>69</xdr:col>
      <xdr:colOff>142875</xdr:colOff>
      <xdr:row>34</xdr:row>
      <xdr:rowOff>86360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96537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xdr:rowOff>
    </xdr:from>
    <xdr:to>
      <xdr:col>65</xdr:col>
      <xdr:colOff>53975</xdr:colOff>
      <xdr:row>34</xdr:row>
      <xdr:rowOff>109220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119397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熊本地震関連の地方債の償還について、据置期間が終了した元金償還が本格化したこと等により、前年度比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当面、熊本地震関連の地方債の償還が本格化すること等により、公債費の増加が続くと見込まれるため、計画的な市債発行により公債費負担の抑制に努める。</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12700</xdr:rowOff>
    </xdr:from>
    <xdr:to>
      <xdr:col>24</xdr:col>
      <xdr:colOff>25400</xdr:colOff>
      <xdr:row>81</xdr:row>
      <xdr:rowOff>165100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26000" y="125285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137177</xdr:rowOff>
    </xdr:from>
    <xdr:ext cx="762000" cy="259045"/>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14900" y="1402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165100</xdr:rowOff>
    </xdr:from>
    <xdr:to>
      <xdr:col>24</xdr:col>
      <xdr:colOff>114300</xdr:colOff>
      <xdr:row>81</xdr:row>
      <xdr:rowOff>165100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4052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99077</xdr:rowOff>
    </xdr:from>
    <xdr:ext cx="762000" cy="2590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14900" y="1227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12700</xdr:rowOff>
    </xdr:from>
    <xdr:to>
      <xdr:col>24</xdr:col>
      <xdr:colOff>114300</xdr:colOff>
      <xdr:row>73</xdr:row>
      <xdr:rowOff>12700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252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69850</xdr:rowOff>
    </xdr:from>
    <xdr:to>
      <xdr:col>24</xdr:col>
      <xdr:colOff>25400</xdr:colOff>
      <xdr:row>75</xdr:row>
      <xdr:rowOff>69850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987800" y="127571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105427</xdr:rowOff>
    </xdr:from>
    <xdr:ext cx="762000" cy="259045"/>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14900" y="1313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133350</xdr:rowOff>
    </xdr:from>
    <xdr:to>
      <xdr:col>24</xdr:col>
      <xdr:colOff>76200</xdr:colOff>
      <xdr:row>77</xdr:row>
      <xdr:rowOff>63500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775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31750</xdr:rowOff>
    </xdr:from>
    <xdr:to>
      <xdr:col>19</xdr:col>
      <xdr:colOff>187325</xdr:colOff>
      <xdr:row>74</xdr:row>
      <xdr:rowOff>69850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3098800" y="125476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31750</xdr:rowOff>
    </xdr:from>
    <xdr:to>
      <xdr:col>15</xdr:col>
      <xdr:colOff>98425</xdr:colOff>
      <xdr:row>73</xdr:row>
      <xdr:rowOff>88900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2209800" y="12547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76200</xdr:rowOff>
    </xdr:from>
    <xdr:to>
      <xdr:col>15</xdr:col>
      <xdr:colOff>149225</xdr:colOff>
      <xdr:row>78</xdr:row>
      <xdr:rowOff>6350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48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162577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88900</xdr:rowOff>
    </xdr:from>
    <xdr:to>
      <xdr:col>11</xdr:col>
      <xdr:colOff>9525</xdr:colOff>
      <xdr:row>73</xdr:row>
      <xdr:rowOff>146050</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flipV="1">
          <a:off x="1320800" y="12604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114300</xdr:rowOff>
    </xdr:from>
    <xdr:to>
      <xdr:col>11</xdr:col>
      <xdr:colOff>60325</xdr:colOff>
      <xdr:row>78</xdr:row>
      <xdr:rowOff>44450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59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29227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19050</xdr:rowOff>
    </xdr:from>
    <xdr:to>
      <xdr:col>24</xdr:col>
      <xdr:colOff>76200</xdr:colOff>
      <xdr:row>75</xdr:row>
      <xdr:rowOff>120650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35577</xdr:rowOff>
    </xdr:from>
    <xdr:ext cx="762000" cy="259045"/>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14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19050</xdr:rowOff>
    </xdr:from>
    <xdr:to>
      <xdr:col>20</xdr:col>
      <xdr:colOff>38100</xdr:colOff>
      <xdr:row>74</xdr:row>
      <xdr:rowOff>120650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937000" y="127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130827</xdr:rowOff>
    </xdr:from>
    <xdr:ext cx="7366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06800" y="1247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72</xdr:row>
      <xdr:rowOff>152400</xdr:rowOff>
    </xdr:from>
    <xdr:to>
      <xdr:col>15</xdr:col>
      <xdr:colOff>149225</xdr:colOff>
      <xdr:row>73</xdr:row>
      <xdr:rowOff>82550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048000" y="124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92727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17800"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38100</xdr:rowOff>
    </xdr:from>
    <xdr:to>
      <xdr:col>11</xdr:col>
      <xdr:colOff>60325</xdr:colOff>
      <xdr:row>73</xdr:row>
      <xdr:rowOff>139700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159000" y="1255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149877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28800" y="1232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95250</xdr:rowOff>
    </xdr:from>
    <xdr:to>
      <xdr:col>6</xdr:col>
      <xdr:colOff>171450</xdr:colOff>
      <xdr:row>74</xdr:row>
      <xdr:rowOff>25400</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70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35577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398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年度を除き低い水準で推移している。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年度は、扶助費等の経常的経費の増加や臨時財政対策債の発行額が約</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億円減少したこと等により、前年度比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今後も扶助費等の増加の影響が見込まれるため、税源の涵養や行財政改革の推進等に取り組むことで、当該比率の改善に努める。</a:t>
          </a: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a:extLst>
            <a:ext uri="{FF2B5EF4-FFF2-40B4-BE49-F238E27FC236}">
              <a16:creationId xmlns:a16="http://schemas.microsoft.com/office/drawing/2014/main" id="{00000000-0008-0000-0400-0000B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91622</xdr:rowOff>
    </xdr:from>
    <xdr:to>
      <xdr:col>82</xdr:col>
      <xdr:colOff>107950</xdr:colOff>
      <xdr:row>81</xdr:row>
      <xdr:rowOff>58964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6510000" y="12607472"/>
          <a:ext cx="0" cy="133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31041</xdr:rowOff>
    </xdr:from>
    <xdr:ext cx="762000" cy="259045"/>
    <xdr:sp macro="" textlink="">
      <xdr:nvSpPr>
        <xdr:cNvPr id="436" name="公債費以外最小値テキスト">
          <a:extLst>
            <a:ext uri="{FF2B5EF4-FFF2-40B4-BE49-F238E27FC236}">
              <a16:creationId xmlns:a16="http://schemas.microsoft.com/office/drawing/2014/main" id="{00000000-0008-0000-0400-0000B4010000}"/>
            </a:ext>
          </a:extLst>
        </xdr:cNvPr>
        <xdr:cNvSpPr txBox="1"/>
      </xdr:nvSpPr>
      <xdr:spPr>
        <a:xfrm>
          <a:off x="16598900" y="1391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58964</xdr:rowOff>
    </xdr:from>
    <xdr:to>
      <xdr:col>82</xdr:col>
      <xdr:colOff>196850</xdr:colOff>
      <xdr:row>81</xdr:row>
      <xdr:rowOff>58964</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394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6549</xdr:rowOff>
    </xdr:from>
    <xdr:ext cx="762000" cy="259045"/>
    <xdr:sp macro="" textlink="">
      <xdr:nvSpPr>
        <xdr:cNvPr id="438" name="公債費以外最大値テキスト">
          <a:extLst>
            <a:ext uri="{FF2B5EF4-FFF2-40B4-BE49-F238E27FC236}">
              <a16:creationId xmlns:a16="http://schemas.microsoft.com/office/drawing/2014/main" id="{00000000-0008-0000-0400-0000B6010000}"/>
            </a:ext>
          </a:extLst>
        </xdr:cNvPr>
        <xdr:cNvSpPr txBox="1"/>
      </xdr:nvSpPr>
      <xdr:spPr>
        <a:xfrm>
          <a:off x="16598900" y="1235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91622</xdr:rowOff>
    </xdr:from>
    <xdr:to>
      <xdr:col>82</xdr:col>
      <xdr:colOff>196850</xdr:colOff>
      <xdr:row>73</xdr:row>
      <xdr:rowOff>91622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6421100" y="12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148772</xdr:rowOff>
    </xdr:from>
    <xdr:to>
      <xdr:col>82</xdr:col>
      <xdr:colOff>107950</xdr:colOff>
      <xdr:row>75</xdr:row>
      <xdr:rowOff>118835</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5671800" y="12836072"/>
          <a:ext cx="8382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42834</xdr:rowOff>
    </xdr:from>
    <xdr:ext cx="762000" cy="259045"/>
    <xdr:sp macro="" textlink="">
      <xdr:nvSpPr>
        <xdr:cNvPr id="441" name="公債費以外平均値テキスト">
          <a:extLst>
            <a:ext uri="{FF2B5EF4-FFF2-40B4-BE49-F238E27FC236}">
              <a16:creationId xmlns:a16="http://schemas.microsoft.com/office/drawing/2014/main" id="{00000000-0008-0000-0400-0000B9010000}"/>
            </a:ext>
          </a:extLst>
        </xdr:cNvPr>
        <xdr:cNvSpPr txBox="1"/>
      </xdr:nvSpPr>
      <xdr:spPr>
        <a:xfrm>
          <a:off x="16598900" y="13073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70757</xdr:rowOff>
    </xdr:from>
    <xdr:to>
      <xdr:col>82</xdr:col>
      <xdr:colOff>158750</xdr:colOff>
      <xdr:row>77</xdr:row>
      <xdr:rowOff>907</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64592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148772</xdr:rowOff>
    </xdr:from>
    <xdr:to>
      <xdr:col>78</xdr:col>
      <xdr:colOff>69850</xdr:colOff>
      <xdr:row>75</xdr:row>
      <xdr:rowOff>118835</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flipV="1">
          <a:off x="14782800" y="12836072"/>
          <a:ext cx="8890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54428</xdr:rowOff>
    </xdr:from>
    <xdr:to>
      <xdr:col>78</xdr:col>
      <xdr:colOff>120650</xdr:colOff>
      <xdr:row>74</xdr:row>
      <xdr:rowOff>156028</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5621000" y="1274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166205</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510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118835</xdr:rowOff>
    </xdr:from>
    <xdr:to>
      <xdr:col>73</xdr:col>
      <xdr:colOff>180975</xdr:colOff>
      <xdr:row>75</xdr:row>
      <xdr:rowOff>151493</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flipV="1">
          <a:off x="13893800" y="12977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136071</xdr:rowOff>
    </xdr:from>
    <xdr:to>
      <xdr:col>74</xdr:col>
      <xdr:colOff>31750</xdr:colOff>
      <xdr:row>77</xdr:row>
      <xdr:rowOff>66221</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4732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50998</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25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116115</xdr:rowOff>
    </xdr:from>
    <xdr:to>
      <xdr:col>69</xdr:col>
      <xdr:colOff>92075</xdr:colOff>
      <xdr:row>75</xdr:row>
      <xdr:rowOff>151493</xdr:rowOff>
    </xdr:to>
    <xdr:cxnSp macro="">
      <xdr:nvCxnSpPr>
        <xdr:cNvPr id="449" name="直線コネクタ 448">
          <a:extLst>
            <a:ext uri="{FF2B5EF4-FFF2-40B4-BE49-F238E27FC236}">
              <a16:creationId xmlns:a16="http://schemas.microsoft.com/office/drawing/2014/main" id="{00000000-0008-0000-0400-0000C1010000}"/>
            </a:ext>
          </a:extLst>
        </xdr:cNvPr>
        <xdr:cNvCxnSpPr/>
      </xdr:nvCxnSpPr>
      <xdr:spPr>
        <a:xfrm>
          <a:off x="13004800" y="12803415"/>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114300</xdr:rowOff>
    </xdr:from>
    <xdr:to>
      <xdr:col>69</xdr:col>
      <xdr:colOff>142875</xdr:colOff>
      <xdr:row>77</xdr:row>
      <xdr:rowOff>44450</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3843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29227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52" name="フローチャート: 判断 451">
          <a:extLst>
            <a:ext uri="{FF2B5EF4-FFF2-40B4-BE49-F238E27FC236}">
              <a16:creationId xmlns:a16="http://schemas.microsoft.com/office/drawing/2014/main" id="{00000000-0008-0000-0400-0000C4010000}"/>
            </a:ext>
          </a:extLst>
        </xdr:cNvPr>
        <xdr:cNvSpPr/>
      </xdr:nvSpPr>
      <xdr:spPr>
        <a:xfrm>
          <a:off x="12954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124477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68035</xdr:rowOff>
    </xdr:from>
    <xdr:to>
      <xdr:col>82</xdr:col>
      <xdr:colOff>158750</xdr:colOff>
      <xdr:row>75</xdr:row>
      <xdr:rowOff>169636</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64592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84562</xdr:rowOff>
    </xdr:from>
    <xdr:ext cx="762000" cy="259045"/>
    <xdr:sp macro="" textlink="">
      <xdr:nvSpPr>
        <xdr:cNvPr id="460" name="公債費以外該当値テキスト">
          <a:extLst>
            <a:ext uri="{FF2B5EF4-FFF2-40B4-BE49-F238E27FC236}">
              <a16:creationId xmlns:a16="http://schemas.microsoft.com/office/drawing/2014/main" id="{00000000-0008-0000-0400-0000CC010000}"/>
            </a:ext>
          </a:extLst>
        </xdr:cNvPr>
        <xdr:cNvSpPr txBox="1"/>
      </xdr:nvSpPr>
      <xdr:spPr>
        <a:xfrm>
          <a:off x="16598900" y="1277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97972</xdr:rowOff>
    </xdr:from>
    <xdr:to>
      <xdr:col>78</xdr:col>
      <xdr:colOff>120650</xdr:colOff>
      <xdr:row>75</xdr:row>
      <xdr:rowOff>28122</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5621000" y="1278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12899</xdr:rowOff>
    </xdr:from>
    <xdr:ext cx="7366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5290800" y="1287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68035</xdr:rowOff>
    </xdr:from>
    <xdr:to>
      <xdr:col>74</xdr:col>
      <xdr:colOff>31750</xdr:colOff>
      <xdr:row>75</xdr:row>
      <xdr:rowOff>169636</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47320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8362</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4401800" y="1269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100693</xdr:rowOff>
    </xdr:from>
    <xdr:to>
      <xdr:col>69</xdr:col>
      <xdr:colOff>142875</xdr:colOff>
      <xdr:row>76</xdr:row>
      <xdr:rowOff>30843</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3843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41020</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3512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65315</xdr:rowOff>
    </xdr:from>
    <xdr:to>
      <xdr:col>65</xdr:col>
      <xdr:colOff>53975</xdr:colOff>
      <xdr:row>74</xdr:row>
      <xdr:rowOff>166915</xdr:rowOff>
    </xdr:to>
    <xdr:sp macro="" textlink="">
      <xdr:nvSpPr>
        <xdr:cNvPr id="467" name="楕円 466">
          <a:extLst>
            <a:ext uri="{FF2B5EF4-FFF2-40B4-BE49-F238E27FC236}">
              <a16:creationId xmlns:a16="http://schemas.microsoft.com/office/drawing/2014/main" id="{00000000-0008-0000-0400-0000D3010000}"/>
            </a:ext>
          </a:extLst>
        </xdr:cNvPr>
        <xdr:cNvSpPr/>
      </xdr:nvSpPr>
      <xdr:spPr>
        <a:xfrm>
          <a:off x="12954000" y="1275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5642</xdr:rowOff>
    </xdr:from>
    <xdr:ext cx="762000" cy="259045"/>
    <xdr:sp macro="" textlink="">
      <xdr:nvSpPr>
        <xdr:cNvPr id="468" name="テキスト ボックス 467">
          <a:extLst>
            <a:ext uri="{FF2B5EF4-FFF2-40B4-BE49-F238E27FC236}">
              <a16:creationId xmlns:a16="http://schemas.microsoft.com/office/drawing/2014/main" id="{00000000-0008-0000-0400-0000D4010000}"/>
            </a:ext>
          </a:extLst>
        </xdr:cNvPr>
        <xdr:cNvSpPr txBox="1"/>
      </xdr:nvSpPr>
      <xdr:spPr>
        <a:xfrm>
          <a:off x="12623800" y="1252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熊本県熊本市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33617</xdr:rowOff>
    </xdr:from>
    <xdr:to>
      <xdr:col>29</xdr:col>
      <xdr:colOff>127000</xdr:colOff>
      <xdr:row>20</xdr:row>
      <xdr:rowOff>6528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38642"/>
          <a:ext cx="0" cy="1344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150055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55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6528</xdr:rowOff>
    </xdr:from>
    <xdr:to>
      <xdr:col>30</xdr:col>
      <xdr:colOff>25400</xdr:colOff>
      <xdr:row>20</xdr:row>
      <xdr:rowOff>6528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831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119994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82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33617</xdr:rowOff>
    </xdr:from>
    <xdr:to>
      <xdr:col>30</xdr:col>
      <xdr:colOff>25400</xdr:colOff>
      <xdr:row>12</xdr:row>
      <xdr:rowOff>33617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38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19025</xdr:rowOff>
    </xdr:from>
    <xdr:to>
      <xdr:col>29</xdr:col>
      <xdr:colOff>127000</xdr:colOff>
      <xdr:row>14</xdr:row>
      <xdr:rowOff>20472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466950"/>
          <a:ext cx="647700" cy="1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141089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89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169012</xdr:rowOff>
    </xdr:from>
    <xdr:to>
      <xdr:col>29</xdr:col>
      <xdr:colOff>177800</xdr:colOff>
      <xdr:row>15</xdr:row>
      <xdr:rowOff>99162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16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157175</xdr:rowOff>
    </xdr:from>
    <xdr:to>
      <xdr:col>26</xdr:col>
      <xdr:colOff>50800</xdr:colOff>
      <xdr:row>14</xdr:row>
      <xdr:rowOff>19025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433650"/>
          <a:ext cx="698500" cy="33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30937</xdr:rowOff>
    </xdr:from>
    <xdr:to>
      <xdr:col>26</xdr:col>
      <xdr:colOff>101600</xdr:colOff>
      <xdr:row>15</xdr:row>
      <xdr:rowOff>132537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5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117314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36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157175</xdr:rowOff>
    </xdr:from>
    <xdr:to>
      <xdr:col>22</xdr:col>
      <xdr:colOff>114300</xdr:colOff>
      <xdr:row>14</xdr:row>
      <xdr:rowOff>28702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433650"/>
          <a:ext cx="698500" cy="42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38138</xdr:rowOff>
    </xdr:from>
    <xdr:to>
      <xdr:col>22</xdr:col>
      <xdr:colOff>165100</xdr:colOff>
      <xdr:row>15</xdr:row>
      <xdr:rowOff>139738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657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124515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4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28702</xdr:rowOff>
    </xdr:from>
    <xdr:to>
      <xdr:col>18</xdr:col>
      <xdr:colOff>177800</xdr:colOff>
      <xdr:row>14</xdr:row>
      <xdr:rowOff>46076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476627"/>
          <a:ext cx="698500" cy="17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71285</xdr:rowOff>
    </xdr:from>
    <xdr:to>
      <xdr:col>19</xdr:col>
      <xdr:colOff>38100</xdr:colOff>
      <xdr:row>16</xdr:row>
      <xdr:rowOff>1435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690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157662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7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77686</xdr:rowOff>
    </xdr:from>
    <xdr:to>
      <xdr:col>15</xdr:col>
      <xdr:colOff>101600</xdr:colOff>
      <xdr:row>16</xdr:row>
      <xdr:rowOff>7836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697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164063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8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141122</xdr:rowOff>
    </xdr:from>
    <xdr:to>
      <xdr:col>29</xdr:col>
      <xdr:colOff>177800</xdr:colOff>
      <xdr:row>14</xdr:row>
      <xdr:rowOff>71272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417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157649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26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139675</xdr:rowOff>
    </xdr:from>
    <xdr:to>
      <xdr:col>26</xdr:col>
      <xdr:colOff>101600</xdr:colOff>
      <xdr:row>14</xdr:row>
      <xdr:rowOff>69825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416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80002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18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106375</xdr:rowOff>
    </xdr:from>
    <xdr:to>
      <xdr:col>22</xdr:col>
      <xdr:colOff>165100</xdr:colOff>
      <xdr:row>14</xdr:row>
      <xdr:rowOff>36525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382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46702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151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149352</xdr:rowOff>
    </xdr:from>
    <xdr:to>
      <xdr:col>19</xdr:col>
      <xdr:colOff>38100</xdr:colOff>
      <xdr:row>14</xdr:row>
      <xdr:rowOff>79502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425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89679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194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166726</xdr:rowOff>
    </xdr:from>
    <xdr:to>
      <xdr:col>15</xdr:col>
      <xdr:colOff>101600</xdr:colOff>
      <xdr:row>14</xdr:row>
      <xdr:rowOff>96876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443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107053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212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340474</xdr:rowOff>
    </xdr:from>
    <xdr:to>
      <xdr:col>29</xdr:col>
      <xdr:colOff>127000</xdr:colOff>
      <xdr:row>38</xdr:row>
      <xdr:rowOff>8357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65024"/>
          <a:ext cx="0" cy="12109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323334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8357</xdr:rowOff>
    </xdr:from>
    <xdr:to>
      <xdr:col>30</xdr:col>
      <xdr:colOff>25400</xdr:colOff>
      <xdr:row>38</xdr:row>
      <xdr:rowOff>8357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5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83951</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0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340474</xdr:rowOff>
    </xdr:from>
    <xdr:to>
      <xdr:col>30</xdr:col>
      <xdr:colOff>25400</xdr:colOff>
      <xdr:row>33</xdr:row>
      <xdr:rowOff>340474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650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63640</xdr:rowOff>
    </xdr:from>
    <xdr:to>
      <xdr:col>29</xdr:col>
      <xdr:colOff>127000</xdr:colOff>
      <xdr:row>36</xdr:row>
      <xdr:rowOff>145021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016890"/>
          <a:ext cx="647700" cy="81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119245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29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274168</xdr:rowOff>
    </xdr:from>
    <xdr:to>
      <xdr:col>29</xdr:col>
      <xdr:colOff>177800</xdr:colOff>
      <xdr:row>36</xdr:row>
      <xdr:rowOff>32868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4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85166</xdr:rowOff>
    </xdr:from>
    <xdr:to>
      <xdr:col>26</xdr:col>
      <xdr:colOff>50800</xdr:colOff>
      <xdr:row>36</xdr:row>
      <xdr:rowOff>145021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038416"/>
          <a:ext cx="698500" cy="59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230239</xdr:rowOff>
    </xdr:from>
    <xdr:to>
      <xdr:col>26</xdr:col>
      <xdr:colOff>101600</xdr:colOff>
      <xdr:row>35</xdr:row>
      <xdr:rowOff>331839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40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342016</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09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77775</xdr:rowOff>
    </xdr:from>
    <xdr:to>
      <xdr:col>22</xdr:col>
      <xdr:colOff>114300</xdr:colOff>
      <xdr:row>36</xdr:row>
      <xdr:rowOff>85166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031025"/>
          <a:ext cx="698500" cy="7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222352</xdr:rowOff>
    </xdr:from>
    <xdr:to>
      <xdr:col>22</xdr:col>
      <xdr:colOff>165100</xdr:colOff>
      <xdr:row>35</xdr:row>
      <xdr:rowOff>323952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3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334129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0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27902</xdr:rowOff>
    </xdr:from>
    <xdr:to>
      <xdr:col>18</xdr:col>
      <xdr:colOff>177800</xdr:colOff>
      <xdr:row>36</xdr:row>
      <xdr:rowOff>77775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981152"/>
          <a:ext cx="698500" cy="49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237668</xdr:rowOff>
    </xdr:from>
    <xdr:to>
      <xdr:col>19</xdr:col>
      <xdr:colOff>38100</xdr:colOff>
      <xdr:row>35</xdr:row>
      <xdr:rowOff>339268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48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6545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1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226505</xdr:rowOff>
    </xdr:from>
    <xdr:to>
      <xdr:col>15</xdr:col>
      <xdr:colOff>101600</xdr:colOff>
      <xdr:row>35</xdr:row>
      <xdr:rowOff>328105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8368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338282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05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12840</xdr:rowOff>
    </xdr:from>
    <xdr:to>
      <xdr:col>29</xdr:col>
      <xdr:colOff>177800</xdr:colOff>
      <xdr:row>36</xdr:row>
      <xdr:rowOff>114440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66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327817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3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94221</xdr:rowOff>
    </xdr:from>
    <xdr:to>
      <xdr:col>26</xdr:col>
      <xdr:colOff>101600</xdr:colOff>
      <xdr:row>37</xdr:row>
      <xdr:rowOff>24371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47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9148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33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34366</xdr:rowOff>
    </xdr:from>
    <xdr:to>
      <xdr:col>22</xdr:col>
      <xdr:colOff>165100</xdr:colOff>
      <xdr:row>36</xdr:row>
      <xdr:rowOff>135966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87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120743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073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26975</xdr:rowOff>
    </xdr:from>
    <xdr:to>
      <xdr:col>19</xdr:col>
      <xdr:colOff>38100</xdr:colOff>
      <xdr:row>36</xdr:row>
      <xdr:rowOff>128575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80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113352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6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320002</xdr:rowOff>
    </xdr:from>
    <xdr:to>
      <xdr:col>15</xdr:col>
      <xdr:colOff>101600</xdr:colOff>
      <xdr:row>36</xdr:row>
      <xdr:rowOff>78702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30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63479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1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熊本県熊本市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731,476
724,201
390.32
412,805,953
403,175,196
7,576,485
203,631,086
500,366,831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102.2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7988</xdr:rowOff>
    </xdr:from>
    <xdr:to>
      <xdr:col>24</xdr:col>
      <xdr:colOff>62865</xdr:colOff>
      <xdr:row>38</xdr:row>
      <xdr:rowOff>19266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1488"/>
          <a:ext cx="1270" cy="138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23093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3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19266</xdr:rowOff>
    </xdr:from>
    <xdr:to>
      <xdr:col>24</xdr:col>
      <xdr:colOff>152400</xdr:colOff>
      <xdr:row>38</xdr:row>
      <xdr:rowOff>19266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34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126115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7988</xdr:rowOff>
    </xdr:from>
    <xdr:to>
      <xdr:col>24</xdr:col>
      <xdr:colOff>152400</xdr:colOff>
      <xdr:row>30</xdr:row>
      <xdr:rowOff>7988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165570</xdr:rowOff>
    </xdr:from>
    <xdr:to>
      <xdr:col>24</xdr:col>
      <xdr:colOff>63500</xdr:colOff>
      <xdr:row>30</xdr:row>
      <xdr:rowOff>166865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309070"/>
          <a:ext cx="8382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1947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6597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23520</xdr:rowOff>
    </xdr:from>
    <xdr:to>
      <xdr:col>24</xdr:col>
      <xdr:colOff>114300</xdr:colOff>
      <xdr:row>33</xdr:row>
      <xdr:rowOff>125120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68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165570</xdr:rowOff>
    </xdr:from>
    <xdr:to>
      <xdr:col>19</xdr:col>
      <xdr:colOff>177800</xdr:colOff>
      <xdr:row>31</xdr:row>
      <xdr:rowOff>30277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309070"/>
          <a:ext cx="889000" cy="3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53543</xdr:rowOff>
    </xdr:from>
    <xdr:to>
      <xdr:col>20</xdr:col>
      <xdr:colOff>38100</xdr:colOff>
      <xdr:row>33</xdr:row>
      <xdr:rowOff>155143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71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146270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0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30277</xdr:rowOff>
    </xdr:from>
    <xdr:to>
      <xdr:col>15</xdr:col>
      <xdr:colOff>50800</xdr:colOff>
      <xdr:row>32</xdr:row>
      <xdr:rowOff>65291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345227"/>
          <a:ext cx="889000" cy="20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64592</xdr:rowOff>
    </xdr:from>
    <xdr:to>
      <xdr:col>15</xdr:col>
      <xdr:colOff>101600</xdr:colOff>
      <xdr:row>33</xdr:row>
      <xdr:rowOff>166192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72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157319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1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65291</xdr:rowOff>
    </xdr:from>
    <xdr:to>
      <xdr:col>10</xdr:col>
      <xdr:colOff>114300</xdr:colOff>
      <xdr:row>32</xdr:row>
      <xdr:rowOff>117716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551691"/>
          <a:ext cx="889000" cy="5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136030</xdr:rowOff>
    </xdr:from>
    <xdr:to>
      <xdr:col>10</xdr:col>
      <xdr:colOff>165100</xdr:colOff>
      <xdr:row>34</xdr:row>
      <xdr:rowOff>66180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79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57307</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88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141364</xdr:rowOff>
    </xdr:from>
    <xdr:to>
      <xdr:col>6</xdr:col>
      <xdr:colOff>38100</xdr:colOff>
      <xdr:row>34</xdr:row>
      <xdr:rowOff>71514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79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62641</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89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116065</xdr:rowOff>
    </xdr:from>
    <xdr:to>
      <xdr:col>24</xdr:col>
      <xdr:colOff>114300</xdr:colOff>
      <xdr:row>31</xdr:row>
      <xdr:rowOff>46215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25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138942</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11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114770</xdr:rowOff>
    </xdr:from>
    <xdr:to>
      <xdr:col>20</xdr:col>
      <xdr:colOff>38100</xdr:colOff>
      <xdr:row>31</xdr:row>
      <xdr:rowOff>44920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25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61447</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03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150927</xdr:rowOff>
    </xdr:from>
    <xdr:to>
      <xdr:col>15</xdr:col>
      <xdr:colOff>101600</xdr:colOff>
      <xdr:row>31</xdr:row>
      <xdr:rowOff>81077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29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97604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069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14491</xdr:rowOff>
    </xdr:from>
    <xdr:to>
      <xdr:col>10</xdr:col>
      <xdr:colOff>165100</xdr:colOff>
      <xdr:row>32</xdr:row>
      <xdr:rowOff>116091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50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132618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276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66916</xdr:rowOff>
    </xdr:from>
    <xdr:to>
      <xdr:col>6</xdr:col>
      <xdr:colOff>38100</xdr:colOff>
      <xdr:row>32</xdr:row>
      <xdr:rowOff>168516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55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13593</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328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71871</xdr:rowOff>
    </xdr:from>
    <xdr:to>
      <xdr:col>24</xdr:col>
      <xdr:colOff>62865</xdr:colOff>
      <xdr:row>56</xdr:row>
      <xdr:rowOff>67430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44371"/>
          <a:ext cx="1270" cy="1024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71257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67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67430</xdr:rowOff>
    </xdr:from>
    <xdr:to>
      <xdr:col>24</xdr:col>
      <xdr:colOff>152400</xdr:colOff>
      <xdr:row>56</xdr:row>
      <xdr:rowOff>67430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66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18548</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1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71871</xdr:rowOff>
    </xdr:from>
    <xdr:to>
      <xdr:col>24</xdr:col>
      <xdr:colOff>152400</xdr:colOff>
      <xdr:row>50</xdr:row>
      <xdr:rowOff>71871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4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125037</xdr:rowOff>
    </xdr:from>
    <xdr:to>
      <xdr:col>24</xdr:col>
      <xdr:colOff>63500</xdr:colOff>
      <xdr:row>54</xdr:row>
      <xdr:rowOff>18705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211887"/>
          <a:ext cx="838200" cy="6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75230</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162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96803</xdr:rowOff>
    </xdr:from>
    <xdr:to>
      <xdr:col>24</xdr:col>
      <xdr:colOff>114300</xdr:colOff>
      <xdr:row>54</xdr:row>
      <xdr:rowOff>26953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18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18705</xdr:rowOff>
    </xdr:from>
    <xdr:to>
      <xdr:col>19</xdr:col>
      <xdr:colOff>177800</xdr:colOff>
      <xdr:row>56</xdr:row>
      <xdr:rowOff>103484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277005"/>
          <a:ext cx="889000" cy="42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43343</xdr:rowOff>
    </xdr:from>
    <xdr:to>
      <xdr:col>20</xdr:col>
      <xdr:colOff>38100</xdr:colOff>
      <xdr:row>54</xdr:row>
      <xdr:rowOff>144943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3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136070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9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103484</xdr:rowOff>
    </xdr:from>
    <xdr:to>
      <xdr:col>15</xdr:col>
      <xdr:colOff>50800</xdr:colOff>
      <xdr:row>57</xdr:row>
      <xdr:rowOff>61911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704684"/>
          <a:ext cx="889000" cy="12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108429</xdr:rowOff>
    </xdr:from>
    <xdr:to>
      <xdr:col>15</xdr:col>
      <xdr:colOff>101600</xdr:colOff>
      <xdr:row>57</xdr:row>
      <xdr:rowOff>38579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0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29706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80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111321</xdr:rowOff>
    </xdr:from>
    <xdr:to>
      <xdr:col>10</xdr:col>
      <xdr:colOff>114300</xdr:colOff>
      <xdr:row>57</xdr:row>
      <xdr:rowOff>61911</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712521"/>
          <a:ext cx="889000" cy="12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86353</xdr:rowOff>
    </xdr:from>
    <xdr:to>
      <xdr:col>10</xdr:col>
      <xdr:colOff>165100</xdr:colOff>
      <xdr:row>58</xdr:row>
      <xdr:rowOff>16503</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7630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5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158068</xdr:rowOff>
    </xdr:from>
    <xdr:to>
      <xdr:col>6</xdr:col>
      <xdr:colOff>38100</xdr:colOff>
      <xdr:row>58</xdr:row>
      <xdr:rowOff>88218</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3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79345</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2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74237</xdr:rowOff>
    </xdr:from>
    <xdr:to>
      <xdr:col>24</xdr:col>
      <xdr:colOff>114300</xdr:colOff>
      <xdr:row>54</xdr:row>
      <xdr:rowOff>4387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16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97114</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01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139355</xdr:rowOff>
    </xdr:from>
    <xdr:to>
      <xdr:col>20</xdr:col>
      <xdr:colOff>38100</xdr:colOff>
      <xdr:row>54</xdr:row>
      <xdr:rowOff>69505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22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86032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00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52684</xdr:rowOff>
    </xdr:from>
    <xdr:to>
      <xdr:col>15</xdr:col>
      <xdr:colOff>101600</xdr:colOff>
      <xdr:row>56</xdr:row>
      <xdr:rowOff>154284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5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170811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42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11111</xdr:rowOff>
    </xdr:from>
    <xdr:to>
      <xdr:col>10</xdr:col>
      <xdr:colOff>165100</xdr:colOff>
      <xdr:row>57</xdr:row>
      <xdr:rowOff>112711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8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129238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55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60521</xdr:rowOff>
    </xdr:from>
    <xdr:to>
      <xdr:col>6</xdr:col>
      <xdr:colOff>38100</xdr:colOff>
      <xdr:row>56</xdr:row>
      <xdr:rowOff>162121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66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7198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43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維持補修費グラフ枠">
          <a:extLst>
            <a:ext uri="{FF2B5EF4-FFF2-40B4-BE49-F238E27FC236}">
              <a16:creationId xmlns:a16="http://schemas.microsoft.com/office/drawing/2014/main" id="{00000000-0008-0000-06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133931</xdr:rowOff>
    </xdr:from>
    <xdr:to>
      <xdr:col>24</xdr:col>
      <xdr:colOff>62865</xdr:colOff>
      <xdr:row>79</xdr:row>
      <xdr:rowOff>19957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4633595" y="12135431"/>
          <a:ext cx="1270" cy="1429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23784</xdr:rowOff>
    </xdr:from>
    <xdr:ext cx="469744" cy="259045"/>
    <xdr:sp macro="" textlink="">
      <xdr:nvSpPr>
        <xdr:cNvPr id="177" name="維持補修費最小値テキスト">
          <a:extLst>
            <a:ext uri="{FF2B5EF4-FFF2-40B4-BE49-F238E27FC236}">
              <a16:creationId xmlns:a16="http://schemas.microsoft.com/office/drawing/2014/main" id="{00000000-0008-0000-0600-0000B1000000}"/>
            </a:ext>
          </a:extLst>
        </xdr:cNvPr>
        <xdr:cNvSpPr txBox="1"/>
      </xdr:nvSpPr>
      <xdr:spPr>
        <a:xfrm>
          <a:off x="4686300" y="1356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19957</xdr:rowOff>
    </xdr:from>
    <xdr:to>
      <xdr:col>24</xdr:col>
      <xdr:colOff>152400</xdr:colOff>
      <xdr:row>79</xdr:row>
      <xdr:rowOff>19957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3564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80608</xdr:rowOff>
    </xdr:from>
    <xdr:ext cx="534377" cy="259045"/>
    <xdr:sp macro="" textlink="">
      <xdr:nvSpPr>
        <xdr:cNvPr id="179" name="維持補修費最大値テキスト">
          <a:extLst>
            <a:ext uri="{FF2B5EF4-FFF2-40B4-BE49-F238E27FC236}">
              <a16:creationId xmlns:a16="http://schemas.microsoft.com/office/drawing/2014/main" id="{00000000-0008-0000-0600-0000B3000000}"/>
            </a:ext>
          </a:extLst>
        </xdr:cNvPr>
        <xdr:cNvSpPr txBox="1"/>
      </xdr:nvSpPr>
      <xdr:spPr>
        <a:xfrm>
          <a:off x="4686300" y="1191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133931</xdr:rowOff>
    </xdr:from>
    <xdr:to>
      <xdr:col>24</xdr:col>
      <xdr:colOff>152400</xdr:colOff>
      <xdr:row>70</xdr:row>
      <xdr:rowOff>133931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4546600" y="1213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96376</xdr:rowOff>
    </xdr:from>
    <xdr:to>
      <xdr:col>24</xdr:col>
      <xdr:colOff>63500</xdr:colOff>
      <xdr:row>78</xdr:row>
      <xdr:rowOff>155919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3797300" y="13469476"/>
          <a:ext cx="838200" cy="59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80535</xdr:rowOff>
    </xdr:from>
    <xdr:ext cx="469744" cy="259045"/>
    <xdr:sp macro="" textlink="">
      <xdr:nvSpPr>
        <xdr:cNvPr id="182" name="維持補修費平均値テキスト">
          <a:extLst>
            <a:ext uri="{FF2B5EF4-FFF2-40B4-BE49-F238E27FC236}">
              <a16:creationId xmlns:a16="http://schemas.microsoft.com/office/drawing/2014/main" id="{00000000-0008-0000-0600-0000B6000000}"/>
            </a:ext>
          </a:extLst>
        </xdr:cNvPr>
        <xdr:cNvSpPr txBox="1"/>
      </xdr:nvSpPr>
      <xdr:spPr>
        <a:xfrm>
          <a:off x="4686300" y="1293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57658</xdr:rowOff>
    </xdr:from>
    <xdr:to>
      <xdr:col>24</xdr:col>
      <xdr:colOff>114300</xdr:colOff>
      <xdr:row>76</xdr:row>
      <xdr:rowOff>159258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4584700" y="1308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138393</xdr:rowOff>
    </xdr:from>
    <xdr:to>
      <xdr:col>19</xdr:col>
      <xdr:colOff>177800</xdr:colOff>
      <xdr:row>78</xdr:row>
      <xdr:rowOff>155919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908300" y="13511493"/>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73986</xdr:rowOff>
    </xdr:from>
    <xdr:to>
      <xdr:col>20</xdr:col>
      <xdr:colOff>38100</xdr:colOff>
      <xdr:row>77</xdr:row>
      <xdr:rowOff>4136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3746500" y="1310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20664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562428" y="1287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112051</xdr:rowOff>
    </xdr:from>
    <xdr:to>
      <xdr:col>15</xdr:col>
      <xdr:colOff>50800</xdr:colOff>
      <xdr:row>78</xdr:row>
      <xdr:rowOff>138393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2019300" y="13485151"/>
          <a:ext cx="889000" cy="2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84110</xdr:rowOff>
    </xdr:from>
    <xdr:to>
      <xdr:col>15</xdr:col>
      <xdr:colOff>101600</xdr:colOff>
      <xdr:row>77</xdr:row>
      <xdr:rowOff>14260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2857500" y="1311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30787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673428" y="1288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112051</xdr:rowOff>
    </xdr:from>
    <xdr:to>
      <xdr:col>10</xdr:col>
      <xdr:colOff>114300</xdr:colOff>
      <xdr:row>78</xdr:row>
      <xdr:rowOff>129141</xdr:rowOff>
    </xdr:to>
    <xdr:cxnSp macro="">
      <xdr:nvCxnSpPr>
        <xdr:cNvPr id="190" name="直線コネクタ 189">
          <a:extLst>
            <a:ext uri="{FF2B5EF4-FFF2-40B4-BE49-F238E27FC236}">
              <a16:creationId xmlns:a16="http://schemas.microsoft.com/office/drawing/2014/main" id="{00000000-0008-0000-0600-0000BE000000}"/>
            </a:ext>
          </a:extLst>
        </xdr:cNvPr>
        <xdr:cNvCxnSpPr/>
      </xdr:nvCxnSpPr>
      <xdr:spPr>
        <a:xfrm flipV="1">
          <a:off x="1130300" y="13485151"/>
          <a:ext cx="889000" cy="1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130048</xdr:rowOff>
    </xdr:from>
    <xdr:to>
      <xdr:col>10</xdr:col>
      <xdr:colOff>165100</xdr:colOff>
      <xdr:row>77</xdr:row>
      <xdr:rowOff>60198</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968500" y="131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76725</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784428" y="1293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117856</xdr:rowOff>
    </xdr:from>
    <xdr:to>
      <xdr:col>6</xdr:col>
      <xdr:colOff>38100</xdr:colOff>
      <xdr:row>77</xdr:row>
      <xdr:rowOff>48006</xdr:rowOff>
    </xdr:to>
    <xdr:sp macro="" textlink="">
      <xdr:nvSpPr>
        <xdr:cNvPr id="193" name="フローチャート: 判断 192">
          <a:extLst>
            <a:ext uri="{FF2B5EF4-FFF2-40B4-BE49-F238E27FC236}">
              <a16:creationId xmlns:a16="http://schemas.microsoft.com/office/drawing/2014/main" id="{00000000-0008-0000-0600-0000C1000000}"/>
            </a:ext>
          </a:extLst>
        </xdr:cNvPr>
        <xdr:cNvSpPr/>
      </xdr:nvSpPr>
      <xdr:spPr>
        <a:xfrm>
          <a:off x="1079500" y="1314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64533</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895428" y="1292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45576</xdr:rowOff>
    </xdr:from>
    <xdr:to>
      <xdr:col>24</xdr:col>
      <xdr:colOff>114300</xdr:colOff>
      <xdr:row>78</xdr:row>
      <xdr:rowOff>147176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4584700" y="1341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131953</xdr:rowOff>
    </xdr:from>
    <xdr:ext cx="469744" cy="259045"/>
    <xdr:sp macro="" textlink="">
      <xdr:nvSpPr>
        <xdr:cNvPr id="201" name="維持補修費該当値テキスト">
          <a:extLst>
            <a:ext uri="{FF2B5EF4-FFF2-40B4-BE49-F238E27FC236}">
              <a16:creationId xmlns:a16="http://schemas.microsoft.com/office/drawing/2014/main" id="{00000000-0008-0000-0600-0000C9000000}"/>
            </a:ext>
          </a:extLst>
        </xdr:cNvPr>
        <xdr:cNvSpPr txBox="1"/>
      </xdr:nvSpPr>
      <xdr:spPr>
        <a:xfrm>
          <a:off x="4686300" y="1333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105119</xdr:rowOff>
    </xdr:from>
    <xdr:to>
      <xdr:col>20</xdr:col>
      <xdr:colOff>38100</xdr:colOff>
      <xdr:row>79</xdr:row>
      <xdr:rowOff>35269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3746500" y="134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26396</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3562428" y="13570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87593</xdr:rowOff>
    </xdr:from>
    <xdr:to>
      <xdr:col>15</xdr:col>
      <xdr:colOff>101600</xdr:colOff>
      <xdr:row>79</xdr:row>
      <xdr:rowOff>17743</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2857500" y="134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8870</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2673428" y="1355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61251</xdr:rowOff>
    </xdr:from>
    <xdr:to>
      <xdr:col>10</xdr:col>
      <xdr:colOff>165100</xdr:colOff>
      <xdr:row>78</xdr:row>
      <xdr:rowOff>162851</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968500" y="1343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153978</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1784428" y="1352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78341</xdr:rowOff>
    </xdr:from>
    <xdr:to>
      <xdr:col>6</xdr:col>
      <xdr:colOff>38100</xdr:colOff>
      <xdr:row>79</xdr:row>
      <xdr:rowOff>8491</xdr:rowOff>
    </xdr:to>
    <xdr:sp macro="" textlink="">
      <xdr:nvSpPr>
        <xdr:cNvPr id="208" name="楕円 207">
          <a:extLst>
            <a:ext uri="{FF2B5EF4-FFF2-40B4-BE49-F238E27FC236}">
              <a16:creationId xmlns:a16="http://schemas.microsoft.com/office/drawing/2014/main" id="{00000000-0008-0000-0600-0000D0000000}"/>
            </a:ext>
          </a:extLst>
        </xdr:cNvPr>
        <xdr:cNvSpPr/>
      </xdr:nvSpPr>
      <xdr:spPr>
        <a:xfrm>
          <a:off x="1079500" y="1345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171068</xdr:rowOff>
    </xdr:from>
    <xdr:ext cx="469744"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895428" y="1354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扶助費グラフ枠">
          <a:extLst>
            <a:ext uri="{FF2B5EF4-FFF2-40B4-BE49-F238E27FC236}">
              <a16:creationId xmlns:a16="http://schemas.microsoft.com/office/drawing/2014/main" id="{00000000-0008-0000-06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19369</xdr:rowOff>
    </xdr:from>
    <xdr:to>
      <xdr:col>24</xdr:col>
      <xdr:colOff>62865</xdr:colOff>
      <xdr:row>98</xdr:row>
      <xdr:rowOff>63533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4633595" y="15449869"/>
          <a:ext cx="1270" cy="1415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67360</xdr:rowOff>
    </xdr:from>
    <xdr:ext cx="599010" cy="259045"/>
    <xdr:sp macro="" textlink="">
      <xdr:nvSpPr>
        <xdr:cNvPr id="237" name="扶助費最小値テキスト">
          <a:extLst>
            <a:ext uri="{FF2B5EF4-FFF2-40B4-BE49-F238E27FC236}">
              <a16:creationId xmlns:a16="http://schemas.microsoft.com/office/drawing/2014/main" id="{00000000-0008-0000-0600-0000ED000000}"/>
            </a:ext>
          </a:extLst>
        </xdr:cNvPr>
        <xdr:cNvSpPr txBox="1"/>
      </xdr:nvSpPr>
      <xdr:spPr>
        <a:xfrm>
          <a:off x="4686300" y="16869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63533</xdr:rowOff>
    </xdr:from>
    <xdr:to>
      <xdr:col>24</xdr:col>
      <xdr:colOff>152400</xdr:colOff>
      <xdr:row>98</xdr:row>
      <xdr:rowOff>63533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6865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137496</xdr:rowOff>
    </xdr:from>
    <xdr:ext cx="599010" cy="259045"/>
    <xdr:sp macro="" textlink="">
      <xdr:nvSpPr>
        <xdr:cNvPr id="239" name="扶助費最大値テキスト">
          <a:extLst>
            <a:ext uri="{FF2B5EF4-FFF2-40B4-BE49-F238E27FC236}">
              <a16:creationId xmlns:a16="http://schemas.microsoft.com/office/drawing/2014/main" id="{00000000-0008-0000-0600-0000EF000000}"/>
            </a:ext>
          </a:extLst>
        </xdr:cNvPr>
        <xdr:cNvSpPr txBox="1"/>
      </xdr:nvSpPr>
      <xdr:spPr>
        <a:xfrm>
          <a:off x="4686300" y="1522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19369</xdr:rowOff>
    </xdr:from>
    <xdr:to>
      <xdr:col>24</xdr:col>
      <xdr:colOff>152400</xdr:colOff>
      <xdr:row>90</xdr:row>
      <xdr:rowOff>19369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4546600" y="1544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49174</xdr:rowOff>
    </xdr:from>
    <xdr:to>
      <xdr:col>24</xdr:col>
      <xdr:colOff>63500</xdr:colOff>
      <xdr:row>95</xdr:row>
      <xdr:rowOff>45081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3797300" y="16165474"/>
          <a:ext cx="838200" cy="16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126168</xdr:rowOff>
    </xdr:from>
    <xdr:ext cx="599010" cy="259045"/>
    <xdr:sp macro="" textlink="">
      <xdr:nvSpPr>
        <xdr:cNvPr id="242" name="扶助費平均値テキスト">
          <a:extLst>
            <a:ext uri="{FF2B5EF4-FFF2-40B4-BE49-F238E27FC236}">
              <a16:creationId xmlns:a16="http://schemas.microsoft.com/office/drawing/2014/main" id="{00000000-0008-0000-0600-0000F2000000}"/>
            </a:ext>
          </a:extLst>
        </xdr:cNvPr>
        <xdr:cNvSpPr txBox="1"/>
      </xdr:nvSpPr>
      <xdr:spPr>
        <a:xfrm>
          <a:off x="4686300" y="160710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103291</xdr:rowOff>
    </xdr:from>
    <xdr:to>
      <xdr:col>24</xdr:col>
      <xdr:colOff>114300</xdr:colOff>
      <xdr:row>95</xdr:row>
      <xdr:rowOff>33441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4584700" y="1621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49174</xdr:rowOff>
    </xdr:from>
    <xdr:to>
      <xdr:col>19</xdr:col>
      <xdr:colOff>177800</xdr:colOff>
      <xdr:row>96</xdr:row>
      <xdr:rowOff>17704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908300" y="16165474"/>
          <a:ext cx="889000" cy="3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26122</xdr:rowOff>
    </xdr:from>
    <xdr:to>
      <xdr:col>20</xdr:col>
      <xdr:colOff>38100</xdr:colOff>
      <xdr:row>94</xdr:row>
      <xdr:rowOff>127722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3746500" y="1614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118849</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497795" y="16235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17704</xdr:rowOff>
    </xdr:from>
    <xdr:to>
      <xdr:col>15</xdr:col>
      <xdr:colOff>50800</xdr:colOff>
      <xdr:row>96</xdr:row>
      <xdr:rowOff>90072</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2019300" y="16476904"/>
          <a:ext cx="889000" cy="7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146724</xdr:rowOff>
    </xdr:from>
    <xdr:to>
      <xdr:col>15</xdr:col>
      <xdr:colOff>101600</xdr:colOff>
      <xdr:row>96</xdr:row>
      <xdr:rowOff>76874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2857500" y="16434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68001</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08795" y="16527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90072</xdr:rowOff>
    </xdr:from>
    <xdr:to>
      <xdr:col>10</xdr:col>
      <xdr:colOff>114300</xdr:colOff>
      <xdr:row>96</xdr:row>
      <xdr:rowOff>158379</xdr:rowOff>
    </xdr:to>
    <xdr:cxnSp macro="">
      <xdr:nvCxnSpPr>
        <xdr:cNvPr id="250" name="直線コネクタ 249">
          <a:extLst>
            <a:ext uri="{FF2B5EF4-FFF2-40B4-BE49-F238E27FC236}">
              <a16:creationId xmlns:a16="http://schemas.microsoft.com/office/drawing/2014/main" id="{00000000-0008-0000-0600-0000FA000000}"/>
            </a:ext>
          </a:extLst>
        </xdr:cNvPr>
        <xdr:cNvCxnSpPr/>
      </xdr:nvCxnSpPr>
      <xdr:spPr>
        <a:xfrm flipV="1">
          <a:off x="1130300" y="16549272"/>
          <a:ext cx="889000" cy="6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32077</xdr:rowOff>
    </xdr:from>
    <xdr:to>
      <xdr:col>10</xdr:col>
      <xdr:colOff>165100</xdr:colOff>
      <xdr:row>96</xdr:row>
      <xdr:rowOff>133677</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968500" y="1649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150204</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719795" y="1626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95475</xdr:rowOff>
    </xdr:from>
    <xdr:to>
      <xdr:col>6</xdr:col>
      <xdr:colOff>38100</xdr:colOff>
      <xdr:row>97</xdr:row>
      <xdr:rowOff>25625</xdr:rowOff>
    </xdr:to>
    <xdr:sp macro="" textlink="">
      <xdr:nvSpPr>
        <xdr:cNvPr id="253" name="フローチャート: 判断 252">
          <a:extLst>
            <a:ext uri="{FF2B5EF4-FFF2-40B4-BE49-F238E27FC236}">
              <a16:creationId xmlns:a16="http://schemas.microsoft.com/office/drawing/2014/main" id="{00000000-0008-0000-0600-0000FD000000}"/>
            </a:ext>
          </a:extLst>
        </xdr:cNvPr>
        <xdr:cNvSpPr/>
      </xdr:nvSpPr>
      <xdr:spPr>
        <a:xfrm>
          <a:off x="1079500" y="1655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42152</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830795" y="16329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165731</xdr:rowOff>
    </xdr:from>
    <xdr:to>
      <xdr:col>24</xdr:col>
      <xdr:colOff>114300</xdr:colOff>
      <xdr:row>95</xdr:row>
      <xdr:rowOff>95881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4584700" y="1628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144158</xdr:rowOff>
    </xdr:from>
    <xdr:ext cx="599010" cy="259045"/>
    <xdr:sp macro="" textlink="">
      <xdr:nvSpPr>
        <xdr:cNvPr id="261" name="扶助費該当値テキスト">
          <a:extLst>
            <a:ext uri="{FF2B5EF4-FFF2-40B4-BE49-F238E27FC236}">
              <a16:creationId xmlns:a16="http://schemas.microsoft.com/office/drawing/2014/main" id="{00000000-0008-0000-0600-000005010000}"/>
            </a:ext>
          </a:extLst>
        </xdr:cNvPr>
        <xdr:cNvSpPr txBox="1"/>
      </xdr:nvSpPr>
      <xdr:spPr>
        <a:xfrm>
          <a:off x="4686300" y="16260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169824</xdr:rowOff>
    </xdr:from>
    <xdr:to>
      <xdr:col>20</xdr:col>
      <xdr:colOff>38100</xdr:colOff>
      <xdr:row>94</xdr:row>
      <xdr:rowOff>99974</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3746500" y="1611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116501</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3497795" y="1588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138354</xdr:rowOff>
    </xdr:from>
    <xdr:to>
      <xdr:col>15</xdr:col>
      <xdr:colOff>101600</xdr:colOff>
      <xdr:row>96</xdr:row>
      <xdr:rowOff>68504</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2857500" y="1642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85031</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2608795" y="16201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39272</xdr:rowOff>
    </xdr:from>
    <xdr:to>
      <xdr:col>10</xdr:col>
      <xdr:colOff>165100</xdr:colOff>
      <xdr:row>96</xdr:row>
      <xdr:rowOff>140872</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968500" y="1649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131999</xdr:rowOff>
    </xdr:from>
    <xdr:ext cx="599010"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1719795" y="16591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107579</xdr:rowOff>
    </xdr:from>
    <xdr:to>
      <xdr:col>6</xdr:col>
      <xdr:colOff>38100</xdr:colOff>
      <xdr:row>97</xdr:row>
      <xdr:rowOff>37729</xdr:rowOff>
    </xdr:to>
    <xdr:sp macro="" textlink="">
      <xdr:nvSpPr>
        <xdr:cNvPr id="268" name="楕円 267">
          <a:extLst>
            <a:ext uri="{FF2B5EF4-FFF2-40B4-BE49-F238E27FC236}">
              <a16:creationId xmlns:a16="http://schemas.microsoft.com/office/drawing/2014/main" id="{00000000-0008-0000-0600-00000C010000}"/>
            </a:ext>
          </a:extLst>
        </xdr:cNvPr>
        <xdr:cNvSpPr/>
      </xdr:nvSpPr>
      <xdr:spPr>
        <a:xfrm>
          <a:off x="1079500" y="1656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28856</xdr:rowOff>
    </xdr:from>
    <xdr:ext cx="599010"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830795" y="16659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a16="http://schemas.microsoft.com/office/drawing/2014/main" id="{00000000-0008-0000-06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54534</xdr:rowOff>
    </xdr:from>
    <xdr:to>
      <xdr:col>54</xdr:col>
      <xdr:colOff>189865</xdr:colOff>
      <xdr:row>39</xdr:row>
      <xdr:rowOff>82029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10475595" y="6398184"/>
          <a:ext cx="1270" cy="370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85856</xdr:rowOff>
    </xdr:from>
    <xdr:ext cx="534377" cy="259045"/>
    <xdr:sp macro="" textlink="">
      <xdr:nvSpPr>
        <xdr:cNvPr id="295" name="補助費等最小値テキスト">
          <a:extLst>
            <a:ext uri="{FF2B5EF4-FFF2-40B4-BE49-F238E27FC236}">
              <a16:creationId xmlns:a16="http://schemas.microsoft.com/office/drawing/2014/main" id="{00000000-0008-0000-0600-000027010000}"/>
            </a:ext>
          </a:extLst>
        </xdr:cNvPr>
        <xdr:cNvSpPr txBox="1"/>
      </xdr:nvSpPr>
      <xdr:spPr>
        <a:xfrm>
          <a:off x="10528300" y="677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82029</xdr:rowOff>
    </xdr:from>
    <xdr:to>
      <xdr:col>55</xdr:col>
      <xdr:colOff>88900</xdr:colOff>
      <xdr:row>39</xdr:row>
      <xdr:rowOff>82029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676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1211</xdr:rowOff>
    </xdr:from>
    <xdr:ext cx="534377" cy="259045"/>
    <xdr:sp macro="" textlink="">
      <xdr:nvSpPr>
        <xdr:cNvPr id="297" name="補助費等最大値テキスト">
          <a:extLst>
            <a:ext uri="{FF2B5EF4-FFF2-40B4-BE49-F238E27FC236}">
              <a16:creationId xmlns:a16="http://schemas.microsoft.com/office/drawing/2014/main" id="{00000000-0008-0000-0600-000029010000}"/>
            </a:ext>
          </a:extLst>
        </xdr:cNvPr>
        <xdr:cNvSpPr txBox="1"/>
      </xdr:nvSpPr>
      <xdr:spPr>
        <a:xfrm>
          <a:off x="10528300" y="617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54534</xdr:rowOff>
    </xdr:from>
    <xdr:to>
      <xdr:col>55</xdr:col>
      <xdr:colOff>88900</xdr:colOff>
      <xdr:row>37</xdr:row>
      <xdr:rowOff>54534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10388600" y="639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3810</xdr:rowOff>
    </xdr:from>
    <xdr:to>
      <xdr:col>55</xdr:col>
      <xdr:colOff>0</xdr:colOff>
      <xdr:row>39</xdr:row>
      <xdr:rowOff>19203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9639300" y="6690360"/>
          <a:ext cx="8382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5313</xdr:rowOff>
    </xdr:from>
    <xdr:ext cx="534377" cy="259045"/>
    <xdr:sp macro="" textlink="">
      <xdr:nvSpPr>
        <xdr:cNvPr id="300" name="補助費等平均値テキスト">
          <a:extLst>
            <a:ext uri="{FF2B5EF4-FFF2-40B4-BE49-F238E27FC236}">
              <a16:creationId xmlns:a16="http://schemas.microsoft.com/office/drawing/2014/main" id="{00000000-0008-0000-0600-00002C010000}"/>
            </a:ext>
          </a:extLst>
        </xdr:cNvPr>
        <xdr:cNvSpPr txBox="1"/>
      </xdr:nvSpPr>
      <xdr:spPr>
        <a:xfrm>
          <a:off x="10528300" y="6348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153886</xdr:rowOff>
    </xdr:from>
    <xdr:to>
      <xdr:col>55</xdr:col>
      <xdr:colOff>50800</xdr:colOff>
      <xdr:row>38</xdr:row>
      <xdr:rowOff>84036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10426700" y="6497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157048</xdr:rowOff>
    </xdr:from>
    <xdr:to>
      <xdr:col>50</xdr:col>
      <xdr:colOff>114300</xdr:colOff>
      <xdr:row>39</xdr:row>
      <xdr:rowOff>19203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8750300" y="5471998"/>
          <a:ext cx="889000" cy="123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135153</xdr:rowOff>
    </xdr:from>
    <xdr:to>
      <xdr:col>50</xdr:col>
      <xdr:colOff>165100</xdr:colOff>
      <xdr:row>38</xdr:row>
      <xdr:rowOff>65303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9588500" y="64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81830</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372111" y="625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157048</xdr:rowOff>
    </xdr:from>
    <xdr:to>
      <xdr:col>45</xdr:col>
      <xdr:colOff>177800</xdr:colOff>
      <xdr:row>39</xdr:row>
      <xdr:rowOff>74155</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7861300" y="5471998"/>
          <a:ext cx="889000" cy="128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113246</xdr:rowOff>
    </xdr:from>
    <xdr:to>
      <xdr:col>46</xdr:col>
      <xdr:colOff>38100</xdr:colOff>
      <xdr:row>31</xdr:row>
      <xdr:rowOff>43396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8699500" y="525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59923</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5031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74155</xdr:rowOff>
    </xdr:from>
    <xdr:to>
      <xdr:col>41</xdr:col>
      <xdr:colOff>50800</xdr:colOff>
      <xdr:row>39</xdr:row>
      <xdr:rowOff>103695</xdr:rowOff>
    </xdr:to>
    <xdr:cxnSp macro="">
      <xdr:nvCxnSpPr>
        <xdr:cNvPr id="308" name="直線コネクタ 307">
          <a:extLst>
            <a:ext uri="{FF2B5EF4-FFF2-40B4-BE49-F238E27FC236}">
              <a16:creationId xmlns:a16="http://schemas.microsoft.com/office/drawing/2014/main" id="{00000000-0008-0000-0600-000034010000}"/>
            </a:ext>
          </a:extLst>
        </xdr:cNvPr>
        <xdr:cNvCxnSpPr/>
      </xdr:nvCxnSpPr>
      <xdr:spPr>
        <a:xfrm flipV="1">
          <a:off x="6972300" y="6760705"/>
          <a:ext cx="889000" cy="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91072</xdr:rowOff>
    </xdr:from>
    <xdr:to>
      <xdr:col>41</xdr:col>
      <xdr:colOff>101600</xdr:colOff>
      <xdr:row>39</xdr:row>
      <xdr:rowOff>21222</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7810500" y="66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37749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3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97015</xdr:rowOff>
    </xdr:from>
    <xdr:to>
      <xdr:col>36</xdr:col>
      <xdr:colOff>165100</xdr:colOff>
      <xdr:row>39</xdr:row>
      <xdr:rowOff>27165</xdr:rowOff>
    </xdr:to>
    <xdr:sp macro="" textlink="">
      <xdr:nvSpPr>
        <xdr:cNvPr id="311" name="フローチャート: 判断 310">
          <a:extLst>
            <a:ext uri="{FF2B5EF4-FFF2-40B4-BE49-F238E27FC236}">
              <a16:creationId xmlns:a16="http://schemas.microsoft.com/office/drawing/2014/main" id="{00000000-0008-0000-0600-000037010000}"/>
            </a:ext>
          </a:extLst>
        </xdr:cNvPr>
        <xdr:cNvSpPr/>
      </xdr:nvSpPr>
      <xdr:spPr>
        <a:xfrm>
          <a:off x="6921500" y="661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43692</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38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124460</xdr:rowOff>
    </xdr:from>
    <xdr:to>
      <xdr:col>55</xdr:col>
      <xdr:colOff>50800</xdr:colOff>
      <xdr:row>39</xdr:row>
      <xdr:rowOff>54610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104267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39387</xdr:rowOff>
    </xdr:from>
    <xdr:ext cx="534377" cy="259045"/>
    <xdr:sp macro="" textlink="">
      <xdr:nvSpPr>
        <xdr:cNvPr id="319" name="補助費等該当値テキスト">
          <a:extLst>
            <a:ext uri="{FF2B5EF4-FFF2-40B4-BE49-F238E27FC236}">
              <a16:creationId xmlns:a16="http://schemas.microsoft.com/office/drawing/2014/main" id="{00000000-0008-0000-0600-00003F010000}"/>
            </a:ext>
          </a:extLst>
        </xdr:cNvPr>
        <xdr:cNvSpPr txBox="1"/>
      </xdr:nvSpPr>
      <xdr:spPr>
        <a:xfrm>
          <a:off x="10528300" y="655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139853</xdr:rowOff>
    </xdr:from>
    <xdr:to>
      <xdr:col>50</xdr:col>
      <xdr:colOff>165100</xdr:colOff>
      <xdr:row>39</xdr:row>
      <xdr:rowOff>70003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9588500" y="66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61130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9372111" y="674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106248</xdr:rowOff>
    </xdr:from>
    <xdr:to>
      <xdr:col>46</xdr:col>
      <xdr:colOff>38100</xdr:colOff>
      <xdr:row>32</xdr:row>
      <xdr:rowOff>36398</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8699500" y="542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27525</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8450795" y="551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23355</xdr:rowOff>
    </xdr:from>
    <xdr:to>
      <xdr:col>41</xdr:col>
      <xdr:colOff>101600</xdr:colOff>
      <xdr:row>39</xdr:row>
      <xdr:rowOff>124955</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7810500" y="670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116082</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7594111" y="680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52895</xdr:rowOff>
    </xdr:from>
    <xdr:to>
      <xdr:col>36</xdr:col>
      <xdr:colOff>165100</xdr:colOff>
      <xdr:row>39</xdr:row>
      <xdr:rowOff>154495</xdr:rowOff>
    </xdr:to>
    <xdr:sp macro="" textlink="">
      <xdr:nvSpPr>
        <xdr:cNvPr id="326" name="楕円 325">
          <a:extLst>
            <a:ext uri="{FF2B5EF4-FFF2-40B4-BE49-F238E27FC236}">
              <a16:creationId xmlns:a16="http://schemas.microsoft.com/office/drawing/2014/main" id="{00000000-0008-0000-0600-000046010000}"/>
            </a:ext>
          </a:extLst>
        </xdr:cNvPr>
        <xdr:cNvSpPr/>
      </xdr:nvSpPr>
      <xdr:spPr>
        <a:xfrm>
          <a:off x="6921500" y="673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145622</xdr:rowOff>
    </xdr:from>
    <xdr:ext cx="534377"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705111" y="683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a:extLst>
            <a:ext uri="{FF2B5EF4-FFF2-40B4-BE49-F238E27FC236}">
              <a16:creationId xmlns:a16="http://schemas.microsoft.com/office/drawing/2014/main" id="{00000000-0008-0000-06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142215</xdr:rowOff>
    </xdr:from>
    <xdr:to>
      <xdr:col>54</xdr:col>
      <xdr:colOff>189865</xdr:colOff>
      <xdr:row>59</xdr:row>
      <xdr:rowOff>13551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10475595" y="9057615"/>
          <a:ext cx="1270" cy="1071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17378</xdr:rowOff>
    </xdr:from>
    <xdr:ext cx="534377" cy="259045"/>
    <xdr:sp macro="" textlink="">
      <xdr:nvSpPr>
        <xdr:cNvPr id="353" name="普通建設事業費最小値テキスト">
          <a:extLst>
            <a:ext uri="{FF2B5EF4-FFF2-40B4-BE49-F238E27FC236}">
              <a16:creationId xmlns:a16="http://schemas.microsoft.com/office/drawing/2014/main" id="{00000000-0008-0000-0600-000061010000}"/>
            </a:ext>
          </a:extLst>
        </xdr:cNvPr>
        <xdr:cNvSpPr txBox="1"/>
      </xdr:nvSpPr>
      <xdr:spPr>
        <a:xfrm>
          <a:off x="10528300" y="1013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13551</xdr:rowOff>
    </xdr:from>
    <xdr:to>
      <xdr:col>55</xdr:col>
      <xdr:colOff>88900</xdr:colOff>
      <xdr:row>59</xdr:row>
      <xdr:rowOff>13551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10129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88892</xdr:rowOff>
    </xdr:from>
    <xdr:ext cx="534377" cy="259045"/>
    <xdr:sp macro="" textlink="">
      <xdr:nvSpPr>
        <xdr:cNvPr id="355" name="普通建設事業費最大値テキスト">
          <a:extLst>
            <a:ext uri="{FF2B5EF4-FFF2-40B4-BE49-F238E27FC236}">
              <a16:creationId xmlns:a16="http://schemas.microsoft.com/office/drawing/2014/main" id="{00000000-0008-0000-0600-000063010000}"/>
            </a:ext>
          </a:extLst>
        </xdr:cNvPr>
        <xdr:cNvSpPr txBox="1"/>
      </xdr:nvSpPr>
      <xdr:spPr>
        <a:xfrm>
          <a:off x="10528300" y="883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142215</xdr:rowOff>
    </xdr:from>
    <xdr:to>
      <xdr:col>55</xdr:col>
      <xdr:colOff>88900</xdr:colOff>
      <xdr:row>52</xdr:row>
      <xdr:rowOff>142215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10388600" y="9057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84512</xdr:rowOff>
    </xdr:from>
    <xdr:to>
      <xdr:col>55</xdr:col>
      <xdr:colOff>0</xdr:colOff>
      <xdr:row>55</xdr:row>
      <xdr:rowOff>15589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9639300" y="9171362"/>
          <a:ext cx="838200" cy="27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125341</xdr:rowOff>
    </xdr:from>
    <xdr:ext cx="534377" cy="259045"/>
    <xdr:sp macro="" textlink="">
      <xdr:nvSpPr>
        <xdr:cNvPr id="358" name="普通建設事業費平均値テキスト">
          <a:extLst>
            <a:ext uri="{FF2B5EF4-FFF2-40B4-BE49-F238E27FC236}">
              <a16:creationId xmlns:a16="http://schemas.microsoft.com/office/drawing/2014/main" id="{00000000-0008-0000-0600-000066010000}"/>
            </a:ext>
          </a:extLst>
        </xdr:cNvPr>
        <xdr:cNvSpPr txBox="1"/>
      </xdr:nvSpPr>
      <xdr:spPr>
        <a:xfrm>
          <a:off x="10528300" y="9212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102464</xdr:rowOff>
    </xdr:from>
    <xdr:to>
      <xdr:col>55</xdr:col>
      <xdr:colOff>50800</xdr:colOff>
      <xdr:row>55</xdr:row>
      <xdr:rowOff>32614</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10426700" y="936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84512</xdr:rowOff>
    </xdr:from>
    <xdr:to>
      <xdr:col>50</xdr:col>
      <xdr:colOff>114300</xdr:colOff>
      <xdr:row>55</xdr:row>
      <xdr:rowOff>59881</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8750300" y="9171362"/>
          <a:ext cx="889000" cy="31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41618</xdr:rowOff>
    </xdr:from>
    <xdr:to>
      <xdr:col>50</xdr:col>
      <xdr:colOff>165100</xdr:colOff>
      <xdr:row>54</xdr:row>
      <xdr:rowOff>143218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9588500" y="929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134345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72111" y="939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49688</xdr:rowOff>
    </xdr:from>
    <xdr:to>
      <xdr:col>45</xdr:col>
      <xdr:colOff>177800</xdr:colOff>
      <xdr:row>55</xdr:row>
      <xdr:rowOff>59881</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7861300" y="8793638"/>
          <a:ext cx="889000" cy="69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112408</xdr:rowOff>
    </xdr:from>
    <xdr:to>
      <xdr:col>46</xdr:col>
      <xdr:colOff>38100</xdr:colOff>
      <xdr:row>55</xdr:row>
      <xdr:rowOff>42558</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8699500" y="937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59085</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914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49688</xdr:rowOff>
    </xdr:from>
    <xdr:to>
      <xdr:col>41</xdr:col>
      <xdr:colOff>50800</xdr:colOff>
      <xdr:row>52</xdr:row>
      <xdr:rowOff>146691</xdr:rowOff>
    </xdr:to>
    <xdr:cxnSp macro="">
      <xdr:nvCxnSpPr>
        <xdr:cNvPr id="366" name="直線コネクタ 365">
          <a:extLst>
            <a:ext uri="{FF2B5EF4-FFF2-40B4-BE49-F238E27FC236}">
              <a16:creationId xmlns:a16="http://schemas.microsoft.com/office/drawing/2014/main" id="{00000000-0008-0000-0600-00006E010000}"/>
            </a:ext>
          </a:extLst>
        </xdr:cNvPr>
        <xdr:cNvCxnSpPr/>
      </xdr:nvCxnSpPr>
      <xdr:spPr>
        <a:xfrm flipV="1">
          <a:off x="6972300" y="8793638"/>
          <a:ext cx="889000" cy="26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143535</xdr:rowOff>
    </xdr:from>
    <xdr:to>
      <xdr:col>41</xdr:col>
      <xdr:colOff>101600</xdr:colOff>
      <xdr:row>55</xdr:row>
      <xdr:rowOff>73685</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7810500" y="94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64812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4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13748</xdr:rowOff>
    </xdr:from>
    <xdr:to>
      <xdr:col>36</xdr:col>
      <xdr:colOff>165100</xdr:colOff>
      <xdr:row>55</xdr:row>
      <xdr:rowOff>115348</xdr:rowOff>
    </xdr:to>
    <xdr:sp macro="" textlink="">
      <xdr:nvSpPr>
        <xdr:cNvPr id="369" name="フローチャート: 判断 368">
          <a:extLst>
            <a:ext uri="{FF2B5EF4-FFF2-40B4-BE49-F238E27FC236}">
              <a16:creationId xmlns:a16="http://schemas.microsoft.com/office/drawing/2014/main" id="{00000000-0008-0000-0600-000071010000}"/>
            </a:ext>
          </a:extLst>
        </xdr:cNvPr>
        <xdr:cNvSpPr/>
      </xdr:nvSpPr>
      <xdr:spPr>
        <a:xfrm>
          <a:off x="6921500" y="94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106475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53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136239</xdr:rowOff>
    </xdr:from>
    <xdr:to>
      <xdr:col>55</xdr:col>
      <xdr:colOff>50800</xdr:colOff>
      <xdr:row>55</xdr:row>
      <xdr:rowOff>66389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10426700" y="939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114666</xdr:rowOff>
    </xdr:from>
    <xdr:ext cx="534377" cy="259045"/>
    <xdr:sp macro="" textlink="">
      <xdr:nvSpPr>
        <xdr:cNvPr id="377" name="普通建設事業費該当値テキスト">
          <a:extLst>
            <a:ext uri="{FF2B5EF4-FFF2-40B4-BE49-F238E27FC236}">
              <a16:creationId xmlns:a16="http://schemas.microsoft.com/office/drawing/2014/main" id="{00000000-0008-0000-0600-000079010000}"/>
            </a:ext>
          </a:extLst>
        </xdr:cNvPr>
        <xdr:cNvSpPr txBox="1"/>
      </xdr:nvSpPr>
      <xdr:spPr>
        <a:xfrm>
          <a:off x="10528300" y="937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33712</xdr:rowOff>
    </xdr:from>
    <xdr:to>
      <xdr:col>50</xdr:col>
      <xdr:colOff>165100</xdr:colOff>
      <xdr:row>53</xdr:row>
      <xdr:rowOff>135312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9588500" y="912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151839</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9372111" y="889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9081</xdr:rowOff>
    </xdr:from>
    <xdr:to>
      <xdr:col>46</xdr:col>
      <xdr:colOff>38100</xdr:colOff>
      <xdr:row>55</xdr:row>
      <xdr:rowOff>110681</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8699500" y="943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101808</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8483111" y="953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170338</xdr:rowOff>
    </xdr:from>
    <xdr:to>
      <xdr:col>41</xdr:col>
      <xdr:colOff>101600</xdr:colOff>
      <xdr:row>51</xdr:row>
      <xdr:rowOff>100488</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7810500" y="874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49</xdr:row>
      <xdr:rowOff>117015</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7594111" y="851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95891</xdr:rowOff>
    </xdr:from>
    <xdr:to>
      <xdr:col>36</xdr:col>
      <xdr:colOff>165100</xdr:colOff>
      <xdr:row>53</xdr:row>
      <xdr:rowOff>26041</xdr:rowOff>
    </xdr:to>
    <xdr:sp macro="" textlink="">
      <xdr:nvSpPr>
        <xdr:cNvPr id="384" name="楕円 383">
          <a:extLst>
            <a:ext uri="{FF2B5EF4-FFF2-40B4-BE49-F238E27FC236}">
              <a16:creationId xmlns:a16="http://schemas.microsoft.com/office/drawing/2014/main" id="{00000000-0008-0000-0600-000080010000}"/>
            </a:ext>
          </a:extLst>
        </xdr:cNvPr>
        <xdr:cNvSpPr/>
      </xdr:nvSpPr>
      <xdr:spPr>
        <a:xfrm>
          <a:off x="6921500" y="901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42568</xdr:rowOff>
    </xdr:from>
    <xdr:ext cx="534377"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705111" y="878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普通建設事業費 （ うち新規整備　）グラフ枠">
          <a:extLst>
            <a:ext uri="{FF2B5EF4-FFF2-40B4-BE49-F238E27FC236}">
              <a16:creationId xmlns:a16="http://schemas.microsoft.com/office/drawing/2014/main" id="{00000000-0008-0000-0600-00009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109720</xdr:rowOff>
    </xdr:from>
    <xdr:to>
      <xdr:col>54</xdr:col>
      <xdr:colOff>189865</xdr:colOff>
      <xdr:row>78</xdr:row>
      <xdr:rowOff>138916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10475595" y="12625570"/>
          <a:ext cx="1270" cy="88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142743</xdr:rowOff>
    </xdr:from>
    <xdr:ext cx="469744" cy="259045"/>
    <xdr:sp macro="" textlink="">
      <xdr:nvSpPr>
        <xdr:cNvPr id="412" name="普通建設事業費 （ うち新規整備　）最小値テキスト">
          <a:extLst>
            <a:ext uri="{FF2B5EF4-FFF2-40B4-BE49-F238E27FC236}">
              <a16:creationId xmlns:a16="http://schemas.microsoft.com/office/drawing/2014/main" id="{00000000-0008-0000-0600-00009C010000}"/>
            </a:ext>
          </a:extLst>
        </xdr:cNvPr>
        <xdr:cNvSpPr txBox="1"/>
      </xdr:nvSpPr>
      <xdr:spPr>
        <a:xfrm>
          <a:off x="10528300" y="135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138916</xdr:rowOff>
    </xdr:from>
    <xdr:to>
      <xdr:col>55</xdr:col>
      <xdr:colOff>88900</xdr:colOff>
      <xdr:row>78</xdr:row>
      <xdr:rowOff>138916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10388600" y="1351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56397</xdr:rowOff>
    </xdr:from>
    <xdr:ext cx="534377" cy="259045"/>
    <xdr:sp macro="" textlink="">
      <xdr:nvSpPr>
        <xdr:cNvPr id="414" name="普通建設事業費 （ うち新規整備　）最大値テキスト">
          <a:extLst>
            <a:ext uri="{FF2B5EF4-FFF2-40B4-BE49-F238E27FC236}">
              <a16:creationId xmlns:a16="http://schemas.microsoft.com/office/drawing/2014/main" id="{00000000-0008-0000-0600-00009E010000}"/>
            </a:ext>
          </a:extLst>
        </xdr:cNvPr>
        <xdr:cNvSpPr txBox="1"/>
      </xdr:nvSpPr>
      <xdr:spPr>
        <a:xfrm>
          <a:off x="10528300" y="1240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109720</xdr:rowOff>
    </xdr:from>
    <xdr:to>
      <xdr:col>55</xdr:col>
      <xdr:colOff>88900</xdr:colOff>
      <xdr:row>73</xdr:row>
      <xdr:rowOff>109720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10388600" y="12625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131176</xdr:rowOff>
    </xdr:from>
    <xdr:to>
      <xdr:col>55</xdr:col>
      <xdr:colOff>0</xdr:colOff>
      <xdr:row>76</xdr:row>
      <xdr:rowOff>138525</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9639300" y="13161376"/>
          <a:ext cx="838200" cy="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95510</xdr:rowOff>
    </xdr:from>
    <xdr:ext cx="534377" cy="259045"/>
    <xdr:sp macro="" textlink="">
      <xdr:nvSpPr>
        <xdr:cNvPr id="417" name="普通建設事業費 （ うち新規整備　）平均値テキスト">
          <a:extLst>
            <a:ext uri="{FF2B5EF4-FFF2-40B4-BE49-F238E27FC236}">
              <a16:creationId xmlns:a16="http://schemas.microsoft.com/office/drawing/2014/main" id="{00000000-0008-0000-0600-0000A1010000}"/>
            </a:ext>
          </a:extLst>
        </xdr:cNvPr>
        <xdr:cNvSpPr txBox="1"/>
      </xdr:nvSpPr>
      <xdr:spPr>
        <a:xfrm>
          <a:off x="10528300" y="13125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117083</xdr:rowOff>
    </xdr:from>
    <xdr:to>
      <xdr:col>55</xdr:col>
      <xdr:colOff>50800</xdr:colOff>
      <xdr:row>77</xdr:row>
      <xdr:rowOff>47233</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10426700" y="1314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138525</xdr:rowOff>
    </xdr:from>
    <xdr:to>
      <xdr:col>50</xdr:col>
      <xdr:colOff>114300</xdr:colOff>
      <xdr:row>77</xdr:row>
      <xdr:rowOff>64426</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8750300" y="13168725"/>
          <a:ext cx="889000" cy="9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47295</xdr:rowOff>
    </xdr:from>
    <xdr:to>
      <xdr:col>50</xdr:col>
      <xdr:colOff>165100</xdr:colOff>
      <xdr:row>76</xdr:row>
      <xdr:rowOff>148895</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9588500" y="1307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165422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285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79153</xdr:rowOff>
    </xdr:from>
    <xdr:to>
      <xdr:col>45</xdr:col>
      <xdr:colOff>177800</xdr:colOff>
      <xdr:row>77</xdr:row>
      <xdr:rowOff>64426</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a:off x="7861300" y="12080653"/>
          <a:ext cx="889000" cy="118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39098</xdr:rowOff>
    </xdr:from>
    <xdr:to>
      <xdr:col>46</xdr:col>
      <xdr:colOff>38100</xdr:colOff>
      <xdr:row>76</xdr:row>
      <xdr:rowOff>140698</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8699500" y="1306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157225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284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79153</xdr:rowOff>
    </xdr:from>
    <xdr:to>
      <xdr:col>41</xdr:col>
      <xdr:colOff>50800</xdr:colOff>
      <xdr:row>72</xdr:row>
      <xdr:rowOff>72034</xdr:rowOff>
    </xdr:to>
    <xdr:cxnSp macro="">
      <xdr:nvCxnSpPr>
        <xdr:cNvPr id="425" name="直線コネクタ 424">
          <a:extLst>
            <a:ext uri="{FF2B5EF4-FFF2-40B4-BE49-F238E27FC236}">
              <a16:creationId xmlns:a16="http://schemas.microsoft.com/office/drawing/2014/main" id="{00000000-0008-0000-0600-0000A9010000}"/>
            </a:ext>
          </a:extLst>
        </xdr:cNvPr>
        <xdr:cNvCxnSpPr/>
      </xdr:nvCxnSpPr>
      <xdr:spPr>
        <a:xfrm flipV="1">
          <a:off x="6972300" y="12080653"/>
          <a:ext cx="889000" cy="33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169498</xdr:rowOff>
    </xdr:from>
    <xdr:to>
      <xdr:col>41</xdr:col>
      <xdr:colOff>101600</xdr:colOff>
      <xdr:row>76</xdr:row>
      <xdr:rowOff>99648</xdr:rowOff>
    </xdr:to>
    <xdr:sp macro="" textlink="">
      <xdr:nvSpPr>
        <xdr:cNvPr id="426" name="フローチャート: 判断 425">
          <a:extLst>
            <a:ext uri="{FF2B5EF4-FFF2-40B4-BE49-F238E27FC236}">
              <a16:creationId xmlns:a16="http://schemas.microsoft.com/office/drawing/2014/main" id="{00000000-0008-0000-0600-0000AA010000}"/>
            </a:ext>
          </a:extLst>
        </xdr:cNvPr>
        <xdr:cNvSpPr/>
      </xdr:nvSpPr>
      <xdr:spPr>
        <a:xfrm>
          <a:off x="7810500" y="1302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90775</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12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136449</xdr:rowOff>
    </xdr:from>
    <xdr:to>
      <xdr:col>36</xdr:col>
      <xdr:colOff>165100</xdr:colOff>
      <xdr:row>76</xdr:row>
      <xdr:rowOff>66599</xdr:rowOff>
    </xdr:to>
    <xdr:sp macro="" textlink="">
      <xdr:nvSpPr>
        <xdr:cNvPr id="428" name="フローチャート: 判断 427">
          <a:extLst>
            <a:ext uri="{FF2B5EF4-FFF2-40B4-BE49-F238E27FC236}">
              <a16:creationId xmlns:a16="http://schemas.microsoft.com/office/drawing/2014/main" id="{00000000-0008-0000-0600-0000AC010000}"/>
            </a:ext>
          </a:extLst>
        </xdr:cNvPr>
        <xdr:cNvSpPr/>
      </xdr:nvSpPr>
      <xdr:spPr>
        <a:xfrm>
          <a:off x="6921500" y="1299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57726</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308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80376</xdr:rowOff>
    </xdr:from>
    <xdr:to>
      <xdr:col>55</xdr:col>
      <xdr:colOff>50800</xdr:colOff>
      <xdr:row>77</xdr:row>
      <xdr:rowOff>10526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10426700" y="1311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103253</xdr:rowOff>
    </xdr:from>
    <xdr:ext cx="534377" cy="259045"/>
    <xdr:sp macro="" textlink="">
      <xdr:nvSpPr>
        <xdr:cNvPr id="436" name="普通建設事業費 （ うち新規整備　）該当値テキスト">
          <a:extLst>
            <a:ext uri="{FF2B5EF4-FFF2-40B4-BE49-F238E27FC236}">
              <a16:creationId xmlns:a16="http://schemas.microsoft.com/office/drawing/2014/main" id="{00000000-0008-0000-0600-0000B4010000}"/>
            </a:ext>
          </a:extLst>
        </xdr:cNvPr>
        <xdr:cNvSpPr txBox="1"/>
      </xdr:nvSpPr>
      <xdr:spPr>
        <a:xfrm>
          <a:off x="10528300" y="1296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87725</xdr:rowOff>
    </xdr:from>
    <xdr:to>
      <xdr:col>50</xdr:col>
      <xdr:colOff>165100</xdr:colOff>
      <xdr:row>77</xdr:row>
      <xdr:rowOff>17875</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9588500" y="1311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9002</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9372111" y="1321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13626</xdr:rowOff>
    </xdr:from>
    <xdr:to>
      <xdr:col>46</xdr:col>
      <xdr:colOff>38100</xdr:colOff>
      <xdr:row>77</xdr:row>
      <xdr:rowOff>115226</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8699500" y="1321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106353</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8483111" y="1330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28353</xdr:rowOff>
    </xdr:from>
    <xdr:to>
      <xdr:col>41</xdr:col>
      <xdr:colOff>101600</xdr:colOff>
      <xdr:row>70</xdr:row>
      <xdr:rowOff>129953</xdr:rowOff>
    </xdr:to>
    <xdr:sp macro="" textlink="">
      <xdr:nvSpPr>
        <xdr:cNvPr id="441" name="楕円 440">
          <a:extLst>
            <a:ext uri="{FF2B5EF4-FFF2-40B4-BE49-F238E27FC236}">
              <a16:creationId xmlns:a16="http://schemas.microsoft.com/office/drawing/2014/main" id="{00000000-0008-0000-0600-0000B9010000}"/>
            </a:ext>
          </a:extLst>
        </xdr:cNvPr>
        <xdr:cNvSpPr/>
      </xdr:nvSpPr>
      <xdr:spPr>
        <a:xfrm>
          <a:off x="7810500" y="1202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68</xdr:row>
      <xdr:rowOff>146480</xdr:rowOff>
    </xdr:from>
    <xdr:ext cx="534377"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7594111" y="1180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21234</xdr:rowOff>
    </xdr:from>
    <xdr:to>
      <xdr:col>36</xdr:col>
      <xdr:colOff>165100</xdr:colOff>
      <xdr:row>72</xdr:row>
      <xdr:rowOff>122834</xdr:rowOff>
    </xdr:to>
    <xdr:sp macro="" textlink="">
      <xdr:nvSpPr>
        <xdr:cNvPr id="443" name="楕円 442">
          <a:extLst>
            <a:ext uri="{FF2B5EF4-FFF2-40B4-BE49-F238E27FC236}">
              <a16:creationId xmlns:a16="http://schemas.microsoft.com/office/drawing/2014/main" id="{00000000-0008-0000-0600-0000BB010000}"/>
            </a:ext>
          </a:extLst>
        </xdr:cNvPr>
        <xdr:cNvSpPr/>
      </xdr:nvSpPr>
      <xdr:spPr>
        <a:xfrm>
          <a:off x="6921500" y="1236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139361</xdr:rowOff>
    </xdr:from>
    <xdr:ext cx="534377"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705111" y="1214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a:extLst>
            <a:ext uri="{FF2B5EF4-FFF2-40B4-BE49-F238E27FC236}">
              <a16:creationId xmlns:a16="http://schemas.microsoft.com/office/drawing/2014/main" id="{00000000-0008-0000-0600-0000C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70" name="普通建設事業費 （ うち更新整備　）グラフ枠">
          <a:extLst>
            <a:ext uri="{FF2B5EF4-FFF2-40B4-BE49-F238E27FC236}">
              <a16:creationId xmlns:a16="http://schemas.microsoft.com/office/drawing/2014/main" id="{00000000-0008-0000-0600-0000D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137903</xdr:rowOff>
    </xdr:from>
    <xdr:to>
      <xdr:col>54</xdr:col>
      <xdr:colOff>189865</xdr:colOff>
      <xdr:row>99</xdr:row>
      <xdr:rowOff>23147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10475595" y="15568403"/>
          <a:ext cx="1270" cy="142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26974</xdr:rowOff>
    </xdr:from>
    <xdr:ext cx="534377" cy="259045"/>
    <xdr:sp macro="" textlink="">
      <xdr:nvSpPr>
        <xdr:cNvPr id="472" name="普通建設事業費 （ うち更新整備　）最小値テキスト">
          <a:extLst>
            <a:ext uri="{FF2B5EF4-FFF2-40B4-BE49-F238E27FC236}">
              <a16:creationId xmlns:a16="http://schemas.microsoft.com/office/drawing/2014/main" id="{00000000-0008-0000-0600-0000D8010000}"/>
            </a:ext>
          </a:extLst>
        </xdr:cNvPr>
        <xdr:cNvSpPr txBox="1"/>
      </xdr:nvSpPr>
      <xdr:spPr>
        <a:xfrm>
          <a:off x="10528300" y="1700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23147</xdr:rowOff>
    </xdr:from>
    <xdr:to>
      <xdr:col>55</xdr:col>
      <xdr:colOff>88900</xdr:colOff>
      <xdr:row>99</xdr:row>
      <xdr:rowOff>23147</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10388600" y="169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84580</xdr:rowOff>
    </xdr:from>
    <xdr:ext cx="534377" cy="259045"/>
    <xdr:sp macro="" textlink="">
      <xdr:nvSpPr>
        <xdr:cNvPr id="474" name="普通建設事業費 （ うち更新整備　）最大値テキスト">
          <a:extLst>
            <a:ext uri="{FF2B5EF4-FFF2-40B4-BE49-F238E27FC236}">
              <a16:creationId xmlns:a16="http://schemas.microsoft.com/office/drawing/2014/main" id="{00000000-0008-0000-0600-0000DA010000}"/>
            </a:ext>
          </a:extLst>
        </xdr:cNvPr>
        <xdr:cNvSpPr txBox="1"/>
      </xdr:nvSpPr>
      <xdr:spPr>
        <a:xfrm>
          <a:off x="10528300" y="1534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137903</xdr:rowOff>
    </xdr:from>
    <xdr:to>
      <xdr:col>55</xdr:col>
      <xdr:colOff>88900</xdr:colOff>
      <xdr:row>90</xdr:row>
      <xdr:rowOff>137903</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10388600" y="1556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67560</xdr:rowOff>
    </xdr:from>
    <xdr:to>
      <xdr:col>55</xdr:col>
      <xdr:colOff>0</xdr:colOff>
      <xdr:row>94</xdr:row>
      <xdr:rowOff>100315</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9639300" y="16012410"/>
          <a:ext cx="838200" cy="20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76503</xdr:rowOff>
    </xdr:from>
    <xdr:ext cx="534377" cy="259045"/>
    <xdr:sp macro="" textlink="">
      <xdr:nvSpPr>
        <xdr:cNvPr id="477" name="普通建設事業費 （ うち更新整備　）平均値テキスト">
          <a:extLst>
            <a:ext uri="{FF2B5EF4-FFF2-40B4-BE49-F238E27FC236}">
              <a16:creationId xmlns:a16="http://schemas.microsoft.com/office/drawing/2014/main" id="{00000000-0008-0000-0600-0000DD010000}"/>
            </a:ext>
          </a:extLst>
        </xdr:cNvPr>
        <xdr:cNvSpPr txBox="1"/>
      </xdr:nvSpPr>
      <xdr:spPr>
        <a:xfrm>
          <a:off x="10528300" y="16192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98076</xdr:rowOff>
    </xdr:from>
    <xdr:to>
      <xdr:col>55</xdr:col>
      <xdr:colOff>50800</xdr:colOff>
      <xdr:row>95</xdr:row>
      <xdr:rowOff>28226</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10426700" y="1621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67560</xdr:rowOff>
    </xdr:from>
    <xdr:to>
      <xdr:col>50</xdr:col>
      <xdr:colOff>114300</xdr:colOff>
      <xdr:row>94</xdr:row>
      <xdr:rowOff>165271</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8750300" y="16012410"/>
          <a:ext cx="889000" cy="26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40469</xdr:rowOff>
    </xdr:from>
    <xdr:to>
      <xdr:col>50</xdr:col>
      <xdr:colOff>165100</xdr:colOff>
      <xdr:row>95</xdr:row>
      <xdr:rowOff>142069</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9588500" y="1632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133196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42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165271</xdr:rowOff>
    </xdr:from>
    <xdr:to>
      <xdr:col>45</xdr:col>
      <xdr:colOff>177800</xdr:colOff>
      <xdr:row>97</xdr:row>
      <xdr:rowOff>53257</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flipV="1">
          <a:off x="7861300" y="16281571"/>
          <a:ext cx="889000" cy="40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63852</xdr:rowOff>
    </xdr:from>
    <xdr:to>
      <xdr:col>46</xdr:col>
      <xdr:colOff>38100</xdr:colOff>
      <xdr:row>95</xdr:row>
      <xdr:rowOff>165452</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8699500" y="1635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156579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44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53257</xdr:rowOff>
    </xdr:from>
    <xdr:to>
      <xdr:col>41</xdr:col>
      <xdr:colOff>50800</xdr:colOff>
      <xdr:row>97</xdr:row>
      <xdr:rowOff>152958</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flipV="1">
          <a:off x="6972300" y="16683907"/>
          <a:ext cx="889000" cy="99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138604</xdr:rowOff>
    </xdr:from>
    <xdr:to>
      <xdr:col>41</xdr:col>
      <xdr:colOff>101600</xdr:colOff>
      <xdr:row>96</xdr:row>
      <xdr:rowOff>68754</xdr:rowOff>
    </xdr:to>
    <xdr:sp macro="" textlink="">
      <xdr:nvSpPr>
        <xdr:cNvPr id="486" name="フローチャート: 判断 485">
          <a:extLst>
            <a:ext uri="{FF2B5EF4-FFF2-40B4-BE49-F238E27FC236}">
              <a16:creationId xmlns:a16="http://schemas.microsoft.com/office/drawing/2014/main" id="{00000000-0008-0000-0600-0000E6010000}"/>
            </a:ext>
          </a:extLst>
        </xdr:cNvPr>
        <xdr:cNvSpPr/>
      </xdr:nvSpPr>
      <xdr:spPr>
        <a:xfrm>
          <a:off x="7810500" y="1642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85281</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20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64994</xdr:rowOff>
    </xdr:from>
    <xdr:to>
      <xdr:col>36</xdr:col>
      <xdr:colOff>165100</xdr:colOff>
      <xdr:row>96</xdr:row>
      <xdr:rowOff>166594</xdr:rowOff>
    </xdr:to>
    <xdr:sp macro="" textlink="">
      <xdr:nvSpPr>
        <xdr:cNvPr id="488" name="フローチャート: 判断 487">
          <a:extLst>
            <a:ext uri="{FF2B5EF4-FFF2-40B4-BE49-F238E27FC236}">
              <a16:creationId xmlns:a16="http://schemas.microsoft.com/office/drawing/2014/main" id="{00000000-0008-0000-0600-0000E8010000}"/>
            </a:ext>
          </a:extLst>
        </xdr:cNvPr>
        <xdr:cNvSpPr/>
      </xdr:nvSpPr>
      <xdr:spPr>
        <a:xfrm>
          <a:off x="6921500" y="1652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11671</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29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49515</xdr:rowOff>
    </xdr:from>
    <xdr:to>
      <xdr:col>55</xdr:col>
      <xdr:colOff>50800</xdr:colOff>
      <xdr:row>94</xdr:row>
      <xdr:rowOff>151115</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10426700" y="1616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72392</xdr:rowOff>
    </xdr:from>
    <xdr:ext cx="534377" cy="259045"/>
    <xdr:sp macro="" textlink="">
      <xdr:nvSpPr>
        <xdr:cNvPr id="496" name="普通建設事業費 （ うち更新整備　）該当値テキスト">
          <a:extLst>
            <a:ext uri="{FF2B5EF4-FFF2-40B4-BE49-F238E27FC236}">
              <a16:creationId xmlns:a16="http://schemas.microsoft.com/office/drawing/2014/main" id="{00000000-0008-0000-0600-0000F0010000}"/>
            </a:ext>
          </a:extLst>
        </xdr:cNvPr>
        <xdr:cNvSpPr txBox="1"/>
      </xdr:nvSpPr>
      <xdr:spPr>
        <a:xfrm>
          <a:off x="10528300" y="1601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16760</xdr:rowOff>
    </xdr:from>
    <xdr:to>
      <xdr:col>50</xdr:col>
      <xdr:colOff>165100</xdr:colOff>
      <xdr:row>93</xdr:row>
      <xdr:rowOff>118360</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9588500" y="1596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134887</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9372111" y="1573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114471</xdr:rowOff>
    </xdr:from>
    <xdr:to>
      <xdr:col>46</xdr:col>
      <xdr:colOff>38100</xdr:colOff>
      <xdr:row>95</xdr:row>
      <xdr:rowOff>44621</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8699500" y="1623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61148</xdr:rowOff>
    </xdr:from>
    <xdr:ext cx="534377"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8483111" y="1600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2457</xdr:rowOff>
    </xdr:from>
    <xdr:to>
      <xdr:col>41</xdr:col>
      <xdr:colOff>101600</xdr:colOff>
      <xdr:row>97</xdr:row>
      <xdr:rowOff>104057</xdr:rowOff>
    </xdr:to>
    <xdr:sp macro="" textlink="">
      <xdr:nvSpPr>
        <xdr:cNvPr id="501" name="楕円 500">
          <a:extLst>
            <a:ext uri="{FF2B5EF4-FFF2-40B4-BE49-F238E27FC236}">
              <a16:creationId xmlns:a16="http://schemas.microsoft.com/office/drawing/2014/main" id="{00000000-0008-0000-0600-0000F5010000}"/>
            </a:ext>
          </a:extLst>
        </xdr:cNvPr>
        <xdr:cNvSpPr/>
      </xdr:nvSpPr>
      <xdr:spPr>
        <a:xfrm>
          <a:off x="7810500" y="1663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95184</xdr:rowOff>
    </xdr:from>
    <xdr:ext cx="534377"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7594111" y="1672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102158</xdr:rowOff>
    </xdr:from>
    <xdr:to>
      <xdr:col>36</xdr:col>
      <xdr:colOff>165100</xdr:colOff>
      <xdr:row>98</xdr:row>
      <xdr:rowOff>32308</xdr:rowOff>
    </xdr:to>
    <xdr:sp macro="" textlink="">
      <xdr:nvSpPr>
        <xdr:cNvPr id="503" name="楕円 502">
          <a:extLst>
            <a:ext uri="{FF2B5EF4-FFF2-40B4-BE49-F238E27FC236}">
              <a16:creationId xmlns:a16="http://schemas.microsoft.com/office/drawing/2014/main" id="{00000000-0008-0000-0600-0000F7010000}"/>
            </a:ext>
          </a:extLst>
        </xdr:cNvPr>
        <xdr:cNvSpPr/>
      </xdr:nvSpPr>
      <xdr:spPr>
        <a:xfrm>
          <a:off x="6921500" y="1673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23435</xdr:rowOff>
    </xdr:from>
    <xdr:ext cx="534377"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6705111" y="1682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9" name="正方形/長方形 508">
          <a:extLst>
            <a:ext uri="{FF2B5EF4-FFF2-40B4-BE49-F238E27FC236}">
              <a16:creationId xmlns:a16="http://schemas.microsoft.com/office/drawing/2014/main" id="{00000000-0008-0000-0600-0000F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10" name="正方形/長方形 509">
          <a:extLst>
            <a:ext uri="{FF2B5EF4-FFF2-40B4-BE49-F238E27FC236}">
              <a16:creationId xmlns:a16="http://schemas.microsoft.com/office/drawing/2014/main" id="{00000000-0008-0000-0600-0000F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11" name="正方形/長方形 510">
          <a:extLst>
            <a:ext uri="{FF2B5EF4-FFF2-40B4-BE49-F238E27FC236}">
              <a16:creationId xmlns:a16="http://schemas.microsoft.com/office/drawing/2014/main" id="{00000000-0008-0000-0600-0000F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2" name="正方形/長方形 511">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災害復旧事業費グラフ枠">
          <a:extLst>
            <a:ext uri="{FF2B5EF4-FFF2-40B4-BE49-F238E27FC236}">
              <a16:creationId xmlns:a16="http://schemas.microsoft.com/office/drawing/2014/main" id="{00000000-0008-0000-0600-00000F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68300</xdr:rowOff>
    </xdr:from>
    <xdr:to>
      <xdr:col>85</xdr:col>
      <xdr:colOff>126364</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6317595" y="6069050"/>
          <a:ext cx="1269" cy="661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9" name="災害復旧事業費最小値テキスト">
          <a:extLst>
            <a:ext uri="{FF2B5EF4-FFF2-40B4-BE49-F238E27FC236}">
              <a16:creationId xmlns:a16="http://schemas.microsoft.com/office/drawing/2014/main" id="{00000000-0008-0000-0600-00001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14977</xdr:rowOff>
    </xdr:from>
    <xdr:ext cx="469744" cy="259045"/>
    <xdr:sp macro="" textlink="">
      <xdr:nvSpPr>
        <xdr:cNvPr id="531" name="災害復旧事業費最大値テキスト">
          <a:extLst>
            <a:ext uri="{FF2B5EF4-FFF2-40B4-BE49-F238E27FC236}">
              <a16:creationId xmlns:a16="http://schemas.microsoft.com/office/drawing/2014/main" id="{00000000-0008-0000-0600-000013020000}"/>
            </a:ext>
          </a:extLst>
        </xdr:cNvPr>
        <xdr:cNvSpPr txBox="1"/>
      </xdr:nvSpPr>
      <xdr:spPr>
        <a:xfrm>
          <a:off x="16370300" y="584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68300</xdr:rowOff>
    </xdr:from>
    <xdr:to>
      <xdr:col>86</xdr:col>
      <xdr:colOff>25400</xdr:colOff>
      <xdr:row>35</xdr:row>
      <xdr:rowOff>68300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6230600" y="606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74473</xdr:rowOff>
    </xdr:from>
    <xdr:to>
      <xdr:col>85</xdr:col>
      <xdr:colOff>127000</xdr:colOff>
      <xdr:row>37</xdr:row>
      <xdr:rowOff>96494</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5481300" y="6418123"/>
          <a:ext cx="838200" cy="2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76776</xdr:rowOff>
    </xdr:from>
    <xdr:ext cx="378565" cy="259045"/>
    <xdr:sp macro="" textlink="">
      <xdr:nvSpPr>
        <xdr:cNvPr id="534" name="災害復旧事業費平均値テキスト">
          <a:extLst>
            <a:ext uri="{FF2B5EF4-FFF2-40B4-BE49-F238E27FC236}">
              <a16:creationId xmlns:a16="http://schemas.microsoft.com/office/drawing/2014/main" id="{00000000-0008-0000-0600-000016020000}"/>
            </a:ext>
          </a:extLst>
        </xdr:cNvPr>
        <xdr:cNvSpPr txBox="1"/>
      </xdr:nvSpPr>
      <xdr:spPr>
        <a:xfrm>
          <a:off x="16370300" y="65918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98349</xdr:rowOff>
    </xdr:from>
    <xdr:to>
      <xdr:col>85</xdr:col>
      <xdr:colOff>177800</xdr:colOff>
      <xdr:row>39</xdr:row>
      <xdr:rowOff>28499</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6268700" y="661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483</xdr:rowOff>
    </xdr:from>
    <xdr:to>
      <xdr:col>81</xdr:col>
      <xdr:colOff>50800</xdr:colOff>
      <xdr:row>37</xdr:row>
      <xdr:rowOff>74473</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4592300" y="6172683"/>
          <a:ext cx="889000" cy="24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95682</xdr:rowOff>
    </xdr:from>
    <xdr:to>
      <xdr:col>81</xdr:col>
      <xdr:colOff>101600</xdr:colOff>
      <xdr:row>39</xdr:row>
      <xdr:rowOff>25832</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5430500" y="66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16959</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2017" y="6703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164770</xdr:rowOff>
    </xdr:from>
    <xdr:to>
      <xdr:col>76</xdr:col>
      <xdr:colOff>114300</xdr:colOff>
      <xdr:row>36</xdr:row>
      <xdr:rowOff>483</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3703300" y="5822620"/>
          <a:ext cx="889000" cy="35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62916</xdr:rowOff>
    </xdr:from>
    <xdr:to>
      <xdr:col>76</xdr:col>
      <xdr:colOff>165100</xdr:colOff>
      <xdr:row>38</xdr:row>
      <xdr:rowOff>164516</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4541500" y="657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155643</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57428" y="6670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56794</xdr:rowOff>
    </xdr:from>
    <xdr:to>
      <xdr:col>71</xdr:col>
      <xdr:colOff>177800</xdr:colOff>
      <xdr:row>33</xdr:row>
      <xdr:rowOff>164770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814300" y="5371744"/>
          <a:ext cx="889000" cy="4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37922</xdr:rowOff>
    </xdr:from>
    <xdr:to>
      <xdr:col>72</xdr:col>
      <xdr:colOff>38100</xdr:colOff>
      <xdr:row>38</xdr:row>
      <xdr:rowOff>139522</xdr:rowOff>
    </xdr:to>
    <xdr:sp macro="" textlink="">
      <xdr:nvSpPr>
        <xdr:cNvPr id="543" name="フローチャート: 判断 542">
          <a:extLst>
            <a:ext uri="{FF2B5EF4-FFF2-40B4-BE49-F238E27FC236}">
              <a16:creationId xmlns:a16="http://schemas.microsoft.com/office/drawing/2014/main" id="{00000000-0008-0000-0600-00001F020000}"/>
            </a:ext>
          </a:extLst>
        </xdr:cNvPr>
        <xdr:cNvSpPr/>
      </xdr:nvSpPr>
      <xdr:spPr>
        <a:xfrm>
          <a:off x="13652500" y="655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130649</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68428" y="6645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54763</xdr:rowOff>
    </xdr:from>
    <xdr:to>
      <xdr:col>67</xdr:col>
      <xdr:colOff>101600</xdr:colOff>
      <xdr:row>38</xdr:row>
      <xdr:rowOff>156363</xdr:rowOff>
    </xdr:to>
    <xdr:sp macro="" textlink="">
      <xdr:nvSpPr>
        <xdr:cNvPr id="545" name="フローチャート: 判断 544">
          <a:extLst>
            <a:ext uri="{FF2B5EF4-FFF2-40B4-BE49-F238E27FC236}">
              <a16:creationId xmlns:a16="http://schemas.microsoft.com/office/drawing/2014/main" id="{00000000-0008-0000-0600-000021020000}"/>
            </a:ext>
          </a:extLst>
        </xdr:cNvPr>
        <xdr:cNvSpPr/>
      </xdr:nvSpPr>
      <xdr:spPr>
        <a:xfrm>
          <a:off x="12763500" y="656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147490</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79428" y="666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45694</xdr:rowOff>
    </xdr:from>
    <xdr:to>
      <xdr:col>85</xdr:col>
      <xdr:colOff>177800</xdr:colOff>
      <xdr:row>37</xdr:row>
      <xdr:rowOff>147294</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6268700" y="638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68571</xdr:rowOff>
    </xdr:from>
    <xdr:ext cx="469744" cy="259045"/>
    <xdr:sp macro="" textlink="">
      <xdr:nvSpPr>
        <xdr:cNvPr id="553" name="災害復旧事業費該当値テキスト">
          <a:extLst>
            <a:ext uri="{FF2B5EF4-FFF2-40B4-BE49-F238E27FC236}">
              <a16:creationId xmlns:a16="http://schemas.microsoft.com/office/drawing/2014/main" id="{00000000-0008-0000-0600-000029020000}"/>
            </a:ext>
          </a:extLst>
        </xdr:cNvPr>
        <xdr:cNvSpPr txBox="1"/>
      </xdr:nvSpPr>
      <xdr:spPr>
        <a:xfrm>
          <a:off x="16370300" y="624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23673</xdr:rowOff>
    </xdr:from>
    <xdr:to>
      <xdr:col>81</xdr:col>
      <xdr:colOff>101600</xdr:colOff>
      <xdr:row>37</xdr:row>
      <xdr:rowOff>125273</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5430500" y="636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141800</xdr:rowOff>
    </xdr:from>
    <xdr:ext cx="469744"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5246428" y="614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121133</xdr:rowOff>
    </xdr:from>
    <xdr:to>
      <xdr:col>76</xdr:col>
      <xdr:colOff>165100</xdr:colOff>
      <xdr:row>36</xdr:row>
      <xdr:rowOff>51283</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4541500" y="61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67810</xdr:rowOff>
    </xdr:from>
    <xdr:ext cx="469744"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4357428" y="5897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113970</xdr:rowOff>
    </xdr:from>
    <xdr:to>
      <xdr:col>72</xdr:col>
      <xdr:colOff>38100</xdr:colOff>
      <xdr:row>34</xdr:row>
      <xdr:rowOff>44120</xdr:rowOff>
    </xdr:to>
    <xdr:sp macro="" textlink="">
      <xdr:nvSpPr>
        <xdr:cNvPr id="558" name="楕円 557">
          <a:extLst>
            <a:ext uri="{FF2B5EF4-FFF2-40B4-BE49-F238E27FC236}">
              <a16:creationId xmlns:a16="http://schemas.microsoft.com/office/drawing/2014/main" id="{00000000-0008-0000-0600-00002E020000}"/>
            </a:ext>
          </a:extLst>
        </xdr:cNvPr>
        <xdr:cNvSpPr/>
      </xdr:nvSpPr>
      <xdr:spPr>
        <a:xfrm>
          <a:off x="13652500" y="577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60647</xdr:rowOff>
    </xdr:from>
    <xdr:ext cx="534377"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3436111" y="554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5994</xdr:rowOff>
    </xdr:from>
    <xdr:to>
      <xdr:col>67</xdr:col>
      <xdr:colOff>101600</xdr:colOff>
      <xdr:row>31</xdr:row>
      <xdr:rowOff>107594</xdr:rowOff>
    </xdr:to>
    <xdr:sp macro="" textlink="">
      <xdr:nvSpPr>
        <xdr:cNvPr id="560" name="楕円 559">
          <a:extLst>
            <a:ext uri="{FF2B5EF4-FFF2-40B4-BE49-F238E27FC236}">
              <a16:creationId xmlns:a16="http://schemas.microsoft.com/office/drawing/2014/main" id="{00000000-0008-0000-0600-000030020000}"/>
            </a:ext>
          </a:extLst>
        </xdr:cNvPr>
        <xdr:cNvSpPr/>
      </xdr:nvSpPr>
      <xdr:spPr>
        <a:xfrm>
          <a:off x="12763500" y="532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124121</xdr:rowOff>
    </xdr:from>
    <xdr:ext cx="534377"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547111" y="509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a:extLst>
            <a:ext uri="{FF2B5EF4-FFF2-40B4-BE49-F238E27FC236}">
              <a16:creationId xmlns:a16="http://schemas.microsoft.com/office/drawing/2014/main" id="{00000000-0008-0000-0600-00003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a:extLst>
            <a:ext uri="{FF2B5EF4-FFF2-40B4-BE49-F238E27FC236}">
              <a16:creationId xmlns:a16="http://schemas.microsoft.com/office/drawing/2014/main" id="{00000000-0008-0000-0600-00003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失業対策事業費グラフ枠">
          <a:extLst>
            <a:ext uri="{FF2B5EF4-FFF2-40B4-BE49-F238E27FC236}">
              <a16:creationId xmlns:a16="http://schemas.microsoft.com/office/drawing/2014/main" id="{00000000-0008-0000-06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8" name="失業対策事業費最小値テキスト">
          <a:extLst>
            <a:ext uri="{FF2B5EF4-FFF2-40B4-BE49-F238E27FC236}">
              <a16:creationId xmlns:a16="http://schemas.microsoft.com/office/drawing/2014/main" id="{00000000-0008-0000-0600-00004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80" name="失業対策事業費最大値テキスト">
          <a:extLst>
            <a:ext uri="{FF2B5EF4-FFF2-40B4-BE49-F238E27FC236}">
              <a16:creationId xmlns:a16="http://schemas.microsoft.com/office/drawing/2014/main" id="{00000000-0008-0000-0600-00004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3" name="失業対策事業費平均値テキスト">
          <a:extLst>
            <a:ext uri="{FF2B5EF4-FFF2-40B4-BE49-F238E27FC236}">
              <a16:creationId xmlns:a16="http://schemas.microsoft.com/office/drawing/2014/main" id="{00000000-0008-0000-0600-00004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2" name="フローチャート: 判断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フローチャート: 判断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2" name="失業対策事業費該当値テキスト">
          <a:extLst>
            <a:ext uri="{FF2B5EF4-FFF2-40B4-BE49-F238E27FC236}">
              <a16:creationId xmlns:a16="http://schemas.microsoft.com/office/drawing/2014/main" id="{00000000-0008-0000-0600-00005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7" name="楕円 606">
          <a:extLst>
            <a:ext uri="{FF2B5EF4-FFF2-40B4-BE49-F238E27FC236}">
              <a16:creationId xmlns:a16="http://schemas.microsoft.com/office/drawing/2014/main" id="{00000000-0008-0000-0600-00005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9" name="楕円 608">
          <a:extLst>
            <a:ext uri="{FF2B5EF4-FFF2-40B4-BE49-F238E27FC236}">
              <a16:creationId xmlns:a16="http://schemas.microsoft.com/office/drawing/2014/main" id="{00000000-0008-0000-0600-00006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a:extLst>
            <a:ext uri="{FF2B5EF4-FFF2-40B4-BE49-F238E27FC236}">
              <a16:creationId xmlns:a16="http://schemas.microsoft.com/office/drawing/2014/main" id="{00000000-0008-0000-06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150025</xdr:rowOff>
    </xdr:from>
    <xdr:to>
      <xdr:col>85</xdr:col>
      <xdr:colOff>126364</xdr:colOff>
      <xdr:row>79</xdr:row>
      <xdr:rowOff>2693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6317595" y="12322975"/>
          <a:ext cx="1269" cy="122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6520</xdr:rowOff>
    </xdr:from>
    <xdr:ext cx="534377" cy="259045"/>
    <xdr:sp macro="" textlink="">
      <xdr:nvSpPr>
        <xdr:cNvPr id="636" name="公債費最小値テキスト">
          <a:extLst>
            <a:ext uri="{FF2B5EF4-FFF2-40B4-BE49-F238E27FC236}">
              <a16:creationId xmlns:a16="http://schemas.microsoft.com/office/drawing/2014/main" id="{00000000-0008-0000-0600-00007C020000}"/>
            </a:ext>
          </a:extLst>
        </xdr:cNvPr>
        <xdr:cNvSpPr txBox="1"/>
      </xdr:nvSpPr>
      <xdr:spPr>
        <a:xfrm>
          <a:off x="16370300" y="1355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2693</xdr:rowOff>
    </xdr:from>
    <xdr:to>
      <xdr:col>86</xdr:col>
      <xdr:colOff>25400</xdr:colOff>
      <xdr:row>79</xdr:row>
      <xdr:rowOff>2693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3547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96702</xdr:rowOff>
    </xdr:from>
    <xdr:ext cx="534377" cy="259045"/>
    <xdr:sp macro="" textlink="">
      <xdr:nvSpPr>
        <xdr:cNvPr id="638" name="公債費最大値テキスト">
          <a:extLst>
            <a:ext uri="{FF2B5EF4-FFF2-40B4-BE49-F238E27FC236}">
              <a16:creationId xmlns:a16="http://schemas.microsoft.com/office/drawing/2014/main" id="{00000000-0008-0000-0600-00007E020000}"/>
            </a:ext>
          </a:extLst>
        </xdr:cNvPr>
        <xdr:cNvSpPr txBox="1"/>
      </xdr:nvSpPr>
      <xdr:spPr>
        <a:xfrm>
          <a:off x="16370300" y="1209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150025</xdr:rowOff>
    </xdr:from>
    <xdr:to>
      <xdr:col>86</xdr:col>
      <xdr:colOff>25400</xdr:colOff>
      <xdr:row>71</xdr:row>
      <xdr:rowOff>150025</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6230600" y="12322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59080</xdr:rowOff>
    </xdr:from>
    <xdr:to>
      <xdr:col>85</xdr:col>
      <xdr:colOff>127000</xdr:colOff>
      <xdr:row>77</xdr:row>
      <xdr:rowOff>156921</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5481300" y="13260730"/>
          <a:ext cx="838200" cy="9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45826</xdr:rowOff>
    </xdr:from>
    <xdr:ext cx="534377" cy="259045"/>
    <xdr:sp macro="" textlink="">
      <xdr:nvSpPr>
        <xdr:cNvPr id="641" name="公債費平均値テキスト">
          <a:extLst>
            <a:ext uri="{FF2B5EF4-FFF2-40B4-BE49-F238E27FC236}">
              <a16:creationId xmlns:a16="http://schemas.microsoft.com/office/drawing/2014/main" id="{00000000-0008-0000-0600-000081020000}"/>
            </a:ext>
          </a:extLst>
        </xdr:cNvPr>
        <xdr:cNvSpPr txBox="1"/>
      </xdr:nvSpPr>
      <xdr:spPr>
        <a:xfrm>
          <a:off x="16370300" y="12733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22949</xdr:rowOff>
    </xdr:from>
    <xdr:to>
      <xdr:col>85</xdr:col>
      <xdr:colOff>177800</xdr:colOff>
      <xdr:row>75</xdr:row>
      <xdr:rowOff>124549</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6268700" y="1288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156921</xdr:rowOff>
    </xdr:from>
    <xdr:to>
      <xdr:col>81</xdr:col>
      <xdr:colOff>50800</xdr:colOff>
      <xdr:row>78</xdr:row>
      <xdr:rowOff>159283</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4592300" y="13358571"/>
          <a:ext cx="889000" cy="17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168453</xdr:rowOff>
    </xdr:from>
    <xdr:to>
      <xdr:col>81</xdr:col>
      <xdr:colOff>101600</xdr:colOff>
      <xdr:row>75</xdr:row>
      <xdr:rowOff>98603</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5430500" y="1285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115130</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263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10998</xdr:rowOff>
    </xdr:from>
    <xdr:to>
      <xdr:col>76</xdr:col>
      <xdr:colOff>114300</xdr:colOff>
      <xdr:row>78</xdr:row>
      <xdr:rowOff>159283</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3703300" y="13212648"/>
          <a:ext cx="889000" cy="31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88595</xdr:rowOff>
    </xdr:from>
    <xdr:to>
      <xdr:col>76</xdr:col>
      <xdr:colOff>165100</xdr:colOff>
      <xdr:row>76</xdr:row>
      <xdr:rowOff>18746</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4541500" y="129473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35272</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272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10998</xdr:rowOff>
    </xdr:from>
    <xdr:to>
      <xdr:col>71</xdr:col>
      <xdr:colOff>177800</xdr:colOff>
      <xdr:row>78</xdr:row>
      <xdr:rowOff>84798</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flipV="1">
          <a:off x="12814300" y="13212648"/>
          <a:ext cx="889000" cy="24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28131</xdr:rowOff>
    </xdr:from>
    <xdr:to>
      <xdr:col>72</xdr:col>
      <xdr:colOff>38100</xdr:colOff>
      <xdr:row>75</xdr:row>
      <xdr:rowOff>129731</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3652500" y="128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146258</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6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143611</xdr:rowOff>
    </xdr:from>
    <xdr:to>
      <xdr:col>67</xdr:col>
      <xdr:colOff>101600</xdr:colOff>
      <xdr:row>75</xdr:row>
      <xdr:rowOff>73761</xdr:rowOff>
    </xdr:to>
    <xdr:sp macro="" textlink="">
      <xdr:nvSpPr>
        <xdr:cNvPr id="652" name="フローチャート: 判断 651">
          <a:extLst>
            <a:ext uri="{FF2B5EF4-FFF2-40B4-BE49-F238E27FC236}">
              <a16:creationId xmlns:a16="http://schemas.microsoft.com/office/drawing/2014/main" id="{00000000-0008-0000-0600-00008C020000}"/>
            </a:ext>
          </a:extLst>
        </xdr:cNvPr>
        <xdr:cNvSpPr/>
      </xdr:nvSpPr>
      <xdr:spPr>
        <a:xfrm>
          <a:off x="12763500" y="12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90288</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8280</xdr:rowOff>
    </xdr:from>
    <xdr:to>
      <xdr:col>85</xdr:col>
      <xdr:colOff>177800</xdr:colOff>
      <xdr:row>77</xdr:row>
      <xdr:rowOff>109880</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6268700" y="1320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158157</xdr:rowOff>
    </xdr:from>
    <xdr:ext cx="534377" cy="259045"/>
    <xdr:sp macro="" textlink="">
      <xdr:nvSpPr>
        <xdr:cNvPr id="660" name="公債費該当値テキスト">
          <a:extLst>
            <a:ext uri="{FF2B5EF4-FFF2-40B4-BE49-F238E27FC236}">
              <a16:creationId xmlns:a16="http://schemas.microsoft.com/office/drawing/2014/main" id="{00000000-0008-0000-0600-000094020000}"/>
            </a:ext>
          </a:extLst>
        </xdr:cNvPr>
        <xdr:cNvSpPr txBox="1"/>
      </xdr:nvSpPr>
      <xdr:spPr>
        <a:xfrm>
          <a:off x="16370300" y="1318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106121</xdr:rowOff>
    </xdr:from>
    <xdr:to>
      <xdr:col>81</xdr:col>
      <xdr:colOff>101600</xdr:colOff>
      <xdr:row>78</xdr:row>
      <xdr:rowOff>36271</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5430500" y="1330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27398</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5214111" y="1340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108483</xdr:rowOff>
    </xdr:from>
    <xdr:to>
      <xdr:col>76</xdr:col>
      <xdr:colOff>165100</xdr:colOff>
      <xdr:row>79</xdr:row>
      <xdr:rowOff>38633</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4541500" y="1348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29760</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4325111" y="1357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131648</xdr:rowOff>
    </xdr:from>
    <xdr:to>
      <xdr:col>72</xdr:col>
      <xdr:colOff>38100</xdr:colOff>
      <xdr:row>77</xdr:row>
      <xdr:rowOff>61798</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3652500" y="131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52925</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3436111" y="1325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33998</xdr:rowOff>
    </xdr:from>
    <xdr:to>
      <xdr:col>67</xdr:col>
      <xdr:colOff>101600</xdr:colOff>
      <xdr:row>78</xdr:row>
      <xdr:rowOff>135598</xdr:rowOff>
    </xdr:to>
    <xdr:sp macro="" textlink="">
      <xdr:nvSpPr>
        <xdr:cNvPr id="667" name="楕円 666">
          <a:extLst>
            <a:ext uri="{FF2B5EF4-FFF2-40B4-BE49-F238E27FC236}">
              <a16:creationId xmlns:a16="http://schemas.microsoft.com/office/drawing/2014/main" id="{00000000-0008-0000-0600-00009B020000}"/>
            </a:ext>
          </a:extLst>
        </xdr:cNvPr>
        <xdr:cNvSpPr/>
      </xdr:nvSpPr>
      <xdr:spPr>
        <a:xfrm>
          <a:off x="12763500" y="1340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126725</xdr:rowOff>
    </xdr:from>
    <xdr:ext cx="534377"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547111" y="1349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a:extLst>
            <a:ext uri="{FF2B5EF4-FFF2-40B4-BE49-F238E27FC236}">
              <a16:creationId xmlns:a16="http://schemas.microsoft.com/office/drawing/2014/main" id="{00000000-0008-0000-06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129718</xdr:rowOff>
    </xdr:from>
    <xdr:to>
      <xdr:col>85</xdr:col>
      <xdr:colOff>126364</xdr:colOff>
      <xdr:row>98</xdr:row>
      <xdr:rowOff>87122</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6317595" y="15388768"/>
          <a:ext cx="1269" cy="1500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90949</xdr:rowOff>
    </xdr:from>
    <xdr:ext cx="469744" cy="259045"/>
    <xdr:sp macro="" textlink="">
      <xdr:nvSpPr>
        <xdr:cNvPr id="693" name="積立金最小値テキスト">
          <a:extLst>
            <a:ext uri="{FF2B5EF4-FFF2-40B4-BE49-F238E27FC236}">
              <a16:creationId xmlns:a16="http://schemas.microsoft.com/office/drawing/2014/main" id="{00000000-0008-0000-0600-0000B5020000}"/>
            </a:ext>
          </a:extLst>
        </xdr:cNvPr>
        <xdr:cNvSpPr txBox="1"/>
      </xdr:nvSpPr>
      <xdr:spPr>
        <a:xfrm>
          <a:off x="16370300" y="1689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87122</xdr:rowOff>
    </xdr:from>
    <xdr:to>
      <xdr:col>86</xdr:col>
      <xdr:colOff>25400</xdr:colOff>
      <xdr:row>98</xdr:row>
      <xdr:rowOff>87122</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688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76395</xdr:rowOff>
    </xdr:from>
    <xdr:ext cx="534377" cy="259045"/>
    <xdr:sp macro="" textlink="">
      <xdr:nvSpPr>
        <xdr:cNvPr id="695" name="積立金最大値テキスト">
          <a:extLst>
            <a:ext uri="{FF2B5EF4-FFF2-40B4-BE49-F238E27FC236}">
              <a16:creationId xmlns:a16="http://schemas.microsoft.com/office/drawing/2014/main" id="{00000000-0008-0000-0600-0000B7020000}"/>
            </a:ext>
          </a:extLst>
        </xdr:cNvPr>
        <xdr:cNvSpPr txBox="1"/>
      </xdr:nvSpPr>
      <xdr:spPr>
        <a:xfrm>
          <a:off x="16370300" y="1516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129718</xdr:rowOff>
    </xdr:from>
    <xdr:to>
      <xdr:col>86</xdr:col>
      <xdr:colOff>25400</xdr:colOff>
      <xdr:row>89</xdr:row>
      <xdr:rowOff>129718</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6230600" y="1538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25476</xdr:rowOff>
    </xdr:from>
    <xdr:to>
      <xdr:col>85</xdr:col>
      <xdr:colOff>127000</xdr:colOff>
      <xdr:row>95</xdr:row>
      <xdr:rowOff>51994</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5481300" y="16313226"/>
          <a:ext cx="8382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131436</xdr:rowOff>
    </xdr:from>
    <xdr:ext cx="469744" cy="259045"/>
    <xdr:sp macro="" textlink="">
      <xdr:nvSpPr>
        <xdr:cNvPr id="698" name="積立金平均値テキスト">
          <a:extLst>
            <a:ext uri="{FF2B5EF4-FFF2-40B4-BE49-F238E27FC236}">
              <a16:creationId xmlns:a16="http://schemas.microsoft.com/office/drawing/2014/main" id="{00000000-0008-0000-0600-0000BA020000}"/>
            </a:ext>
          </a:extLst>
        </xdr:cNvPr>
        <xdr:cNvSpPr txBox="1"/>
      </xdr:nvSpPr>
      <xdr:spPr>
        <a:xfrm>
          <a:off x="16370300" y="16076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108559</xdr:rowOff>
    </xdr:from>
    <xdr:to>
      <xdr:col>85</xdr:col>
      <xdr:colOff>177800</xdr:colOff>
      <xdr:row>95</xdr:row>
      <xdr:rowOff>38709</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6268700" y="16224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103429</xdr:rowOff>
    </xdr:from>
    <xdr:to>
      <xdr:col>81</xdr:col>
      <xdr:colOff>50800</xdr:colOff>
      <xdr:row>95</xdr:row>
      <xdr:rowOff>51994</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4592300" y="16219729"/>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130124</xdr:rowOff>
    </xdr:from>
    <xdr:to>
      <xdr:col>81</xdr:col>
      <xdr:colOff>101600</xdr:colOff>
      <xdr:row>94</xdr:row>
      <xdr:rowOff>60274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5430500" y="1607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76801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585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91312</xdr:rowOff>
    </xdr:from>
    <xdr:to>
      <xdr:col>76</xdr:col>
      <xdr:colOff>114300</xdr:colOff>
      <xdr:row>94</xdr:row>
      <xdr:rowOff>103429</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3703300" y="16207612"/>
          <a:ext cx="889000" cy="1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34874</xdr:rowOff>
    </xdr:from>
    <xdr:to>
      <xdr:col>76</xdr:col>
      <xdr:colOff>165100</xdr:colOff>
      <xdr:row>97</xdr:row>
      <xdr:rowOff>136474</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4541500" y="1666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127601</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57428" y="1675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91312</xdr:rowOff>
    </xdr:from>
    <xdr:to>
      <xdr:col>71</xdr:col>
      <xdr:colOff>177800</xdr:colOff>
      <xdr:row>94</xdr:row>
      <xdr:rowOff>107392</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flipV="1">
          <a:off x="12814300" y="16207612"/>
          <a:ext cx="889000" cy="1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116484</xdr:rowOff>
    </xdr:from>
    <xdr:to>
      <xdr:col>72</xdr:col>
      <xdr:colOff>38100</xdr:colOff>
      <xdr:row>97</xdr:row>
      <xdr:rowOff>46634</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3652500" y="1657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37761</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428" y="16668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3784</xdr:rowOff>
    </xdr:from>
    <xdr:to>
      <xdr:col>67</xdr:col>
      <xdr:colOff>101600</xdr:colOff>
      <xdr:row>97</xdr:row>
      <xdr:rowOff>105384</xdr:rowOff>
    </xdr:to>
    <xdr:sp macro="" textlink="">
      <xdr:nvSpPr>
        <xdr:cNvPr id="709" name="フローチャート: 判断 708">
          <a:extLst>
            <a:ext uri="{FF2B5EF4-FFF2-40B4-BE49-F238E27FC236}">
              <a16:creationId xmlns:a16="http://schemas.microsoft.com/office/drawing/2014/main" id="{00000000-0008-0000-0600-0000C5020000}"/>
            </a:ext>
          </a:extLst>
        </xdr:cNvPr>
        <xdr:cNvSpPr/>
      </xdr:nvSpPr>
      <xdr:spPr>
        <a:xfrm>
          <a:off x="12763500" y="1663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96511</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672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146126</xdr:rowOff>
    </xdr:from>
    <xdr:to>
      <xdr:col>85</xdr:col>
      <xdr:colOff>177800</xdr:colOff>
      <xdr:row>95</xdr:row>
      <xdr:rowOff>76276</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6268700" y="1626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124553</xdr:rowOff>
    </xdr:from>
    <xdr:ext cx="469744" cy="259045"/>
    <xdr:sp macro="" textlink="">
      <xdr:nvSpPr>
        <xdr:cNvPr id="717" name="積立金該当値テキスト">
          <a:extLst>
            <a:ext uri="{FF2B5EF4-FFF2-40B4-BE49-F238E27FC236}">
              <a16:creationId xmlns:a16="http://schemas.microsoft.com/office/drawing/2014/main" id="{00000000-0008-0000-0600-0000CD020000}"/>
            </a:ext>
          </a:extLst>
        </xdr:cNvPr>
        <xdr:cNvSpPr txBox="1"/>
      </xdr:nvSpPr>
      <xdr:spPr>
        <a:xfrm>
          <a:off x="16370300" y="1624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1194</xdr:rowOff>
    </xdr:from>
    <xdr:to>
      <xdr:col>81</xdr:col>
      <xdr:colOff>101600</xdr:colOff>
      <xdr:row>95</xdr:row>
      <xdr:rowOff>102794</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5430500" y="1628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93921</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5246428" y="16381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52629</xdr:rowOff>
    </xdr:from>
    <xdr:to>
      <xdr:col>76</xdr:col>
      <xdr:colOff>165100</xdr:colOff>
      <xdr:row>94</xdr:row>
      <xdr:rowOff>154229</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4541500" y="1616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170756</xdr:rowOff>
    </xdr:from>
    <xdr:ext cx="534377"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4325111" y="1594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40512</xdr:rowOff>
    </xdr:from>
    <xdr:to>
      <xdr:col>72</xdr:col>
      <xdr:colOff>38100</xdr:colOff>
      <xdr:row>94</xdr:row>
      <xdr:rowOff>142112</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3652500" y="1615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158639</xdr:rowOff>
    </xdr:from>
    <xdr:ext cx="534377"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3436111" y="1593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56592</xdr:rowOff>
    </xdr:from>
    <xdr:to>
      <xdr:col>67</xdr:col>
      <xdr:colOff>101600</xdr:colOff>
      <xdr:row>94</xdr:row>
      <xdr:rowOff>158192</xdr:rowOff>
    </xdr:to>
    <xdr:sp macro="" textlink="">
      <xdr:nvSpPr>
        <xdr:cNvPr id="724" name="楕円 723">
          <a:extLst>
            <a:ext uri="{FF2B5EF4-FFF2-40B4-BE49-F238E27FC236}">
              <a16:creationId xmlns:a16="http://schemas.microsoft.com/office/drawing/2014/main" id="{00000000-0008-0000-0600-0000D4020000}"/>
            </a:ext>
          </a:extLst>
        </xdr:cNvPr>
        <xdr:cNvSpPr/>
      </xdr:nvSpPr>
      <xdr:spPr>
        <a:xfrm>
          <a:off x="12763500" y="1617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3269</xdr:rowOff>
    </xdr:from>
    <xdr:ext cx="534377"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2547111" y="1594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a:extLst>
            <a:ext uri="{FF2B5EF4-FFF2-40B4-BE49-F238E27FC236}">
              <a16:creationId xmlns:a16="http://schemas.microsoft.com/office/drawing/2014/main" id="{00000000-0008-0000-06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150150</xdr:rowOff>
    </xdr:from>
    <xdr:to>
      <xdr:col>116</xdr:col>
      <xdr:colOff>62864</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2159595" y="5293650"/>
          <a:ext cx="1269" cy="149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a:extLst>
            <a:ext uri="{FF2B5EF4-FFF2-40B4-BE49-F238E27FC236}">
              <a16:creationId xmlns:a16="http://schemas.microsoft.com/office/drawing/2014/main" id="{00000000-0008-0000-0600-0000F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96827</xdr:rowOff>
    </xdr:from>
    <xdr:ext cx="469744" cy="259045"/>
    <xdr:sp macro="" textlink="">
      <xdr:nvSpPr>
        <xdr:cNvPr id="754" name="投資及び出資金最大値テキスト">
          <a:extLst>
            <a:ext uri="{FF2B5EF4-FFF2-40B4-BE49-F238E27FC236}">
              <a16:creationId xmlns:a16="http://schemas.microsoft.com/office/drawing/2014/main" id="{00000000-0008-0000-0600-0000F2020000}"/>
            </a:ext>
          </a:extLst>
        </xdr:cNvPr>
        <xdr:cNvSpPr txBox="1"/>
      </xdr:nvSpPr>
      <xdr:spPr>
        <a:xfrm>
          <a:off x="22212300" y="506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150150</xdr:rowOff>
    </xdr:from>
    <xdr:to>
      <xdr:col>116</xdr:col>
      <xdr:colOff>152400</xdr:colOff>
      <xdr:row>30</xdr:row>
      <xdr:rowOff>150150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22072600" y="5293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127617</xdr:rowOff>
    </xdr:from>
    <xdr:to>
      <xdr:col>116</xdr:col>
      <xdr:colOff>63500</xdr:colOff>
      <xdr:row>33</xdr:row>
      <xdr:rowOff>170724</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flipV="1">
          <a:off x="21323300" y="5785467"/>
          <a:ext cx="838200" cy="4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105862</xdr:rowOff>
    </xdr:from>
    <xdr:ext cx="469744" cy="259045"/>
    <xdr:sp macro="" textlink="">
      <xdr:nvSpPr>
        <xdr:cNvPr id="757" name="投資及び出資金平均値テキスト">
          <a:extLst>
            <a:ext uri="{FF2B5EF4-FFF2-40B4-BE49-F238E27FC236}">
              <a16:creationId xmlns:a16="http://schemas.microsoft.com/office/drawing/2014/main" id="{00000000-0008-0000-0600-0000F5020000}"/>
            </a:ext>
          </a:extLst>
        </xdr:cNvPr>
        <xdr:cNvSpPr txBox="1"/>
      </xdr:nvSpPr>
      <xdr:spPr>
        <a:xfrm>
          <a:off x="22212300" y="61066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127435</xdr:rowOff>
    </xdr:from>
    <xdr:to>
      <xdr:col>116</xdr:col>
      <xdr:colOff>114300</xdr:colOff>
      <xdr:row>36</xdr:row>
      <xdr:rowOff>57585</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2110700" y="612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170724</xdr:rowOff>
    </xdr:from>
    <xdr:to>
      <xdr:col>111</xdr:col>
      <xdr:colOff>177800</xdr:colOff>
      <xdr:row>34</xdr:row>
      <xdr:rowOff>103777</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flipV="1">
          <a:off x="20434300" y="5828574"/>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49711</xdr:rowOff>
    </xdr:from>
    <xdr:to>
      <xdr:col>112</xdr:col>
      <xdr:colOff>38100</xdr:colOff>
      <xdr:row>36</xdr:row>
      <xdr:rowOff>151311</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1272500" y="62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142438</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31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103777</xdr:rowOff>
    </xdr:from>
    <xdr:to>
      <xdr:col>107</xdr:col>
      <xdr:colOff>50800</xdr:colOff>
      <xdr:row>35</xdr:row>
      <xdr:rowOff>12011</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flipV="1">
          <a:off x="19545300" y="5933077"/>
          <a:ext cx="889000" cy="7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131028</xdr:rowOff>
    </xdr:from>
    <xdr:to>
      <xdr:col>107</xdr:col>
      <xdr:colOff>101600</xdr:colOff>
      <xdr:row>36</xdr:row>
      <xdr:rowOff>61178</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20383500" y="613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52305</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6224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9072</xdr:rowOff>
    </xdr:from>
    <xdr:to>
      <xdr:col>102</xdr:col>
      <xdr:colOff>114300</xdr:colOff>
      <xdr:row>35</xdr:row>
      <xdr:rowOff>12011</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656300" y="6009822"/>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73878</xdr:rowOff>
    </xdr:from>
    <xdr:to>
      <xdr:col>102</xdr:col>
      <xdr:colOff>165100</xdr:colOff>
      <xdr:row>36</xdr:row>
      <xdr:rowOff>4028</xdr:rowOff>
    </xdr:to>
    <xdr:sp macro="" textlink="">
      <xdr:nvSpPr>
        <xdr:cNvPr id="766" name="フローチャート: 判断 765">
          <a:extLst>
            <a:ext uri="{FF2B5EF4-FFF2-40B4-BE49-F238E27FC236}">
              <a16:creationId xmlns:a16="http://schemas.microsoft.com/office/drawing/2014/main" id="{00000000-0008-0000-0600-0000FE020000}"/>
            </a:ext>
          </a:extLst>
        </xdr:cNvPr>
        <xdr:cNvSpPr/>
      </xdr:nvSpPr>
      <xdr:spPr>
        <a:xfrm>
          <a:off x="19494500" y="607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166605</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16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73551</xdr:rowOff>
    </xdr:from>
    <xdr:to>
      <xdr:col>98</xdr:col>
      <xdr:colOff>38100</xdr:colOff>
      <xdr:row>36</xdr:row>
      <xdr:rowOff>3701</xdr:rowOff>
    </xdr:to>
    <xdr:sp macro="" textlink="">
      <xdr:nvSpPr>
        <xdr:cNvPr id="768" name="フローチャート: 判断 767">
          <a:extLst>
            <a:ext uri="{FF2B5EF4-FFF2-40B4-BE49-F238E27FC236}">
              <a16:creationId xmlns:a16="http://schemas.microsoft.com/office/drawing/2014/main" id="{00000000-0008-0000-0600-000000030000}"/>
            </a:ext>
          </a:extLst>
        </xdr:cNvPr>
        <xdr:cNvSpPr/>
      </xdr:nvSpPr>
      <xdr:spPr>
        <a:xfrm>
          <a:off x="18605500" y="607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166278</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16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76817</xdr:rowOff>
    </xdr:from>
    <xdr:to>
      <xdr:col>116</xdr:col>
      <xdr:colOff>114300</xdr:colOff>
      <xdr:row>34</xdr:row>
      <xdr:rowOff>6967</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2110700" y="573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99694</xdr:rowOff>
    </xdr:from>
    <xdr:ext cx="469744" cy="259045"/>
    <xdr:sp macro="" textlink="">
      <xdr:nvSpPr>
        <xdr:cNvPr id="776" name="投資及び出資金該当値テキスト">
          <a:extLst>
            <a:ext uri="{FF2B5EF4-FFF2-40B4-BE49-F238E27FC236}">
              <a16:creationId xmlns:a16="http://schemas.microsoft.com/office/drawing/2014/main" id="{00000000-0008-0000-0600-000008030000}"/>
            </a:ext>
          </a:extLst>
        </xdr:cNvPr>
        <xdr:cNvSpPr txBox="1"/>
      </xdr:nvSpPr>
      <xdr:spPr>
        <a:xfrm>
          <a:off x="22212300" y="5586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119924</xdr:rowOff>
    </xdr:from>
    <xdr:to>
      <xdr:col>112</xdr:col>
      <xdr:colOff>38100</xdr:colOff>
      <xdr:row>34</xdr:row>
      <xdr:rowOff>50074</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21272500" y="577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66601</xdr:rowOff>
    </xdr:from>
    <xdr:ext cx="469744"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088428" y="555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52977</xdr:rowOff>
    </xdr:from>
    <xdr:to>
      <xdr:col>107</xdr:col>
      <xdr:colOff>101600</xdr:colOff>
      <xdr:row>34</xdr:row>
      <xdr:rowOff>154577</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20383500" y="588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171104</xdr:rowOff>
    </xdr:from>
    <xdr:ext cx="469744"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199428" y="565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132661</xdr:rowOff>
    </xdr:from>
    <xdr:to>
      <xdr:col>102</xdr:col>
      <xdr:colOff>165100</xdr:colOff>
      <xdr:row>35</xdr:row>
      <xdr:rowOff>62811</xdr:rowOff>
    </xdr:to>
    <xdr:sp macro="" textlink="">
      <xdr:nvSpPr>
        <xdr:cNvPr id="781" name="楕円 780">
          <a:extLst>
            <a:ext uri="{FF2B5EF4-FFF2-40B4-BE49-F238E27FC236}">
              <a16:creationId xmlns:a16="http://schemas.microsoft.com/office/drawing/2014/main" id="{00000000-0008-0000-0600-00000D030000}"/>
            </a:ext>
          </a:extLst>
        </xdr:cNvPr>
        <xdr:cNvSpPr/>
      </xdr:nvSpPr>
      <xdr:spPr>
        <a:xfrm>
          <a:off x="19494500" y="596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79338</xdr:rowOff>
    </xdr:from>
    <xdr:ext cx="469744"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9310428" y="57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129722</xdr:rowOff>
    </xdr:from>
    <xdr:to>
      <xdr:col>98</xdr:col>
      <xdr:colOff>38100</xdr:colOff>
      <xdr:row>35</xdr:row>
      <xdr:rowOff>59872</xdr:rowOff>
    </xdr:to>
    <xdr:sp macro="" textlink="">
      <xdr:nvSpPr>
        <xdr:cNvPr id="783" name="楕円 782">
          <a:extLst>
            <a:ext uri="{FF2B5EF4-FFF2-40B4-BE49-F238E27FC236}">
              <a16:creationId xmlns:a16="http://schemas.microsoft.com/office/drawing/2014/main" id="{00000000-0008-0000-0600-00000F030000}"/>
            </a:ext>
          </a:extLst>
        </xdr:cNvPr>
        <xdr:cNvSpPr/>
      </xdr:nvSpPr>
      <xdr:spPr>
        <a:xfrm>
          <a:off x="18605500" y="595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76399</xdr:rowOff>
    </xdr:from>
    <xdr:ext cx="469744"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421428" y="5734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6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貸付金グラフ枠">
          <a:extLst>
            <a:ext uri="{FF2B5EF4-FFF2-40B4-BE49-F238E27FC236}">
              <a16:creationId xmlns:a16="http://schemas.microsoft.com/office/drawing/2014/main" id="{00000000-0008-0000-0600-00002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20186</xdr:rowOff>
    </xdr:from>
    <xdr:to>
      <xdr:col>116</xdr:col>
      <xdr:colOff>62864</xdr:colOff>
      <xdr:row>59</xdr:row>
      <xdr:rowOff>95461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22159595" y="8764136"/>
          <a:ext cx="1269" cy="144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99288</xdr:rowOff>
    </xdr:from>
    <xdr:ext cx="378565" cy="259045"/>
    <xdr:sp macro="" textlink="">
      <xdr:nvSpPr>
        <xdr:cNvPr id="811" name="貸付金最小値テキスト">
          <a:extLst>
            <a:ext uri="{FF2B5EF4-FFF2-40B4-BE49-F238E27FC236}">
              <a16:creationId xmlns:a16="http://schemas.microsoft.com/office/drawing/2014/main" id="{00000000-0008-0000-0600-00002B030000}"/>
            </a:ext>
          </a:extLst>
        </xdr:cNvPr>
        <xdr:cNvSpPr txBox="1"/>
      </xdr:nvSpPr>
      <xdr:spPr>
        <a:xfrm>
          <a:off x="22212300" y="10214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95461</xdr:rowOff>
    </xdr:from>
    <xdr:to>
      <xdr:col>116</xdr:col>
      <xdr:colOff>152400</xdr:colOff>
      <xdr:row>59</xdr:row>
      <xdr:rowOff>95461</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22072600" y="10211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138313</xdr:rowOff>
    </xdr:from>
    <xdr:ext cx="599010" cy="259045"/>
    <xdr:sp macro="" textlink="">
      <xdr:nvSpPr>
        <xdr:cNvPr id="813" name="貸付金最大値テキスト">
          <a:extLst>
            <a:ext uri="{FF2B5EF4-FFF2-40B4-BE49-F238E27FC236}">
              <a16:creationId xmlns:a16="http://schemas.microsoft.com/office/drawing/2014/main" id="{00000000-0008-0000-0600-00002D030000}"/>
            </a:ext>
          </a:extLst>
        </xdr:cNvPr>
        <xdr:cNvSpPr txBox="1"/>
      </xdr:nvSpPr>
      <xdr:spPr>
        <a:xfrm>
          <a:off x="22212300" y="8539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20186</xdr:rowOff>
    </xdr:from>
    <xdr:to>
      <xdr:col>116</xdr:col>
      <xdr:colOff>152400</xdr:colOff>
      <xdr:row>51</xdr:row>
      <xdr:rowOff>20186</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22072600" y="8764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46431</xdr:rowOff>
    </xdr:from>
    <xdr:to>
      <xdr:col>116</xdr:col>
      <xdr:colOff>63500</xdr:colOff>
      <xdr:row>59</xdr:row>
      <xdr:rowOff>46518</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flipV="1">
          <a:off x="21323300" y="10161981"/>
          <a:ext cx="838200" cy="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56695</xdr:rowOff>
    </xdr:from>
    <xdr:ext cx="534377" cy="259045"/>
    <xdr:sp macro="" textlink="">
      <xdr:nvSpPr>
        <xdr:cNvPr id="816" name="貸付金平均値テキスト">
          <a:extLst>
            <a:ext uri="{FF2B5EF4-FFF2-40B4-BE49-F238E27FC236}">
              <a16:creationId xmlns:a16="http://schemas.microsoft.com/office/drawing/2014/main" id="{00000000-0008-0000-0600-000030030000}"/>
            </a:ext>
          </a:extLst>
        </xdr:cNvPr>
        <xdr:cNvSpPr txBox="1"/>
      </xdr:nvSpPr>
      <xdr:spPr>
        <a:xfrm>
          <a:off x="22212300" y="9657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33818</xdr:rowOff>
    </xdr:from>
    <xdr:to>
      <xdr:col>116</xdr:col>
      <xdr:colOff>114300</xdr:colOff>
      <xdr:row>57</xdr:row>
      <xdr:rowOff>135418</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22110700" y="980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45941</xdr:rowOff>
    </xdr:from>
    <xdr:to>
      <xdr:col>111</xdr:col>
      <xdr:colOff>177800</xdr:colOff>
      <xdr:row>59</xdr:row>
      <xdr:rowOff>46518</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20434300" y="10161491"/>
          <a:ext cx="889000" cy="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134947</xdr:rowOff>
    </xdr:from>
    <xdr:to>
      <xdr:col>112</xdr:col>
      <xdr:colOff>38100</xdr:colOff>
      <xdr:row>57</xdr:row>
      <xdr:rowOff>65097</xdr:rowOff>
    </xdr:to>
    <xdr:sp macro="" textlink="">
      <xdr:nvSpPr>
        <xdr:cNvPr id="819" name="フローチャート: 判断 818">
          <a:extLst>
            <a:ext uri="{FF2B5EF4-FFF2-40B4-BE49-F238E27FC236}">
              <a16:creationId xmlns:a16="http://schemas.microsoft.com/office/drawing/2014/main" id="{00000000-0008-0000-0600-000033030000}"/>
            </a:ext>
          </a:extLst>
        </xdr:cNvPr>
        <xdr:cNvSpPr/>
      </xdr:nvSpPr>
      <xdr:spPr>
        <a:xfrm>
          <a:off x="21272500" y="973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81624</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56111" y="951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45800</xdr:rowOff>
    </xdr:from>
    <xdr:to>
      <xdr:col>107</xdr:col>
      <xdr:colOff>50800</xdr:colOff>
      <xdr:row>59</xdr:row>
      <xdr:rowOff>45941</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9545300" y="10161350"/>
          <a:ext cx="889000" cy="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138735</xdr:rowOff>
    </xdr:from>
    <xdr:to>
      <xdr:col>107</xdr:col>
      <xdr:colOff>101600</xdr:colOff>
      <xdr:row>57</xdr:row>
      <xdr:rowOff>68885</xdr:rowOff>
    </xdr:to>
    <xdr:sp macro="" textlink="">
      <xdr:nvSpPr>
        <xdr:cNvPr id="822" name="フローチャート: 判断 821">
          <a:extLst>
            <a:ext uri="{FF2B5EF4-FFF2-40B4-BE49-F238E27FC236}">
              <a16:creationId xmlns:a16="http://schemas.microsoft.com/office/drawing/2014/main" id="{00000000-0008-0000-0600-000036030000}"/>
            </a:ext>
          </a:extLst>
        </xdr:cNvPr>
        <xdr:cNvSpPr/>
      </xdr:nvSpPr>
      <xdr:spPr>
        <a:xfrm>
          <a:off x="20383500" y="97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85412</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167111" y="951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44929</xdr:rowOff>
    </xdr:from>
    <xdr:to>
      <xdr:col>102</xdr:col>
      <xdr:colOff>114300</xdr:colOff>
      <xdr:row>59</xdr:row>
      <xdr:rowOff>45800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656300" y="10160479"/>
          <a:ext cx="889000" cy="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169225</xdr:rowOff>
    </xdr:from>
    <xdr:to>
      <xdr:col>102</xdr:col>
      <xdr:colOff>165100</xdr:colOff>
      <xdr:row>58</xdr:row>
      <xdr:rowOff>99375</xdr:rowOff>
    </xdr:to>
    <xdr:sp macro="" textlink="">
      <xdr:nvSpPr>
        <xdr:cNvPr id="825" name="フローチャート: 判断 824">
          <a:extLst>
            <a:ext uri="{FF2B5EF4-FFF2-40B4-BE49-F238E27FC236}">
              <a16:creationId xmlns:a16="http://schemas.microsoft.com/office/drawing/2014/main" id="{00000000-0008-0000-0600-000039030000}"/>
            </a:ext>
          </a:extLst>
        </xdr:cNvPr>
        <xdr:cNvSpPr/>
      </xdr:nvSpPr>
      <xdr:spPr>
        <a:xfrm>
          <a:off x="19494500" y="994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115902</xdr:rowOff>
    </xdr:from>
    <xdr:ext cx="534377"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278111" y="971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163533</xdr:rowOff>
    </xdr:from>
    <xdr:to>
      <xdr:col>98</xdr:col>
      <xdr:colOff>38100</xdr:colOff>
      <xdr:row>58</xdr:row>
      <xdr:rowOff>93683</xdr:rowOff>
    </xdr:to>
    <xdr:sp macro="" textlink="">
      <xdr:nvSpPr>
        <xdr:cNvPr id="827" name="フローチャート: 判断 826">
          <a:extLst>
            <a:ext uri="{FF2B5EF4-FFF2-40B4-BE49-F238E27FC236}">
              <a16:creationId xmlns:a16="http://schemas.microsoft.com/office/drawing/2014/main" id="{00000000-0008-0000-0600-00003B030000}"/>
            </a:ext>
          </a:extLst>
        </xdr:cNvPr>
        <xdr:cNvSpPr/>
      </xdr:nvSpPr>
      <xdr:spPr>
        <a:xfrm>
          <a:off x="18605500" y="993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110210</xdr:rowOff>
    </xdr:from>
    <xdr:ext cx="534377"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389111" y="971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167081</xdr:rowOff>
    </xdr:from>
    <xdr:to>
      <xdr:col>116</xdr:col>
      <xdr:colOff>114300</xdr:colOff>
      <xdr:row>59</xdr:row>
      <xdr:rowOff>97231</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22110700" y="1011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82008</xdr:rowOff>
    </xdr:from>
    <xdr:ext cx="469744" cy="259045"/>
    <xdr:sp macro="" textlink="">
      <xdr:nvSpPr>
        <xdr:cNvPr id="835" name="貸付金該当値テキスト">
          <a:extLst>
            <a:ext uri="{FF2B5EF4-FFF2-40B4-BE49-F238E27FC236}">
              <a16:creationId xmlns:a16="http://schemas.microsoft.com/office/drawing/2014/main" id="{00000000-0008-0000-0600-000043030000}"/>
            </a:ext>
          </a:extLst>
        </xdr:cNvPr>
        <xdr:cNvSpPr txBox="1"/>
      </xdr:nvSpPr>
      <xdr:spPr>
        <a:xfrm>
          <a:off x="22212300" y="1002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167168</xdr:rowOff>
    </xdr:from>
    <xdr:to>
      <xdr:col>112</xdr:col>
      <xdr:colOff>38100</xdr:colOff>
      <xdr:row>59</xdr:row>
      <xdr:rowOff>97318</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21272500" y="1011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88445</xdr:rowOff>
    </xdr:from>
    <xdr:ext cx="469744"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21088428" y="1020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166591</xdr:rowOff>
    </xdr:from>
    <xdr:to>
      <xdr:col>107</xdr:col>
      <xdr:colOff>101600</xdr:colOff>
      <xdr:row>59</xdr:row>
      <xdr:rowOff>96741</xdr:rowOff>
    </xdr:to>
    <xdr:sp macro="" textlink="">
      <xdr:nvSpPr>
        <xdr:cNvPr id="838" name="楕円 837">
          <a:extLst>
            <a:ext uri="{FF2B5EF4-FFF2-40B4-BE49-F238E27FC236}">
              <a16:creationId xmlns:a16="http://schemas.microsoft.com/office/drawing/2014/main" id="{00000000-0008-0000-0600-000046030000}"/>
            </a:ext>
          </a:extLst>
        </xdr:cNvPr>
        <xdr:cNvSpPr/>
      </xdr:nvSpPr>
      <xdr:spPr>
        <a:xfrm>
          <a:off x="20383500" y="1011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87868</xdr:rowOff>
    </xdr:from>
    <xdr:ext cx="469744"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20199428" y="1020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166450</xdr:rowOff>
    </xdr:from>
    <xdr:to>
      <xdr:col>102</xdr:col>
      <xdr:colOff>165100</xdr:colOff>
      <xdr:row>59</xdr:row>
      <xdr:rowOff>96600</xdr:rowOff>
    </xdr:to>
    <xdr:sp macro="" textlink="">
      <xdr:nvSpPr>
        <xdr:cNvPr id="840" name="楕円 839">
          <a:extLst>
            <a:ext uri="{FF2B5EF4-FFF2-40B4-BE49-F238E27FC236}">
              <a16:creationId xmlns:a16="http://schemas.microsoft.com/office/drawing/2014/main" id="{00000000-0008-0000-0600-000048030000}"/>
            </a:ext>
          </a:extLst>
        </xdr:cNvPr>
        <xdr:cNvSpPr/>
      </xdr:nvSpPr>
      <xdr:spPr>
        <a:xfrm>
          <a:off x="19494500" y="1011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87727</xdr:rowOff>
    </xdr:from>
    <xdr:ext cx="469744"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9310428" y="1020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165579</xdr:rowOff>
    </xdr:from>
    <xdr:to>
      <xdr:col>98</xdr:col>
      <xdr:colOff>38100</xdr:colOff>
      <xdr:row>59</xdr:row>
      <xdr:rowOff>95729</xdr:rowOff>
    </xdr:to>
    <xdr:sp macro="" textlink="">
      <xdr:nvSpPr>
        <xdr:cNvPr id="842" name="楕円 841">
          <a:extLst>
            <a:ext uri="{FF2B5EF4-FFF2-40B4-BE49-F238E27FC236}">
              <a16:creationId xmlns:a16="http://schemas.microsoft.com/office/drawing/2014/main" id="{00000000-0008-0000-0600-00004A030000}"/>
            </a:ext>
          </a:extLst>
        </xdr:cNvPr>
        <xdr:cNvSpPr/>
      </xdr:nvSpPr>
      <xdr:spPr>
        <a:xfrm>
          <a:off x="18605500" y="1010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86856</xdr:rowOff>
    </xdr:from>
    <xdr:ext cx="469744"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421428" y="10202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8" name="正方形/長方形 847">
          <a:extLst>
            <a:ext uri="{FF2B5EF4-FFF2-40B4-BE49-F238E27FC236}">
              <a16:creationId xmlns:a16="http://schemas.microsoft.com/office/drawing/2014/main" id="{00000000-0008-0000-0600-00005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9" name="正方形/長方形 848">
          <a:extLst>
            <a:ext uri="{FF2B5EF4-FFF2-40B4-BE49-F238E27FC236}">
              <a16:creationId xmlns:a16="http://schemas.microsoft.com/office/drawing/2014/main" id="{00000000-0008-0000-0600-00005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50" name="正方形/長方形 849">
          <a:extLst>
            <a:ext uri="{FF2B5EF4-FFF2-40B4-BE49-F238E27FC236}">
              <a16:creationId xmlns:a16="http://schemas.microsoft.com/office/drawing/2014/main" id="{00000000-0008-0000-0600-00005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51" name="正方形/長方形 850">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7" name="繰出金グラフ枠">
          <a:extLst>
            <a:ext uri="{FF2B5EF4-FFF2-40B4-BE49-F238E27FC236}">
              <a16:creationId xmlns:a16="http://schemas.microsoft.com/office/drawing/2014/main" id="{00000000-0008-0000-0600-00006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86322</xdr:rowOff>
    </xdr:from>
    <xdr:to>
      <xdr:col>116</xdr:col>
      <xdr:colOff>62864</xdr:colOff>
      <xdr:row>77</xdr:row>
      <xdr:rowOff>151321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22159595" y="12259272"/>
          <a:ext cx="1269" cy="109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155148</xdr:rowOff>
    </xdr:from>
    <xdr:ext cx="534377" cy="259045"/>
    <xdr:sp macro="" textlink="">
      <xdr:nvSpPr>
        <xdr:cNvPr id="869" name="繰出金最小値テキスト">
          <a:extLst>
            <a:ext uri="{FF2B5EF4-FFF2-40B4-BE49-F238E27FC236}">
              <a16:creationId xmlns:a16="http://schemas.microsoft.com/office/drawing/2014/main" id="{00000000-0008-0000-0600-000065030000}"/>
            </a:ext>
          </a:extLst>
        </xdr:cNvPr>
        <xdr:cNvSpPr txBox="1"/>
      </xdr:nvSpPr>
      <xdr:spPr>
        <a:xfrm>
          <a:off x="22212300" y="1335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151321</xdr:rowOff>
    </xdr:from>
    <xdr:to>
      <xdr:col>116</xdr:col>
      <xdr:colOff>152400</xdr:colOff>
      <xdr:row>77</xdr:row>
      <xdr:rowOff>151321</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072600" y="1335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32999</xdr:rowOff>
    </xdr:from>
    <xdr:ext cx="534377" cy="259045"/>
    <xdr:sp macro="" textlink="">
      <xdr:nvSpPr>
        <xdr:cNvPr id="871" name="繰出金最大値テキスト">
          <a:extLst>
            <a:ext uri="{FF2B5EF4-FFF2-40B4-BE49-F238E27FC236}">
              <a16:creationId xmlns:a16="http://schemas.microsoft.com/office/drawing/2014/main" id="{00000000-0008-0000-0600-000067030000}"/>
            </a:ext>
          </a:extLst>
        </xdr:cNvPr>
        <xdr:cNvSpPr txBox="1"/>
      </xdr:nvSpPr>
      <xdr:spPr>
        <a:xfrm>
          <a:off x="22212300" y="1203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86322</xdr:rowOff>
    </xdr:from>
    <xdr:to>
      <xdr:col>116</xdr:col>
      <xdr:colOff>152400</xdr:colOff>
      <xdr:row>71</xdr:row>
      <xdr:rowOff>86322</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22072600" y="12259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125337</xdr:rowOff>
    </xdr:from>
    <xdr:to>
      <xdr:col>116</xdr:col>
      <xdr:colOff>63500</xdr:colOff>
      <xdr:row>74</xdr:row>
      <xdr:rowOff>128918</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flipV="1">
          <a:off x="21323300" y="12812637"/>
          <a:ext cx="8382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153205</xdr:rowOff>
    </xdr:from>
    <xdr:ext cx="534377" cy="259045"/>
    <xdr:sp macro="" textlink="">
      <xdr:nvSpPr>
        <xdr:cNvPr id="874" name="繰出金平均値テキスト">
          <a:extLst>
            <a:ext uri="{FF2B5EF4-FFF2-40B4-BE49-F238E27FC236}">
              <a16:creationId xmlns:a16="http://schemas.microsoft.com/office/drawing/2014/main" id="{00000000-0008-0000-0600-00006A030000}"/>
            </a:ext>
          </a:extLst>
        </xdr:cNvPr>
        <xdr:cNvSpPr txBox="1"/>
      </xdr:nvSpPr>
      <xdr:spPr>
        <a:xfrm>
          <a:off x="22212300" y="128405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3328</xdr:rowOff>
    </xdr:from>
    <xdr:to>
      <xdr:col>116</xdr:col>
      <xdr:colOff>114300</xdr:colOff>
      <xdr:row>75</xdr:row>
      <xdr:rowOff>104928</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2110700" y="1286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128918</xdr:rowOff>
    </xdr:from>
    <xdr:to>
      <xdr:col>111</xdr:col>
      <xdr:colOff>177800</xdr:colOff>
      <xdr:row>74</xdr:row>
      <xdr:rowOff>141186</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flipV="1">
          <a:off x="20434300" y="12816218"/>
          <a:ext cx="889000" cy="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27825</xdr:rowOff>
    </xdr:from>
    <xdr:to>
      <xdr:col>112</xdr:col>
      <xdr:colOff>38100</xdr:colOff>
      <xdr:row>75</xdr:row>
      <xdr:rowOff>129425</xdr:rowOff>
    </xdr:to>
    <xdr:sp macro="" textlink="">
      <xdr:nvSpPr>
        <xdr:cNvPr id="877" name="フローチャート: 判断 876">
          <a:extLst>
            <a:ext uri="{FF2B5EF4-FFF2-40B4-BE49-F238E27FC236}">
              <a16:creationId xmlns:a16="http://schemas.microsoft.com/office/drawing/2014/main" id="{00000000-0008-0000-0600-00006D030000}"/>
            </a:ext>
          </a:extLst>
        </xdr:cNvPr>
        <xdr:cNvSpPr/>
      </xdr:nvSpPr>
      <xdr:spPr>
        <a:xfrm>
          <a:off x="21272500" y="1288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120553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97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141186</xdr:rowOff>
    </xdr:from>
    <xdr:to>
      <xdr:col>107</xdr:col>
      <xdr:colOff>50800</xdr:colOff>
      <xdr:row>75</xdr:row>
      <xdr:rowOff>7721</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flipV="1">
          <a:off x="19545300" y="12828486"/>
          <a:ext cx="889000" cy="3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68935</xdr:rowOff>
    </xdr:from>
    <xdr:to>
      <xdr:col>107</xdr:col>
      <xdr:colOff>101600</xdr:colOff>
      <xdr:row>75</xdr:row>
      <xdr:rowOff>170535</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20383500" y="1292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161662</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302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7721</xdr:rowOff>
    </xdr:from>
    <xdr:to>
      <xdr:col>102</xdr:col>
      <xdr:colOff>114300</xdr:colOff>
      <xdr:row>75</xdr:row>
      <xdr:rowOff>23800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flipV="1">
          <a:off x="18656300" y="12866471"/>
          <a:ext cx="889000" cy="1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61735</xdr:rowOff>
    </xdr:from>
    <xdr:to>
      <xdr:col>102</xdr:col>
      <xdr:colOff>165100</xdr:colOff>
      <xdr:row>75</xdr:row>
      <xdr:rowOff>163336</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19494500" y="129204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154461</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01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104940</xdr:rowOff>
    </xdr:from>
    <xdr:to>
      <xdr:col>98</xdr:col>
      <xdr:colOff>38100</xdr:colOff>
      <xdr:row>76</xdr:row>
      <xdr:rowOff>35089</xdr:rowOff>
    </xdr:to>
    <xdr:sp macro="" textlink="">
      <xdr:nvSpPr>
        <xdr:cNvPr id="885" name="フローチャート: 判断 884">
          <a:extLst>
            <a:ext uri="{FF2B5EF4-FFF2-40B4-BE49-F238E27FC236}">
              <a16:creationId xmlns:a16="http://schemas.microsoft.com/office/drawing/2014/main" id="{00000000-0008-0000-0600-000075030000}"/>
            </a:ext>
          </a:extLst>
        </xdr:cNvPr>
        <xdr:cNvSpPr/>
      </xdr:nvSpPr>
      <xdr:spPr>
        <a:xfrm>
          <a:off x="18605500" y="12963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26216</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05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74537</xdr:rowOff>
    </xdr:from>
    <xdr:to>
      <xdr:col>116</xdr:col>
      <xdr:colOff>114300</xdr:colOff>
      <xdr:row>75</xdr:row>
      <xdr:rowOff>4687</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2110700" y="1276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97414</xdr:rowOff>
    </xdr:from>
    <xdr:ext cx="534377" cy="259045"/>
    <xdr:sp macro="" textlink="">
      <xdr:nvSpPr>
        <xdr:cNvPr id="893" name="繰出金該当値テキスト">
          <a:extLst>
            <a:ext uri="{FF2B5EF4-FFF2-40B4-BE49-F238E27FC236}">
              <a16:creationId xmlns:a16="http://schemas.microsoft.com/office/drawing/2014/main" id="{00000000-0008-0000-0600-00007D030000}"/>
            </a:ext>
          </a:extLst>
        </xdr:cNvPr>
        <xdr:cNvSpPr txBox="1"/>
      </xdr:nvSpPr>
      <xdr:spPr>
        <a:xfrm>
          <a:off x="22212300" y="1261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78118</xdr:rowOff>
    </xdr:from>
    <xdr:to>
      <xdr:col>112</xdr:col>
      <xdr:colOff>38100</xdr:colOff>
      <xdr:row>75</xdr:row>
      <xdr:rowOff>8268</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21272500" y="1276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24795</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056111" y="1254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90386</xdr:rowOff>
    </xdr:from>
    <xdr:to>
      <xdr:col>107</xdr:col>
      <xdr:colOff>101600</xdr:colOff>
      <xdr:row>75</xdr:row>
      <xdr:rowOff>20536</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20383500" y="1277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37063</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167111" y="1255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128371</xdr:rowOff>
    </xdr:from>
    <xdr:to>
      <xdr:col>102</xdr:col>
      <xdr:colOff>165100</xdr:colOff>
      <xdr:row>75</xdr:row>
      <xdr:rowOff>58521</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19494500" y="128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75048</xdr:rowOff>
    </xdr:from>
    <xdr:ext cx="534377"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9278111" y="125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144450</xdr:rowOff>
    </xdr:from>
    <xdr:to>
      <xdr:col>98</xdr:col>
      <xdr:colOff>38100</xdr:colOff>
      <xdr:row>75</xdr:row>
      <xdr:rowOff>74600</xdr:rowOff>
    </xdr:to>
    <xdr:sp macro="" textlink="">
      <xdr:nvSpPr>
        <xdr:cNvPr id="900" name="楕円 899">
          <a:extLst>
            <a:ext uri="{FF2B5EF4-FFF2-40B4-BE49-F238E27FC236}">
              <a16:creationId xmlns:a16="http://schemas.microsoft.com/office/drawing/2014/main" id="{00000000-0008-0000-0600-000084030000}"/>
            </a:ext>
          </a:extLst>
        </xdr:cNvPr>
        <xdr:cNvSpPr/>
      </xdr:nvSpPr>
      <xdr:spPr>
        <a:xfrm>
          <a:off x="18605500" y="1283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91127</xdr:rowOff>
    </xdr:from>
    <xdr:ext cx="534377"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389111" y="1260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8" name="正方形/長方形 907">
          <a:extLst>
            <a:ext uri="{FF2B5EF4-FFF2-40B4-BE49-F238E27FC236}">
              <a16:creationId xmlns:a16="http://schemas.microsoft.com/office/drawing/2014/main" id="{00000000-0008-0000-0600-00008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9" name="正方形/長方形 908">
          <a:extLst>
            <a:ext uri="{FF2B5EF4-FFF2-40B4-BE49-F238E27FC236}">
              <a16:creationId xmlns:a16="http://schemas.microsoft.com/office/drawing/2014/main" id="{00000000-0008-0000-0600-00008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6" name="前年度繰上充用金グラフ枠">
          <a:extLst>
            <a:ext uri="{FF2B5EF4-FFF2-40B4-BE49-F238E27FC236}">
              <a16:creationId xmlns:a16="http://schemas.microsoft.com/office/drawing/2014/main" id="{00000000-0008-0000-0600-00009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8" name="前年度繰上充用金最小値テキスト">
          <a:extLst>
            <a:ext uri="{FF2B5EF4-FFF2-40B4-BE49-F238E27FC236}">
              <a16:creationId xmlns:a16="http://schemas.microsoft.com/office/drawing/2014/main" id="{00000000-0008-0000-0600-00009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20" name="前年度繰上充用金最大値テキスト">
          <a:extLst>
            <a:ext uri="{FF2B5EF4-FFF2-40B4-BE49-F238E27FC236}">
              <a16:creationId xmlns:a16="http://schemas.microsoft.com/office/drawing/2014/main" id="{00000000-0008-0000-0600-00009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3" name="前年度繰上充用金平均値テキスト">
          <a:extLst>
            <a:ext uri="{FF2B5EF4-FFF2-40B4-BE49-F238E27FC236}">
              <a16:creationId xmlns:a16="http://schemas.microsoft.com/office/drawing/2014/main" id="{00000000-0008-0000-0600-00009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8" name="直線コネクタ 927">
          <a:extLst>
            <a:ext uri="{FF2B5EF4-FFF2-40B4-BE49-F238E27FC236}">
              <a16:creationId xmlns:a16="http://schemas.microsoft.com/office/drawing/2014/main" id="{00000000-0008-0000-0600-0000A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31" name="直線コネクタ 930">
          <a:extLst>
            <a:ext uri="{FF2B5EF4-FFF2-40B4-BE49-F238E27FC236}">
              <a16:creationId xmlns:a16="http://schemas.microsoft.com/office/drawing/2014/main" id="{00000000-0008-0000-0600-0000A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32" name="フローチャート: 判断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フローチャート: 判断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42" name="前年度繰上充用金該当値テキスト">
          <a:extLst>
            <a:ext uri="{FF2B5EF4-FFF2-40B4-BE49-F238E27FC236}">
              <a16:creationId xmlns:a16="http://schemas.microsoft.com/office/drawing/2014/main" id="{00000000-0008-0000-0600-0000A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5" name="楕円 944">
          <a:extLst>
            <a:ext uri="{FF2B5EF4-FFF2-40B4-BE49-F238E27FC236}">
              <a16:creationId xmlns:a16="http://schemas.microsoft.com/office/drawing/2014/main" id="{00000000-0008-0000-0600-0000B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7" name="楕円 946">
          <a:extLst>
            <a:ext uri="{FF2B5EF4-FFF2-40B4-BE49-F238E27FC236}">
              <a16:creationId xmlns:a16="http://schemas.microsoft.com/office/drawing/2014/main" id="{00000000-0008-0000-0600-0000B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9" name="楕円 948">
          <a:extLst>
            <a:ext uri="{FF2B5EF4-FFF2-40B4-BE49-F238E27FC236}">
              <a16:creationId xmlns:a16="http://schemas.microsoft.com/office/drawing/2014/main" id="{00000000-0008-0000-0600-0000B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50" name="テキスト ボックス 949">
          <a:extLst>
            <a:ext uri="{FF2B5EF4-FFF2-40B4-BE49-F238E27FC236}">
              <a16:creationId xmlns:a16="http://schemas.microsoft.com/office/drawing/2014/main" id="{00000000-0008-0000-0600-0000B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1" name="正方形/長方形 950">
          <a:extLst>
            <a:ext uri="{FF2B5EF4-FFF2-40B4-BE49-F238E27FC236}">
              <a16:creationId xmlns:a16="http://schemas.microsoft.com/office/drawing/2014/main" id="{00000000-0008-0000-0600-0000B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52" name="正方形/長方形 951">
          <a:extLst>
            <a:ext uri="{FF2B5EF4-FFF2-40B4-BE49-F238E27FC236}">
              <a16:creationId xmlns:a16="http://schemas.microsoft.com/office/drawing/2014/main" id="{00000000-0008-0000-0600-0000B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3" name="テキスト ボックス 952">
          <a:extLst>
            <a:ext uri="{FF2B5EF4-FFF2-40B4-BE49-F238E27FC236}">
              <a16:creationId xmlns:a16="http://schemas.microsoft.com/office/drawing/2014/main" id="{00000000-0008-0000-0600-0000B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・歳出決算総額は、住民一人当たり</a:t>
          </a:r>
          <a:r>
            <a:rPr kumimoji="1" lang="en-US" altLang="ja-JP" sz="1200">
              <a:latin typeface="ＭＳ Ｐゴシック" panose="020B0600070205080204" pitchFamily="50" charset="-128"/>
              <a:ea typeface="ＭＳ Ｐゴシック" panose="020B0600070205080204" pitchFamily="50" charset="-128"/>
            </a:rPr>
            <a:t>551,180</a:t>
          </a:r>
          <a:r>
            <a:rPr kumimoji="1" lang="ja-JP" altLang="en-US" sz="1200">
              <a:latin typeface="ＭＳ Ｐゴシック" panose="020B0600070205080204" pitchFamily="50" charset="-128"/>
              <a:ea typeface="ＭＳ Ｐゴシック" panose="020B0600070205080204" pitchFamily="50" charset="-128"/>
            </a:rPr>
            <a:t>円となっている。</a:t>
          </a:r>
        </a:p>
        <a:p>
          <a:r>
            <a:rPr kumimoji="1" lang="ja-JP" altLang="en-US" sz="1200">
              <a:latin typeface="ＭＳ Ｐゴシック" panose="020B0600070205080204" pitchFamily="50" charset="-128"/>
              <a:ea typeface="ＭＳ Ｐゴシック" panose="020B0600070205080204" pitchFamily="50" charset="-128"/>
            </a:rPr>
            <a:t>・主な構成要素について</a:t>
          </a:r>
        </a:p>
        <a:p>
          <a:r>
            <a:rPr kumimoji="1" lang="ja-JP" altLang="en-US" sz="1200">
              <a:latin typeface="ＭＳ Ｐゴシック" panose="020B0600070205080204" pitchFamily="50" charset="-128"/>
              <a:ea typeface="ＭＳ Ｐゴシック" panose="020B0600070205080204" pitchFamily="50" charset="-128"/>
            </a:rPr>
            <a:t>　人件費は、住民一人当たり</a:t>
          </a:r>
          <a:r>
            <a:rPr kumimoji="1" lang="en-US" altLang="ja-JP" sz="1200">
              <a:latin typeface="ＭＳ Ｐゴシック" panose="020B0600070205080204" pitchFamily="50" charset="-128"/>
              <a:ea typeface="ＭＳ Ｐゴシック" panose="020B0600070205080204" pitchFamily="50" charset="-128"/>
            </a:rPr>
            <a:t>117,287</a:t>
          </a:r>
          <a:r>
            <a:rPr kumimoji="1" lang="ja-JP" altLang="en-US" sz="1200">
              <a:latin typeface="ＭＳ Ｐゴシック" panose="020B0600070205080204" pitchFamily="50" charset="-128"/>
              <a:ea typeface="ＭＳ Ｐゴシック" panose="020B0600070205080204" pitchFamily="50" charset="-128"/>
            </a:rPr>
            <a:t>円となっている。決算全体でみると、前年度と比べて約</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億円減の約</a:t>
          </a:r>
          <a:r>
            <a:rPr kumimoji="1" lang="en-US" altLang="ja-JP" sz="1200">
              <a:latin typeface="ＭＳ Ｐゴシック" panose="020B0600070205080204" pitchFamily="50" charset="-128"/>
              <a:ea typeface="ＭＳ Ｐゴシック" panose="020B0600070205080204" pitchFamily="50" charset="-128"/>
            </a:rPr>
            <a:t>858</a:t>
          </a:r>
          <a:r>
            <a:rPr kumimoji="1" lang="ja-JP" altLang="en-US" sz="1200">
              <a:latin typeface="ＭＳ Ｐゴシック" panose="020B0600070205080204" pitchFamily="50" charset="-128"/>
              <a:ea typeface="ＭＳ Ｐゴシック" panose="020B0600070205080204" pitchFamily="50" charset="-128"/>
            </a:rPr>
            <a:t>億円となっており、人事委員会の給与勧告等に伴う期末・勤勉手当が増加したものの、定年退職者の減少等に伴う退職手当が減少したことが主な要因となっている。</a:t>
          </a:r>
        </a:p>
        <a:p>
          <a:r>
            <a:rPr kumimoji="1" lang="ja-JP" altLang="en-US" sz="1200">
              <a:latin typeface="ＭＳ Ｐゴシック" panose="020B0600070205080204" pitchFamily="50" charset="-128"/>
              <a:ea typeface="ＭＳ Ｐゴシック" panose="020B0600070205080204" pitchFamily="50" charset="-128"/>
            </a:rPr>
            <a:t>　物件費は、住民一人当たり</a:t>
          </a:r>
          <a:r>
            <a:rPr kumimoji="1" lang="en-US" altLang="ja-JP" sz="1200">
              <a:latin typeface="ＭＳ Ｐゴシック" panose="020B0600070205080204" pitchFamily="50" charset="-128"/>
              <a:ea typeface="ＭＳ Ｐゴシック" panose="020B0600070205080204" pitchFamily="50" charset="-128"/>
            </a:rPr>
            <a:t>70,699</a:t>
          </a:r>
          <a:r>
            <a:rPr kumimoji="1" lang="ja-JP" altLang="en-US" sz="1200">
              <a:latin typeface="ＭＳ Ｐゴシック" panose="020B0600070205080204" pitchFamily="50" charset="-128"/>
              <a:ea typeface="ＭＳ Ｐゴシック" panose="020B0600070205080204" pitchFamily="50" charset="-128"/>
            </a:rPr>
            <a:t>円となっている。決算全体でみると、前年度と比べて約</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億円増の約</a:t>
          </a:r>
          <a:r>
            <a:rPr kumimoji="1" lang="en-US" altLang="ja-JP" sz="1200">
              <a:latin typeface="ＭＳ Ｐゴシック" panose="020B0600070205080204" pitchFamily="50" charset="-128"/>
              <a:ea typeface="ＭＳ Ｐゴシック" panose="020B0600070205080204" pitchFamily="50" charset="-128"/>
            </a:rPr>
            <a:t>517</a:t>
          </a:r>
          <a:r>
            <a:rPr kumimoji="1" lang="ja-JP" altLang="en-US" sz="1200">
              <a:latin typeface="ＭＳ Ｐゴシック" panose="020B0600070205080204" pitchFamily="50" charset="-128"/>
              <a:ea typeface="ＭＳ Ｐゴシック" panose="020B0600070205080204" pitchFamily="50" charset="-128"/>
            </a:rPr>
            <a:t>億円となっており、総合行政情報システム整備経費や社会保障・税番号制度推進経費が増加したことが主な要因となっている。</a:t>
          </a:r>
        </a:p>
        <a:p>
          <a:r>
            <a:rPr kumimoji="1" lang="ja-JP" altLang="en-US" sz="1200">
              <a:latin typeface="ＭＳ Ｐゴシック" panose="020B0600070205080204" pitchFamily="50" charset="-128"/>
              <a:ea typeface="ＭＳ Ｐゴシック" panose="020B0600070205080204" pitchFamily="50" charset="-128"/>
            </a:rPr>
            <a:t>　補助費等は、住民一人当たり</a:t>
          </a:r>
          <a:r>
            <a:rPr kumimoji="1" lang="en-US" altLang="ja-JP" sz="1200">
              <a:latin typeface="ＭＳ Ｐゴシック" panose="020B0600070205080204" pitchFamily="50" charset="-128"/>
              <a:ea typeface="ＭＳ Ｐゴシック" panose="020B0600070205080204" pitchFamily="50" charset="-128"/>
            </a:rPr>
            <a:t>33,200</a:t>
          </a:r>
          <a:r>
            <a:rPr kumimoji="1" lang="ja-JP" altLang="en-US" sz="1200">
              <a:latin typeface="ＭＳ Ｐゴシック" panose="020B0600070205080204" pitchFamily="50" charset="-128"/>
              <a:ea typeface="ＭＳ Ｐゴシック" panose="020B0600070205080204" pitchFamily="50" charset="-128"/>
            </a:rPr>
            <a:t>円となっている。決算全体でみると、前年度と比べて約</a:t>
          </a:r>
          <a:r>
            <a:rPr kumimoji="1" lang="en-US" altLang="ja-JP" sz="1200">
              <a:latin typeface="ＭＳ Ｐゴシック" panose="020B0600070205080204" pitchFamily="50" charset="-128"/>
              <a:ea typeface="ＭＳ Ｐゴシック" panose="020B0600070205080204" pitchFamily="50" charset="-128"/>
            </a:rPr>
            <a:t>9</a:t>
          </a:r>
          <a:r>
            <a:rPr kumimoji="1" lang="ja-JP" altLang="en-US" sz="1200">
              <a:latin typeface="ＭＳ Ｐゴシック" panose="020B0600070205080204" pitchFamily="50" charset="-128"/>
              <a:ea typeface="ＭＳ Ｐゴシック" panose="020B0600070205080204" pitchFamily="50" charset="-128"/>
            </a:rPr>
            <a:t>億円増の約</a:t>
          </a:r>
          <a:r>
            <a:rPr kumimoji="1" lang="en-US" altLang="ja-JP" sz="1200">
              <a:latin typeface="ＭＳ Ｐゴシック" panose="020B0600070205080204" pitchFamily="50" charset="-128"/>
              <a:ea typeface="ＭＳ Ｐゴシック" panose="020B0600070205080204" pitchFamily="50" charset="-128"/>
            </a:rPr>
            <a:t>243</a:t>
          </a:r>
          <a:r>
            <a:rPr kumimoji="1" lang="ja-JP" altLang="en-US" sz="1200">
              <a:latin typeface="ＭＳ Ｐゴシック" panose="020B0600070205080204" pitchFamily="50" charset="-128"/>
              <a:ea typeface="ＭＳ Ｐゴシック" panose="020B0600070205080204" pitchFamily="50" charset="-128"/>
            </a:rPr>
            <a:t>億円となっており、新型コロナウイルスワクチン返還金の皆増や全国都市緑化フェア開催推進経費が増加したことが主な要因となっている。</a:t>
          </a:r>
        </a:p>
        <a:p>
          <a:r>
            <a:rPr kumimoji="1" lang="ja-JP" altLang="en-US" sz="12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200">
              <a:latin typeface="ＭＳ Ｐゴシック" panose="020B0600070205080204" pitchFamily="50" charset="-128"/>
              <a:ea typeface="ＭＳ Ｐゴシック" panose="020B0600070205080204" pitchFamily="50" charset="-128"/>
            </a:rPr>
            <a:t>57,515</a:t>
          </a:r>
          <a:r>
            <a:rPr kumimoji="1" lang="ja-JP" altLang="en-US" sz="1200">
              <a:latin typeface="ＭＳ Ｐゴシック" panose="020B0600070205080204" pitchFamily="50" charset="-128"/>
              <a:ea typeface="ＭＳ Ｐゴシック" panose="020B0600070205080204" pitchFamily="50" charset="-128"/>
            </a:rPr>
            <a:t>円となっている。決算全体でみると、前年度と比べて約</a:t>
          </a:r>
          <a:r>
            <a:rPr kumimoji="1" lang="en-US" altLang="ja-JP" sz="1200">
              <a:latin typeface="ＭＳ Ｐゴシック" panose="020B0600070205080204" pitchFamily="50" charset="-128"/>
              <a:ea typeface="ＭＳ Ｐゴシック" panose="020B0600070205080204" pitchFamily="50" charset="-128"/>
            </a:rPr>
            <a:t>105</a:t>
          </a:r>
          <a:r>
            <a:rPr kumimoji="1" lang="ja-JP" altLang="en-US" sz="1200">
              <a:latin typeface="ＭＳ Ｐゴシック" panose="020B0600070205080204" pitchFamily="50" charset="-128"/>
              <a:ea typeface="ＭＳ Ｐゴシック" panose="020B0600070205080204" pitchFamily="50" charset="-128"/>
            </a:rPr>
            <a:t>億円減の約</a:t>
          </a:r>
          <a:r>
            <a:rPr kumimoji="1" lang="en-US" altLang="ja-JP" sz="1200">
              <a:latin typeface="ＭＳ Ｐゴシック" panose="020B0600070205080204" pitchFamily="50" charset="-128"/>
              <a:ea typeface="ＭＳ Ｐゴシック" panose="020B0600070205080204" pitchFamily="50" charset="-128"/>
            </a:rPr>
            <a:t>421</a:t>
          </a:r>
          <a:r>
            <a:rPr kumimoji="1" lang="ja-JP" altLang="en-US" sz="1200">
              <a:latin typeface="ＭＳ Ｐゴシック" panose="020B0600070205080204" pitchFamily="50" charset="-128"/>
              <a:ea typeface="ＭＳ Ｐゴシック" panose="020B0600070205080204" pitchFamily="50" charset="-128"/>
            </a:rPr>
            <a:t>億円となっており、義務教育施設整備経費等が増加したものの、国産農産物供給力強靭化対策事業が皆減したことが主な要因となっている。　</a:t>
          </a:r>
        </a:p>
        <a:p>
          <a:r>
            <a:rPr kumimoji="1" lang="ja-JP" altLang="en-US" sz="1200">
              <a:latin typeface="ＭＳ Ｐゴシック" panose="020B0600070205080204" pitchFamily="50" charset="-128"/>
              <a:ea typeface="ＭＳ Ｐゴシック" panose="020B0600070205080204" pitchFamily="50" charset="-128"/>
            </a:rPr>
            <a:t>　扶助費は、住民一人当たり</a:t>
          </a:r>
          <a:r>
            <a:rPr kumimoji="1" lang="en-US" altLang="ja-JP" sz="1200">
              <a:latin typeface="ＭＳ Ｐゴシック" panose="020B0600070205080204" pitchFamily="50" charset="-128"/>
              <a:ea typeface="ＭＳ Ｐゴシック" panose="020B0600070205080204" pitchFamily="50" charset="-128"/>
            </a:rPr>
            <a:t>157,942</a:t>
          </a:r>
          <a:r>
            <a:rPr kumimoji="1" lang="ja-JP" altLang="en-US" sz="1200">
              <a:latin typeface="ＭＳ Ｐゴシック" panose="020B0600070205080204" pitchFamily="50" charset="-128"/>
              <a:ea typeface="ＭＳ Ｐゴシック" panose="020B0600070205080204" pitchFamily="50" charset="-128"/>
            </a:rPr>
            <a:t>円となっている。決算全体でみると、前年度と比べて約</a:t>
          </a:r>
          <a:r>
            <a:rPr kumimoji="1" lang="en-US" altLang="ja-JP" sz="1200">
              <a:latin typeface="ＭＳ Ｐゴシック" panose="020B0600070205080204" pitchFamily="50" charset="-128"/>
              <a:ea typeface="ＭＳ Ｐゴシック" panose="020B0600070205080204" pitchFamily="50" charset="-128"/>
            </a:rPr>
            <a:t>113</a:t>
          </a:r>
          <a:r>
            <a:rPr kumimoji="1" lang="ja-JP" altLang="en-US" sz="1200">
              <a:latin typeface="ＭＳ Ｐゴシック" panose="020B0600070205080204" pitchFamily="50" charset="-128"/>
              <a:ea typeface="ＭＳ Ｐゴシック" panose="020B0600070205080204" pitchFamily="50" charset="-128"/>
            </a:rPr>
            <a:t>億円減の約</a:t>
          </a:r>
          <a:r>
            <a:rPr kumimoji="1" lang="en-US" altLang="ja-JP" sz="1200">
              <a:latin typeface="ＭＳ Ｐゴシック" panose="020B0600070205080204" pitchFamily="50" charset="-128"/>
              <a:ea typeface="ＭＳ Ｐゴシック" panose="020B0600070205080204" pitchFamily="50" charset="-128"/>
            </a:rPr>
            <a:t>1,155</a:t>
          </a:r>
          <a:r>
            <a:rPr kumimoji="1" lang="ja-JP" altLang="en-US" sz="1200">
              <a:latin typeface="ＭＳ Ｐゴシック" panose="020B0600070205080204" pitchFamily="50" charset="-128"/>
              <a:ea typeface="ＭＳ Ｐゴシック" panose="020B0600070205080204" pitchFamily="50" charset="-128"/>
            </a:rPr>
            <a:t>億円となっており、コロナ禍における臨時の給付金関連経費が減少したことが主な要因となっている。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熊本県熊本市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731,476
724,201
390.32
412,805,953
403,175,196
7,576,485
203,631,086
500,366,831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102.2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39</xdr:row>
      <xdr:rowOff>118473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94630"/>
          <a:ext cx="127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122300</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08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118473</xdr:rowOff>
    </xdr:from>
    <xdr:to>
      <xdr:col>24</xdr:col>
      <xdr:colOff>152400</xdr:colOff>
      <xdr:row>39</xdr:row>
      <xdr:rowOff>118473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82550</xdr:rowOff>
    </xdr:from>
    <xdr:to>
      <xdr:col>24</xdr:col>
      <xdr:colOff>63500</xdr:colOff>
      <xdr:row>33</xdr:row>
      <xdr:rowOff>139700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7404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162033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62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12156</xdr:rowOff>
    </xdr:from>
    <xdr:to>
      <xdr:col>24</xdr:col>
      <xdr:colOff>114300</xdr:colOff>
      <xdr:row>36</xdr:row>
      <xdr:rowOff>113756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8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108676</xdr:rowOff>
    </xdr:from>
    <xdr:to>
      <xdr:col>19</xdr:col>
      <xdr:colOff>177800</xdr:colOff>
      <xdr:row>33</xdr:row>
      <xdr:rowOff>139700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76652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23586</xdr:rowOff>
    </xdr:from>
    <xdr:to>
      <xdr:col>20</xdr:col>
      <xdr:colOff>38100</xdr:colOff>
      <xdr:row>36</xdr:row>
      <xdr:rowOff>125186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9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116313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8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90714</xdr:rowOff>
    </xdr:from>
    <xdr:to>
      <xdr:col>15</xdr:col>
      <xdr:colOff>50800</xdr:colOff>
      <xdr:row>33</xdr:row>
      <xdr:rowOff>108676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74856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31750</xdr:rowOff>
    </xdr:from>
    <xdr:to>
      <xdr:col>15</xdr:col>
      <xdr:colOff>101600</xdr:colOff>
      <xdr:row>36</xdr:row>
      <xdr:rowOff>133350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124477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167458</xdr:rowOff>
    </xdr:from>
    <xdr:to>
      <xdr:col>10</xdr:col>
      <xdr:colOff>114300</xdr:colOff>
      <xdr:row>33</xdr:row>
      <xdr:rowOff>90714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653858"/>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162378</xdr:rowOff>
    </xdr:from>
    <xdr:to>
      <xdr:col>10</xdr:col>
      <xdr:colOff>165100</xdr:colOff>
      <xdr:row>36</xdr:row>
      <xdr:rowOff>92528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83655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5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141151</xdr:rowOff>
    </xdr:from>
    <xdr:to>
      <xdr:col>6</xdr:col>
      <xdr:colOff>38100</xdr:colOff>
      <xdr:row>36</xdr:row>
      <xdr:rowOff>71301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62428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31750</xdr:rowOff>
    </xdr:from>
    <xdr:to>
      <xdr:col>24</xdr:col>
      <xdr:colOff>114300</xdr:colOff>
      <xdr:row>33</xdr:row>
      <xdr:rowOff>133350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54627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54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88900</xdr:rowOff>
    </xdr:from>
    <xdr:to>
      <xdr:col>20</xdr:col>
      <xdr:colOff>38100</xdr:colOff>
      <xdr:row>34</xdr:row>
      <xdr:rowOff>19050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7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35577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52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57876</xdr:rowOff>
    </xdr:from>
    <xdr:to>
      <xdr:col>15</xdr:col>
      <xdr:colOff>101600</xdr:colOff>
      <xdr:row>33</xdr:row>
      <xdr:rowOff>159476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71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4553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49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39914</xdr:rowOff>
    </xdr:from>
    <xdr:to>
      <xdr:col>10</xdr:col>
      <xdr:colOff>165100</xdr:colOff>
      <xdr:row>33</xdr:row>
      <xdr:rowOff>141514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69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158041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472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116658</xdr:rowOff>
    </xdr:from>
    <xdr:to>
      <xdr:col>6</xdr:col>
      <xdr:colOff>38100</xdr:colOff>
      <xdr:row>33</xdr:row>
      <xdr:rowOff>46808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60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63335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37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95529</xdr:rowOff>
    </xdr:from>
    <xdr:to>
      <xdr:col>24</xdr:col>
      <xdr:colOff>62865</xdr:colOff>
      <xdr:row>59</xdr:row>
      <xdr:rowOff>75235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868179"/>
          <a:ext cx="1270" cy="322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79062</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9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75235</xdr:rowOff>
    </xdr:from>
    <xdr:to>
      <xdr:col>24</xdr:col>
      <xdr:colOff>152400</xdr:colOff>
      <xdr:row>59</xdr:row>
      <xdr:rowOff>75235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9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42206</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64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57</xdr:row>
      <xdr:rowOff>95529</xdr:rowOff>
    </xdr:from>
    <xdr:to>
      <xdr:col>24</xdr:col>
      <xdr:colOff>152400</xdr:colOff>
      <xdr:row>57</xdr:row>
      <xdr:rowOff>95529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868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48946</xdr:rowOff>
    </xdr:from>
    <xdr:to>
      <xdr:col>24</xdr:col>
      <xdr:colOff>63500</xdr:colOff>
      <xdr:row>58</xdr:row>
      <xdr:rowOff>62026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993046"/>
          <a:ext cx="838200" cy="1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40072</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98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50050</xdr:rowOff>
    </xdr:from>
    <xdr:to>
      <xdr:col>24</xdr:col>
      <xdr:colOff>114300</xdr:colOff>
      <xdr:row>58</xdr:row>
      <xdr:rowOff>151650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9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12306</xdr:rowOff>
    </xdr:from>
    <xdr:to>
      <xdr:col>19</xdr:col>
      <xdr:colOff>177800</xdr:colOff>
      <xdr:row>58</xdr:row>
      <xdr:rowOff>62026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8756256"/>
          <a:ext cx="889000" cy="124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27254</xdr:rowOff>
    </xdr:from>
    <xdr:to>
      <xdr:col>20</xdr:col>
      <xdr:colOff>38100</xdr:colOff>
      <xdr:row>58</xdr:row>
      <xdr:rowOff>128854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7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119981</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1006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12306</xdr:rowOff>
    </xdr:from>
    <xdr:to>
      <xdr:col>15</xdr:col>
      <xdr:colOff>50800</xdr:colOff>
      <xdr:row>58</xdr:row>
      <xdr:rowOff>33757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8756256"/>
          <a:ext cx="889000" cy="122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63462</xdr:rowOff>
    </xdr:from>
    <xdr:to>
      <xdr:col>15</xdr:col>
      <xdr:colOff>101600</xdr:colOff>
      <xdr:row>51</xdr:row>
      <xdr:rowOff>165062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88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156189</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8900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33757</xdr:rowOff>
    </xdr:from>
    <xdr:to>
      <xdr:col>10</xdr:col>
      <xdr:colOff>114300</xdr:colOff>
      <xdr:row>58</xdr:row>
      <xdr:rowOff>69418</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9977857"/>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109639</xdr:rowOff>
    </xdr:from>
    <xdr:to>
      <xdr:col>10</xdr:col>
      <xdr:colOff>165100</xdr:colOff>
      <xdr:row>59</xdr:row>
      <xdr:rowOff>39789</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5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30916</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1014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124841</xdr:rowOff>
    </xdr:from>
    <xdr:to>
      <xdr:col>6</xdr:col>
      <xdr:colOff>38100</xdr:colOff>
      <xdr:row>59</xdr:row>
      <xdr:rowOff>54991</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6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46118</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1016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169596</xdr:rowOff>
    </xdr:from>
    <xdr:to>
      <xdr:col>24</xdr:col>
      <xdr:colOff>114300</xdr:colOff>
      <xdr:row>58</xdr:row>
      <xdr:rowOff>99746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94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84523</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85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11226</xdr:rowOff>
    </xdr:from>
    <xdr:to>
      <xdr:col>20</xdr:col>
      <xdr:colOff>38100</xdr:colOff>
      <xdr:row>58</xdr:row>
      <xdr:rowOff>112826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95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129353</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973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132956</xdr:rowOff>
    </xdr:from>
    <xdr:to>
      <xdr:col>15</xdr:col>
      <xdr:colOff>101600</xdr:colOff>
      <xdr:row>51</xdr:row>
      <xdr:rowOff>63106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870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79633</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848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154407</xdr:rowOff>
    </xdr:from>
    <xdr:to>
      <xdr:col>10</xdr:col>
      <xdr:colOff>165100</xdr:colOff>
      <xdr:row>58</xdr:row>
      <xdr:rowOff>84557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92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101084</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70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18618</xdr:rowOff>
    </xdr:from>
    <xdr:to>
      <xdr:col>6</xdr:col>
      <xdr:colOff>38100</xdr:colOff>
      <xdr:row>58</xdr:row>
      <xdr:rowOff>120218</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96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136745</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73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75912</xdr:rowOff>
    </xdr:from>
    <xdr:to>
      <xdr:col>24</xdr:col>
      <xdr:colOff>62865</xdr:colOff>
      <xdr:row>78</xdr:row>
      <xdr:rowOff>88457</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77412"/>
          <a:ext cx="1270" cy="1384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92284</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65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88457</xdr:rowOff>
    </xdr:from>
    <xdr:to>
      <xdr:col>24</xdr:col>
      <xdr:colOff>152400</xdr:colOff>
      <xdr:row>78</xdr:row>
      <xdr:rowOff>88457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61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22589</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5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306,976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75912</xdr:rowOff>
    </xdr:from>
    <xdr:to>
      <xdr:col>24</xdr:col>
      <xdr:colOff>152400</xdr:colOff>
      <xdr:row>70</xdr:row>
      <xdr:rowOff>75912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77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133693</xdr:rowOff>
    </xdr:from>
    <xdr:to>
      <xdr:col>24</xdr:col>
      <xdr:colOff>63500</xdr:colOff>
      <xdr:row>75</xdr:row>
      <xdr:rowOff>113457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820993"/>
          <a:ext cx="838200" cy="15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129791</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6456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106914</xdr:rowOff>
    </xdr:from>
    <xdr:to>
      <xdr:col>24</xdr:col>
      <xdr:colOff>114300</xdr:colOff>
      <xdr:row>75</xdr:row>
      <xdr:rowOff>37064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7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133693</xdr:rowOff>
    </xdr:from>
    <xdr:to>
      <xdr:col>19</xdr:col>
      <xdr:colOff>177800</xdr:colOff>
      <xdr:row>76</xdr:row>
      <xdr:rowOff>74037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820993"/>
          <a:ext cx="889000" cy="28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80908</xdr:rowOff>
    </xdr:from>
    <xdr:to>
      <xdr:col>20</xdr:col>
      <xdr:colOff>38100</xdr:colOff>
      <xdr:row>75</xdr:row>
      <xdr:rowOff>11058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76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27585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543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74037</xdr:rowOff>
    </xdr:from>
    <xdr:to>
      <xdr:col>15</xdr:col>
      <xdr:colOff>50800</xdr:colOff>
      <xdr:row>76</xdr:row>
      <xdr:rowOff>132595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104237"/>
          <a:ext cx="889000" cy="5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150521</xdr:rowOff>
    </xdr:from>
    <xdr:to>
      <xdr:col>15</xdr:col>
      <xdr:colOff>101600</xdr:colOff>
      <xdr:row>76</xdr:row>
      <xdr:rowOff>80671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0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97198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784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110210</xdr:rowOff>
    </xdr:from>
    <xdr:to>
      <xdr:col>10</xdr:col>
      <xdr:colOff>114300</xdr:colOff>
      <xdr:row>76</xdr:row>
      <xdr:rowOff>132595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140410"/>
          <a:ext cx="889000" cy="2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40629</xdr:rowOff>
    </xdr:from>
    <xdr:to>
      <xdr:col>10</xdr:col>
      <xdr:colOff>165100</xdr:colOff>
      <xdr:row>76</xdr:row>
      <xdr:rowOff>142229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7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158756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84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95172</xdr:rowOff>
    </xdr:from>
    <xdr:to>
      <xdr:col>6</xdr:col>
      <xdr:colOff>38100</xdr:colOff>
      <xdr:row>77</xdr:row>
      <xdr:rowOff>25322</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2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16449</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18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62657</xdr:rowOff>
    </xdr:from>
    <xdr:to>
      <xdr:col>24</xdr:col>
      <xdr:colOff>114300</xdr:colOff>
      <xdr:row>75</xdr:row>
      <xdr:rowOff>164257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2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41084</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899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82893</xdr:rowOff>
    </xdr:from>
    <xdr:to>
      <xdr:col>20</xdr:col>
      <xdr:colOff>38100</xdr:colOff>
      <xdr:row>75</xdr:row>
      <xdr:rowOff>13043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77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4170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86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23237</xdr:rowOff>
    </xdr:from>
    <xdr:to>
      <xdr:col>15</xdr:col>
      <xdr:colOff>101600</xdr:colOff>
      <xdr:row>76</xdr:row>
      <xdr:rowOff>124837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5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115964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14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81795</xdr:rowOff>
    </xdr:from>
    <xdr:to>
      <xdr:col>10</xdr:col>
      <xdr:colOff>165100</xdr:colOff>
      <xdr:row>77</xdr:row>
      <xdr:rowOff>11945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11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3072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204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59410</xdr:rowOff>
    </xdr:from>
    <xdr:to>
      <xdr:col>6</xdr:col>
      <xdr:colOff>38100</xdr:colOff>
      <xdr:row>76</xdr:row>
      <xdr:rowOff>161010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08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6087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86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53129</xdr:rowOff>
    </xdr:from>
    <xdr:to>
      <xdr:col>24</xdr:col>
      <xdr:colOff>62865</xdr:colOff>
      <xdr:row>95</xdr:row>
      <xdr:rowOff>110759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483629"/>
          <a:ext cx="1270" cy="914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114586</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40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95</xdr:row>
      <xdr:rowOff>110759</xdr:rowOff>
    </xdr:from>
    <xdr:to>
      <xdr:col>24</xdr:col>
      <xdr:colOff>152400</xdr:colOff>
      <xdr:row>95</xdr:row>
      <xdr:rowOff>110759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39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171256</xdr:rowOff>
    </xdr:from>
    <xdr:ext cx="534377"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5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53129</xdr:rowOff>
    </xdr:from>
    <xdr:to>
      <xdr:col>24</xdr:col>
      <xdr:colOff>152400</xdr:colOff>
      <xdr:row>90</xdr:row>
      <xdr:rowOff>53129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48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110759</xdr:rowOff>
    </xdr:from>
    <xdr:to>
      <xdr:col>24</xdr:col>
      <xdr:colOff>63500</xdr:colOff>
      <xdr:row>95</xdr:row>
      <xdr:rowOff>134282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398509"/>
          <a:ext cx="838200" cy="2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168287</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5941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145410</xdr:rowOff>
    </xdr:from>
    <xdr:to>
      <xdr:col>24</xdr:col>
      <xdr:colOff>114300</xdr:colOff>
      <xdr:row>94</xdr:row>
      <xdr:rowOff>75560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0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134282</xdr:rowOff>
    </xdr:from>
    <xdr:to>
      <xdr:col>19</xdr:col>
      <xdr:colOff>177800</xdr:colOff>
      <xdr:row>97</xdr:row>
      <xdr:rowOff>97112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422032"/>
          <a:ext cx="889000" cy="30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7632</xdr:rowOff>
    </xdr:from>
    <xdr:to>
      <xdr:col>20</xdr:col>
      <xdr:colOff>38100</xdr:colOff>
      <xdr:row>94</xdr:row>
      <xdr:rowOff>109232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12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125759</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589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97112</xdr:rowOff>
    </xdr:from>
    <xdr:to>
      <xdr:col>15</xdr:col>
      <xdr:colOff>50800</xdr:colOff>
      <xdr:row>98</xdr:row>
      <xdr:rowOff>26772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727762"/>
          <a:ext cx="889000" cy="10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23064</xdr:rowOff>
    </xdr:from>
    <xdr:to>
      <xdr:col>15</xdr:col>
      <xdr:colOff>101600</xdr:colOff>
      <xdr:row>96</xdr:row>
      <xdr:rowOff>124664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48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141191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25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147199</xdr:rowOff>
    </xdr:from>
    <xdr:to>
      <xdr:col>10</xdr:col>
      <xdr:colOff>114300</xdr:colOff>
      <xdr:row>98</xdr:row>
      <xdr:rowOff>26772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777849"/>
          <a:ext cx="889000" cy="5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76212</xdr:rowOff>
    </xdr:from>
    <xdr:to>
      <xdr:col>10</xdr:col>
      <xdr:colOff>165100</xdr:colOff>
      <xdr:row>97</xdr:row>
      <xdr:rowOff>6362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3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22889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31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97656</xdr:rowOff>
    </xdr:from>
    <xdr:to>
      <xdr:col>6</xdr:col>
      <xdr:colOff>38100</xdr:colOff>
      <xdr:row>97</xdr:row>
      <xdr:rowOff>27806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5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44333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33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59959</xdr:rowOff>
    </xdr:from>
    <xdr:to>
      <xdr:col>24</xdr:col>
      <xdr:colOff>114300</xdr:colOff>
      <xdr:row>95</xdr:row>
      <xdr:rowOff>161559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34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146336</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26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83482</xdr:rowOff>
    </xdr:from>
    <xdr:to>
      <xdr:col>20</xdr:col>
      <xdr:colOff>38100</xdr:colOff>
      <xdr:row>96</xdr:row>
      <xdr:rowOff>13632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3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4759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46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46312</xdr:rowOff>
    </xdr:from>
    <xdr:to>
      <xdr:col>15</xdr:col>
      <xdr:colOff>101600</xdr:colOff>
      <xdr:row>97</xdr:row>
      <xdr:rowOff>147912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67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139039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76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147422</xdr:rowOff>
    </xdr:from>
    <xdr:to>
      <xdr:col>10</xdr:col>
      <xdr:colOff>165100</xdr:colOff>
      <xdr:row>98</xdr:row>
      <xdr:rowOff>77572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7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68699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7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96399</xdr:rowOff>
    </xdr:from>
    <xdr:to>
      <xdr:col>6</xdr:col>
      <xdr:colOff>38100</xdr:colOff>
      <xdr:row>98</xdr:row>
      <xdr:rowOff>26549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2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17676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1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78740</xdr:rowOff>
    </xdr:from>
    <xdr:to>
      <xdr:col>54</xdr:col>
      <xdr:colOff>189865</xdr:colOff>
      <xdr:row>39</xdr:row>
      <xdr:rowOff>16510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93690"/>
          <a:ext cx="1270" cy="130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20337</xdr:rowOff>
    </xdr:from>
    <xdr:ext cx="313932"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06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16510</xdr:rowOff>
    </xdr:from>
    <xdr:to>
      <xdr:col>55</xdr:col>
      <xdr:colOff>88900</xdr:colOff>
      <xdr:row>39</xdr:row>
      <xdr:rowOff>16510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03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25417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6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78740</xdr:rowOff>
    </xdr:from>
    <xdr:to>
      <xdr:col>55</xdr:col>
      <xdr:colOff>88900</xdr:colOff>
      <xdr:row>31</xdr:row>
      <xdr:rowOff>78740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9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99060</xdr:rowOff>
    </xdr:from>
    <xdr:to>
      <xdr:col>55</xdr:col>
      <xdr:colOff>0</xdr:colOff>
      <xdr:row>36</xdr:row>
      <xdr:rowOff>66040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099810"/>
          <a:ext cx="838200" cy="13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31767</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039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53340</xdr:rowOff>
    </xdr:from>
    <xdr:to>
      <xdr:col>55</xdr:col>
      <xdr:colOff>50800</xdr:colOff>
      <xdr:row>36</xdr:row>
      <xdr:rowOff>154940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29210</xdr:rowOff>
    </xdr:from>
    <xdr:to>
      <xdr:col>50</xdr:col>
      <xdr:colOff>114300</xdr:colOff>
      <xdr:row>36</xdr:row>
      <xdr:rowOff>66040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201410"/>
          <a:ext cx="8890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2540</xdr:rowOff>
    </xdr:from>
    <xdr:to>
      <xdr:col>50</xdr:col>
      <xdr:colOff>165100</xdr:colOff>
      <xdr:row>36</xdr:row>
      <xdr:rowOff>104140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120667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5949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29210</xdr:rowOff>
    </xdr:from>
    <xdr:to>
      <xdr:col>45</xdr:col>
      <xdr:colOff>177800</xdr:colOff>
      <xdr:row>36</xdr:row>
      <xdr:rowOff>93980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20141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152400</xdr:rowOff>
    </xdr:from>
    <xdr:to>
      <xdr:col>46</xdr:col>
      <xdr:colOff>38100</xdr:colOff>
      <xdr:row>36</xdr:row>
      <xdr:rowOff>82550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73677</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45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152400</xdr:rowOff>
    </xdr:from>
    <xdr:to>
      <xdr:col>41</xdr:col>
      <xdr:colOff>50800</xdr:colOff>
      <xdr:row>36</xdr:row>
      <xdr:rowOff>93980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153150"/>
          <a:ext cx="889000" cy="1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60960</xdr:rowOff>
    </xdr:from>
    <xdr:to>
      <xdr:col>41</xdr:col>
      <xdr:colOff>101600</xdr:colOff>
      <xdr:row>36</xdr:row>
      <xdr:rowOff>162560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153687</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325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52070</xdr:rowOff>
    </xdr:from>
    <xdr:to>
      <xdr:col>36</xdr:col>
      <xdr:colOff>165100</xdr:colOff>
      <xdr:row>36</xdr:row>
      <xdr:rowOff>153670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2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144797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316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48260</xdr:rowOff>
    </xdr:from>
    <xdr:to>
      <xdr:col>55</xdr:col>
      <xdr:colOff>50800</xdr:colOff>
      <xdr:row>35</xdr:row>
      <xdr:rowOff>149860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71137</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5900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15240</xdr:rowOff>
    </xdr:from>
    <xdr:to>
      <xdr:col>50</xdr:col>
      <xdr:colOff>165100</xdr:colOff>
      <xdr:row>36</xdr:row>
      <xdr:rowOff>116840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107967</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280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149860</xdr:rowOff>
    </xdr:from>
    <xdr:to>
      <xdr:col>46</xdr:col>
      <xdr:colOff>38100</xdr:colOff>
      <xdr:row>36</xdr:row>
      <xdr:rowOff>80010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15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96537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5925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43180</xdr:rowOff>
    </xdr:from>
    <xdr:to>
      <xdr:col>41</xdr:col>
      <xdr:colOff>101600</xdr:colOff>
      <xdr:row>36</xdr:row>
      <xdr:rowOff>144780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2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161307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5990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101600</xdr:rowOff>
    </xdr:from>
    <xdr:to>
      <xdr:col>36</xdr:col>
      <xdr:colOff>165100</xdr:colOff>
      <xdr:row>36</xdr:row>
      <xdr:rowOff>31750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48277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5877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126238</xdr:rowOff>
    </xdr:from>
    <xdr:to>
      <xdr:col>54</xdr:col>
      <xdr:colOff>189865</xdr:colOff>
      <xdr:row>59</xdr:row>
      <xdr:rowOff>39624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70188"/>
          <a:ext cx="1270" cy="12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43451</xdr:rowOff>
    </xdr:from>
    <xdr:ext cx="313932"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90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39624</xdr:rowOff>
    </xdr:from>
    <xdr:to>
      <xdr:col>55</xdr:col>
      <xdr:colOff>88900</xdr:colOff>
      <xdr:row>59</xdr:row>
      <xdr:rowOff>39624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5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72915</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4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126238</xdr:rowOff>
    </xdr:from>
    <xdr:to>
      <xdr:col>55</xdr:col>
      <xdr:colOff>88900</xdr:colOff>
      <xdr:row>51</xdr:row>
      <xdr:rowOff>126238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70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147955</xdr:rowOff>
    </xdr:from>
    <xdr:to>
      <xdr:col>55</xdr:col>
      <xdr:colOff>0</xdr:colOff>
      <xdr:row>53</xdr:row>
      <xdr:rowOff>102997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8720455"/>
          <a:ext cx="838200" cy="46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29608</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02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51181</xdr:rowOff>
    </xdr:from>
    <xdr:to>
      <xdr:col>55</xdr:col>
      <xdr:colOff>50800</xdr:colOff>
      <xdr:row>57</xdr:row>
      <xdr:rowOff>152781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2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147955</xdr:rowOff>
    </xdr:from>
    <xdr:to>
      <xdr:col>50</xdr:col>
      <xdr:colOff>114300</xdr:colOff>
      <xdr:row>54</xdr:row>
      <xdr:rowOff>11684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8720455"/>
          <a:ext cx="889000" cy="54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52451</xdr:rowOff>
    </xdr:from>
    <xdr:to>
      <xdr:col>50</xdr:col>
      <xdr:colOff>165100</xdr:colOff>
      <xdr:row>57</xdr:row>
      <xdr:rowOff>154051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145178</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9917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77978</xdr:rowOff>
    </xdr:from>
    <xdr:to>
      <xdr:col>45</xdr:col>
      <xdr:colOff>177800</xdr:colOff>
      <xdr:row>54</xdr:row>
      <xdr:rowOff>11684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16482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58547</xdr:rowOff>
    </xdr:from>
    <xdr:to>
      <xdr:col>46</xdr:col>
      <xdr:colOff>38100</xdr:colOff>
      <xdr:row>57</xdr:row>
      <xdr:rowOff>160147</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151274</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992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31496</xdr:rowOff>
    </xdr:from>
    <xdr:to>
      <xdr:col>41</xdr:col>
      <xdr:colOff>50800</xdr:colOff>
      <xdr:row>53</xdr:row>
      <xdr:rowOff>77978</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8946896"/>
          <a:ext cx="889000" cy="21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58547</xdr:rowOff>
    </xdr:from>
    <xdr:to>
      <xdr:col>41</xdr:col>
      <xdr:colOff>101600</xdr:colOff>
      <xdr:row>57</xdr:row>
      <xdr:rowOff>160147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151274</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92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71628</xdr:rowOff>
    </xdr:from>
    <xdr:to>
      <xdr:col>36</xdr:col>
      <xdr:colOff>165100</xdr:colOff>
      <xdr:row>58</xdr:row>
      <xdr:rowOff>1778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164355</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93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52197</xdr:rowOff>
    </xdr:from>
    <xdr:to>
      <xdr:col>55</xdr:col>
      <xdr:colOff>50800</xdr:colOff>
      <xdr:row>53</xdr:row>
      <xdr:rowOff>153797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13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75074</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8990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97155</xdr:rowOff>
    </xdr:from>
    <xdr:to>
      <xdr:col>50</xdr:col>
      <xdr:colOff>165100</xdr:colOff>
      <xdr:row>51</xdr:row>
      <xdr:rowOff>27305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866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49</xdr:row>
      <xdr:rowOff>43832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844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132334</xdr:rowOff>
    </xdr:from>
    <xdr:to>
      <xdr:col>46</xdr:col>
      <xdr:colOff>38100</xdr:colOff>
      <xdr:row>54</xdr:row>
      <xdr:rowOff>62484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21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52</xdr:row>
      <xdr:rowOff>79011</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8994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27178</xdr:rowOff>
    </xdr:from>
    <xdr:to>
      <xdr:col>41</xdr:col>
      <xdr:colOff>101600</xdr:colOff>
      <xdr:row>53</xdr:row>
      <xdr:rowOff>128778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1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51</xdr:row>
      <xdr:rowOff>145305</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888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152146</xdr:rowOff>
    </xdr:from>
    <xdr:to>
      <xdr:col>36</xdr:col>
      <xdr:colOff>165100</xdr:colOff>
      <xdr:row>52</xdr:row>
      <xdr:rowOff>82296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889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50</xdr:row>
      <xdr:rowOff>98823</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867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113443</xdr:rowOff>
    </xdr:from>
    <xdr:to>
      <xdr:col>54</xdr:col>
      <xdr:colOff>189865</xdr:colOff>
      <xdr:row>79</xdr:row>
      <xdr:rowOff>59679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14943"/>
          <a:ext cx="1270" cy="148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63506</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0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59679</xdr:rowOff>
    </xdr:from>
    <xdr:to>
      <xdr:col>55</xdr:col>
      <xdr:colOff>88900</xdr:colOff>
      <xdr:row>79</xdr:row>
      <xdr:rowOff>59679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0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60120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9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140,412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113443</xdr:rowOff>
    </xdr:from>
    <xdr:to>
      <xdr:col>55</xdr:col>
      <xdr:colOff>88900</xdr:colOff>
      <xdr:row>70</xdr:row>
      <xdr:rowOff>113443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14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79262</xdr:rowOff>
    </xdr:from>
    <xdr:to>
      <xdr:col>55</xdr:col>
      <xdr:colOff>0</xdr:colOff>
      <xdr:row>78</xdr:row>
      <xdr:rowOff>93414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452362"/>
          <a:ext cx="8382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157334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16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134457</xdr:rowOff>
    </xdr:from>
    <xdr:to>
      <xdr:col>55</xdr:col>
      <xdr:colOff>50800</xdr:colOff>
      <xdr:row>77</xdr:row>
      <xdr:rowOff>64607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6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67059</xdr:rowOff>
    </xdr:from>
    <xdr:to>
      <xdr:col>50</xdr:col>
      <xdr:colOff>114300</xdr:colOff>
      <xdr:row>78</xdr:row>
      <xdr:rowOff>79262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440159"/>
          <a:ext cx="889000" cy="1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16923</xdr:rowOff>
    </xdr:from>
    <xdr:to>
      <xdr:col>50</xdr:col>
      <xdr:colOff>165100</xdr:colOff>
      <xdr:row>76</xdr:row>
      <xdr:rowOff>118523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04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135051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82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107728</xdr:rowOff>
    </xdr:from>
    <xdr:to>
      <xdr:col>45</xdr:col>
      <xdr:colOff>177800</xdr:colOff>
      <xdr:row>78</xdr:row>
      <xdr:rowOff>67059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309378"/>
          <a:ext cx="889000" cy="13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45771</xdr:rowOff>
    </xdr:from>
    <xdr:to>
      <xdr:col>46</xdr:col>
      <xdr:colOff>38100</xdr:colOff>
      <xdr:row>76</xdr:row>
      <xdr:rowOff>147371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07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163898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85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107728</xdr:rowOff>
    </xdr:from>
    <xdr:to>
      <xdr:col>41</xdr:col>
      <xdr:colOff>50800</xdr:colOff>
      <xdr:row>78</xdr:row>
      <xdr:rowOff>48151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309378"/>
          <a:ext cx="889000" cy="11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132922</xdr:rowOff>
    </xdr:from>
    <xdr:to>
      <xdr:col>41</xdr:col>
      <xdr:colOff>101600</xdr:colOff>
      <xdr:row>78</xdr:row>
      <xdr:rowOff>63072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54199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2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143568</xdr:rowOff>
    </xdr:from>
    <xdr:to>
      <xdr:col>36</xdr:col>
      <xdr:colOff>165100</xdr:colOff>
      <xdr:row>78</xdr:row>
      <xdr:rowOff>73718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90245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2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42614</xdr:rowOff>
    </xdr:from>
    <xdr:to>
      <xdr:col>55</xdr:col>
      <xdr:colOff>50800</xdr:colOff>
      <xdr:row>78</xdr:row>
      <xdr:rowOff>144214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1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21041</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9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28462</xdr:rowOff>
    </xdr:from>
    <xdr:to>
      <xdr:col>50</xdr:col>
      <xdr:colOff>165100</xdr:colOff>
      <xdr:row>78</xdr:row>
      <xdr:rowOff>130062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0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121189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49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16259</xdr:rowOff>
    </xdr:from>
    <xdr:to>
      <xdr:col>46</xdr:col>
      <xdr:colOff>38100</xdr:colOff>
      <xdr:row>78</xdr:row>
      <xdr:rowOff>117859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8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108986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48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56928</xdr:rowOff>
    </xdr:from>
    <xdr:to>
      <xdr:col>41</xdr:col>
      <xdr:colOff>101600</xdr:colOff>
      <xdr:row>77</xdr:row>
      <xdr:rowOff>158528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25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3605</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03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168801</xdr:rowOff>
    </xdr:from>
    <xdr:to>
      <xdr:col>36</xdr:col>
      <xdr:colOff>165100</xdr:colOff>
      <xdr:row>78</xdr:row>
      <xdr:rowOff>98951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7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90078</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46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160548</xdr:rowOff>
    </xdr:from>
    <xdr:to>
      <xdr:col>54</xdr:col>
      <xdr:colOff>189865</xdr:colOff>
      <xdr:row>98</xdr:row>
      <xdr:rowOff>122396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62498"/>
          <a:ext cx="1270" cy="116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126223</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2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122396</xdr:rowOff>
    </xdr:from>
    <xdr:to>
      <xdr:col>55</xdr:col>
      <xdr:colOff>88900</xdr:colOff>
      <xdr:row>98</xdr:row>
      <xdr:rowOff>122396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2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107225</xdr:rowOff>
    </xdr:from>
    <xdr:ext cx="534377"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3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91,588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160548</xdr:rowOff>
    </xdr:from>
    <xdr:to>
      <xdr:col>55</xdr:col>
      <xdr:colOff>88900</xdr:colOff>
      <xdr:row>91</xdr:row>
      <xdr:rowOff>160548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6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83190</xdr:rowOff>
    </xdr:from>
    <xdr:to>
      <xdr:col>55</xdr:col>
      <xdr:colOff>0</xdr:colOff>
      <xdr:row>95</xdr:row>
      <xdr:rowOff>102690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199490"/>
          <a:ext cx="838200" cy="19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29847</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146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6970</xdr:rowOff>
    </xdr:from>
    <xdr:to>
      <xdr:col>55</xdr:col>
      <xdr:colOff>50800</xdr:colOff>
      <xdr:row>95</xdr:row>
      <xdr:rowOff>108570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29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83190</xdr:rowOff>
    </xdr:from>
    <xdr:to>
      <xdr:col>50</xdr:col>
      <xdr:colOff>114300</xdr:colOff>
      <xdr:row>95</xdr:row>
      <xdr:rowOff>88836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199490"/>
          <a:ext cx="889000" cy="17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119830</xdr:rowOff>
    </xdr:from>
    <xdr:to>
      <xdr:col>50</xdr:col>
      <xdr:colOff>165100</xdr:colOff>
      <xdr:row>95</xdr:row>
      <xdr:rowOff>49980</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23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41107</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3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37241</xdr:rowOff>
    </xdr:from>
    <xdr:to>
      <xdr:col>45</xdr:col>
      <xdr:colOff>177800</xdr:colOff>
      <xdr:row>95</xdr:row>
      <xdr:rowOff>88836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153541"/>
          <a:ext cx="889000" cy="22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62748</xdr:rowOff>
    </xdr:from>
    <xdr:to>
      <xdr:col>46</xdr:col>
      <xdr:colOff>38100</xdr:colOff>
      <xdr:row>95</xdr:row>
      <xdr:rowOff>164348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35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155475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44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37241</xdr:rowOff>
    </xdr:from>
    <xdr:to>
      <xdr:col>41</xdr:col>
      <xdr:colOff>50800</xdr:colOff>
      <xdr:row>95</xdr:row>
      <xdr:rowOff>6586</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153541"/>
          <a:ext cx="889000" cy="14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85700</xdr:rowOff>
    </xdr:from>
    <xdr:to>
      <xdr:col>41</xdr:col>
      <xdr:colOff>101600</xdr:colOff>
      <xdr:row>96</xdr:row>
      <xdr:rowOff>15850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37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6977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46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76853</xdr:rowOff>
    </xdr:from>
    <xdr:to>
      <xdr:col>36</xdr:col>
      <xdr:colOff>165100</xdr:colOff>
      <xdr:row>96</xdr:row>
      <xdr:rowOff>7003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36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169580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45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51890</xdr:rowOff>
    </xdr:from>
    <xdr:to>
      <xdr:col>55</xdr:col>
      <xdr:colOff>50800</xdr:colOff>
      <xdr:row>95</xdr:row>
      <xdr:rowOff>153490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33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30317</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31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32390</xdr:rowOff>
    </xdr:from>
    <xdr:to>
      <xdr:col>50</xdr:col>
      <xdr:colOff>165100</xdr:colOff>
      <xdr:row>94</xdr:row>
      <xdr:rowOff>133990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14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150517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592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38036</xdr:rowOff>
    </xdr:from>
    <xdr:to>
      <xdr:col>46</xdr:col>
      <xdr:colOff>38100</xdr:colOff>
      <xdr:row>95</xdr:row>
      <xdr:rowOff>139636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32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156163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10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157891</xdr:rowOff>
    </xdr:from>
    <xdr:to>
      <xdr:col>41</xdr:col>
      <xdr:colOff>101600</xdr:colOff>
      <xdr:row>94</xdr:row>
      <xdr:rowOff>88041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10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104568</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587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127236</xdr:rowOff>
    </xdr:from>
    <xdr:to>
      <xdr:col>36</xdr:col>
      <xdr:colOff>165100</xdr:colOff>
      <xdr:row>95</xdr:row>
      <xdr:rowOff>57386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24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73913</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01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30135</xdr:rowOff>
    </xdr:from>
    <xdr:to>
      <xdr:col>85</xdr:col>
      <xdr:colOff>126364</xdr:colOff>
      <xdr:row>39</xdr:row>
      <xdr:rowOff>1070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45085"/>
          <a:ext cx="1269" cy="134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4897</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6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1070</xdr:rowOff>
    </xdr:from>
    <xdr:to>
      <xdr:col>86</xdr:col>
      <xdr:colOff>25400</xdr:colOff>
      <xdr:row>39</xdr:row>
      <xdr:rowOff>1070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68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148262</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12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30135</xdr:rowOff>
    </xdr:from>
    <xdr:to>
      <xdr:col>86</xdr:col>
      <xdr:colOff>25400</xdr:colOff>
      <xdr:row>31</xdr:row>
      <xdr:rowOff>30135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45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90388</xdr:rowOff>
    </xdr:from>
    <xdr:to>
      <xdr:col>85</xdr:col>
      <xdr:colOff>127000</xdr:colOff>
      <xdr:row>36</xdr:row>
      <xdr:rowOff>98715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262588"/>
          <a:ext cx="838200" cy="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60505</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5889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37628</xdr:rowOff>
    </xdr:from>
    <xdr:to>
      <xdr:col>85</xdr:col>
      <xdr:colOff>177800</xdr:colOff>
      <xdr:row>35</xdr:row>
      <xdr:rowOff>139228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03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98715</xdr:rowOff>
    </xdr:from>
    <xdr:to>
      <xdr:col>81</xdr:col>
      <xdr:colOff>50800</xdr:colOff>
      <xdr:row>36</xdr:row>
      <xdr:rowOff>122065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270915"/>
          <a:ext cx="889000" cy="2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170869</xdr:rowOff>
    </xdr:from>
    <xdr:to>
      <xdr:col>81</xdr:col>
      <xdr:colOff>101600</xdr:colOff>
      <xdr:row>35</xdr:row>
      <xdr:rowOff>101019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00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117546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577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14950</xdr:rowOff>
    </xdr:from>
    <xdr:to>
      <xdr:col>76</xdr:col>
      <xdr:colOff>114300</xdr:colOff>
      <xdr:row>36</xdr:row>
      <xdr:rowOff>122065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5844250"/>
          <a:ext cx="889000" cy="45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29137</xdr:rowOff>
    </xdr:from>
    <xdr:to>
      <xdr:col>76</xdr:col>
      <xdr:colOff>165100</xdr:colOff>
      <xdr:row>35</xdr:row>
      <xdr:rowOff>130737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02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147264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80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14950</xdr:rowOff>
    </xdr:from>
    <xdr:to>
      <xdr:col>71</xdr:col>
      <xdr:colOff>177800</xdr:colOff>
      <xdr:row>35</xdr:row>
      <xdr:rowOff>148027</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5844250"/>
          <a:ext cx="889000" cy="30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105555</xdr:rowOff>
    </xdr:from>
    <xdr:to>
      <xdr:col>72</xdr:col>
      <xdr:colOff>38100</xdr:colOff>
      <xdr:row>35</xdr:row>
      <xdr:rowOff>35705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59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26832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02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48895</xdr:rowOff>
    </xdr:from>
    <xdr:to>
      <xdr:col>67</xdr:col>
      <xdr:colOff>101600</xdr:colOff>
      <xdr:row>35</xdr:row>
      <xdr:rowOff>150495</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167022</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582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39588</xdr:rowOff>
    </xdr:from>
    <xdr:to>
      <xdr:col>85</xdr:col>
      <xdr:colOff>177800</xdr:colOff>
      <xdr:row>36</xdr:row>
      <xdr:rowOff>141188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21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18015</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19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47915</xdr:rowOff>
    </xdr:from>
    <xdr:to>
      <xdr:col>81</xdr:col>
      <xdr:colOff>101600</xdr:colOff>
      <xdr:row>36</xdr:row>
      <xdr:rowOff>149515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2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140642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31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71265</xdr:rowOff>
    </xdr:from>
    <xdr:to>
      <xdr:col>76</xdr:col>
      <xdr:colOff>165100</xdr:colOff>
      <xdr:row>37</xdr:row>
      <xdr:rowOff>1415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24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163992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33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135600</xdr:rowOff>
    </xdr:from>
    <xdr:to>
      <xdr:col>72</xdr:col>
      <xdr:colOff>38100</xdr:colOff>
      <xdr:row>34</xdr:row>
      <xdr:rowOff>65750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579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82277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556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97227</xdr:rowOff>
    </xdr:from>
    <xdr:to>
      <xdr:col>67</xdr:col>
      <xdr:colOff>101600</xdr:colOff>
      <xdr:row>36</xdr:row>
      <xdr:rowOff>27377</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09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18504</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19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149339</xdr:rowOff>
    </xdr:from>
    <xdr:to>
      <xdr:col>85</xdr:col>
      <xdr:colOff>126364</xdr:colOff>
      <xdr:row>59</xdr:row>
      <xdr:rowOff>16866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893289"/>
          <a:ext cx="1269" cy="123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20693</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13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16866</xdr:rowOff>
    </xdr:from>
    <xdr:to>
      <xdr:col>86</xdr:col>
      <xdr:colOff>25400</xdr:colOff>
      <xdr:row>59</xdr:row>
      <xdr:rowOff>16866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132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96016</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6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103,247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149339</xdr:rowOff>
    </xdr:from>
    <xdr:to>
      <xdr:col>86</xdr:col>
      <xdr:colOff>25400</xdr:colOff>
      <xdr:row>51</xdr:row>
      <xdr:rowOff>149339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85751</xdr:rowOff>
    </xdr:from>
    <xdr:to>
      <xdr:col>85</xdr:col>
      <xdr:colOff>127000</xdr:colOff>
      <xdr:row>52</xdr:row>
      <xdr:rowOff>163741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5481300" y="9001151"/>
          <a:ext cx="838200" cy="7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13682</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2719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35255</xdr:rowOff>
    </xdr:from>
    <xdr:to>
      <xdr:col>85</xdr:col>
      <xdr:colOff>177800</xdr:colOff>
      <xdr:row>54</xdr:row>
      <xdr:rowOff>136855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2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163741</xdr:rowOff>
    </xdr:from>
    <xdr:to>
      <xdr:col>81</xdr:col>
      <xdr:colOff>50800</xdr:colOff>
      <xdr:row>53</xdr:row>
      <xdr:rowOff>144387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9079141"/>
          <a:ext cx="889000" cy="15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109931</xdr:rowOff>
    </xdr:from>
    <xdr:to>
      <xdr:col>81</xdr:col>
      <xdr:colOff>101600</xdr:colOff>
      <xdr:row>55</xdr:row>
      <xdr:rowOff>40081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3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31208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4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139662</xdr:rowOff>
    </xdr:from>
    <xdr:to>
      <xdr:col>76</xdr:col>
      <xdr:colOff>114300</xdr:colOff>
      <xdr:row>53</xdr:row>
      <xdr:rowOff>144387</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3703300" y="9226512"/>
          <a:ext cx="88900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30835</xdr:rowOff>
    </xdr:from>
    <xdr:to>
      <xdr:col>76</xdr:col>
      <xdr:colOff>165100</xdr:colOff>
      <xdr:row>54</xdr:row>
      <xdr:rowOff>132435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28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123562</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38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139662</xdr:rowOff>
    </xdr:from>
    <xdr:to>
      <xdr:col>71</xdr:col>
      <xdr:colOff>177800</xdr:colOff>
      <xdr:row>55</xdr:row>
      <xdr:rowOff>46584</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9226512"/>
          <a:ext cx="889000" cy="24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73889</xdr:rowOff>
    </xdr:from>
    <xdr:to>
      <xdr:col>72</xdr:col>
      <xdr:colOff>38100</xdr:colOff>
      <xdr:row>56</xdr:row>
      <xdr:rowOff>4039</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50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166616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59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13157</xdr:rowOff>
    </xdr:from>
    <xdr:to>
      <xdr:col>67</xdr:col>
      <xdr:colOff>101600</xdr:colOff>
      <xdr:row>56</xdr:row>
      <xdr:rowOff>114757</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6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105884</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70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34951</xdr:rowOff>
    </xdr:from>
    <xdr:to>
      <xdr:col>85</xdr:col>
      <xdr:colOff>177800</xdr:colOff>
      <xdr:row>52</xdr:row>
      <xdr:rowOff>136551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895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121328</xdr:rowOff>
    </xdr:from>
    <xdr:ext cx="599010"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8865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112941</xdr:rowOff>
    </xdr:from>
    <xdr:to>
      <xdr:col>81</xdr:col>
      <xdr:colOff>101600</xdr:colOff>
      <xdr:row>53</xdr:row>
      <xdr:rowOff>43091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02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59618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880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93587</xdr:rowOff>
    </xdr:from>
    <xdr:to>
      <xdr:col>76</xdr:col>
      <xdr:colOff>165100</xdr:colOff>
      <xdr:row>54</xdr:row>
      <xdr:rowOff>23737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18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40264</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895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88862</xdr:rowOff>
    </xdr:from>
    <xdr:to>
      <xdr:col>72</xdr:col>
      <xdr:colOff>38100</xdr:colOff>
      <xdr:row>54</xdr:row>
      <xdr:rowOff>19012</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17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35539</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895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167234</xdr:rowOff>
    </xdr:from>
    <xdr:to>
      <xdr:col>67</xdr:col>
      <xdr:colOff>101600</xdr:colOff>
      <xdr:row>55</xdr:row>
      <xdr:rowOff>97384</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42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113911</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2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75</xdr:row>
      <xdr:rowOff>68300</xdr:rowOff>
    </xdr:from>
    <xdr:to>
      <xdr:col>85</xdr:col>
      <xdr:colOff>126364</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927050"/>
          <a:ext cx="1269" cy="661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14977</xdr:rowOff>
    </xdr:from>
    <xdr:ext cx="469744"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270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75</xdr:row>
      <xdr:rowOff>68300</xdr:rowOff>
    </xdr:from>
    <xdr:to>
      <xdr:col>86</xdr:col>
      <xdr:colOff>25400</xdr:colOff>
      <xdr:row>75</xdr:row>
      <xdr:rowOff>68300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92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74473</xdr:rowOff>
    </xdr:from>
    <xdr:to>
      <xdr:col>85</xdr:col>
      <xdr:colOff>127000</xdr:colOff>
      <xdr:row>77</xdr:row>
      <xdr:rowOff>96495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5481300" y="13276123"/>
          <a:ext cx="838200" cy="2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76776</xdr:rowOff>
    </xdr:from>
    <xdr:ext cx="378565"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4498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98349</xdr:rowOff>
    </xdr:from>
    <xdr:to>
      <xdr:col>85</xdr:col>
      <xdr:colOff>177800</xdr:colOff>
      <xdr:row>79</xdr:row>
      <xdr:rowOff>28499</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471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482</xdr:rowOff>
    </xdr:from>
    <xdr:to>
      <xdr:col>81</xdr:col>
      <xdr:colOff>50800</xdr:colOff>
      <xdr:row>77</xdr:row>
      <xdr:rowOff>74473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4592300" y="13030682"/>
          <a:ext cx="889000" cy="24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93777</xdr:rowOff>
    </xdr:from>
    <xdr:to>
      <xdr:col>81</xdr:col>
      <xdr:colOff>101600</xdr:colOff>
      <xdr:row>79</xdr:row>
      <xdr:rowOff>23927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466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15054</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2017" y="13559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164770</xdr:rowOff>
    </xdr:from>
    <xdr:to>
      <xdr:col>76</xdr:col>
      <xdr:colOff>114300</xdr:colOff>
      <xdr:row>76</xdr:row>
      <xdr:rowOff>482</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3703300" y="12680620"/>
          <a:ext cx="889000" cy="35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62916</xdr:rowOff>
    </xdr:from>
    <xdr:to>
      <xdr:col>76</xdr:col>
      <xdr:colOff>165100</xdr:colOff>
      <xdr:row>78</xdr:row>
      <xdr:rowOff>164516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43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155643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52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56794</xdr:rowOff>
    </xdr:from>
    <xdr:to>
      <xdr:col>71</xdr:col>
      <xdr:colOff>177800</xdr:colOff>
      <xdr:row>73</xdr:row>
      <xdr:rowOff>164770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2814300" y="12229744"/>
          <a:ext cx="889000" cy="4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37922</xdr:rowOff>
    </xdr:from>
    <xdr:to>
      <xdr:col>72</xdr:col>
      <xdr:colOff>38100</xdr:colOff>
      <xdr:row>78</xdr:row>
      <xdr:rowOff>139522</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41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130649</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50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54763</xdr:rowOff>
    </xdr:from>
    <xdr:to>
      <xdr:col>67</xdr:col>
      <xdr:colOff>101600</xdr:colOff>
      <xdr:row>78</xdr:row>
      <xdr:rowOff>156363</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42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147490</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52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45695</xdr:rowOff>
    </xdr:from>
    <xdr:to>
      <xdr:col>85</xdr:col>
      <xdr:colOff>177800</xdr:colOff>
      <xdr:row>77</xdr:row>
      <xdr:rowOff>147295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24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68572</xdr:rowOff>
    </xdr:from>
    <xdr:ext cx="469744"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09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23673</xdr:rowOff>
    </xdr:from>
    <xdr:to>
      <xdr:col>81</xdr:col>
      <xdr:colOff>101600</xdr:colOff>
      <xdr:row>77</xdr:row>
      <xdr:rowOff>125273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22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141800</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46428" y="1300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121133</xdr:rowOff>
    </xdr:from>
    <xdr:to>
      <xdr:col>76</xdr:col>
      <xdr:colOff>165100</xdr:colOff>
      <xdr:row>76</xdr:row>
      <xdr:rowOff>51284</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29798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67810</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357428" y="1275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113970</xdr:rowOff>
    </xdr:from>
    <xdr:to>
      <xdr:col>72</xdr:col>
      <xdr:colOff>38100</xdr:colOff>
      <xdr:row>74</xdr:row>
      <xdr:rowOff>44120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262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60647</xdr:rowOff>
    </xdr:from>
    <xdr:ext cx="534377"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436111" y="1240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5994</xdr:rowOff>
    </xdr:from>
    <xdr:to>
      <xdr:col>67</xdr:col>
      <xdr:colOff>101600</xdr:colOff>
      <xdr:row>71</xdr:row>
      <xdr:rowOff>107594</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217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124121</xdr:rowOff>
    </xdr:from>
    <xdr:ext cx="534377"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547111" y="1195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138595</xdr:rowOff>
    </xdr:from>
    <xdr:to>
      <xdr:col>85</xdr:col>
      <xdr:colOff>126364</xdr:colOff>
      <xdr:row>99</xdr:row>
      <xdr:rowOff>1588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740545"/>
          <a:ext cx="1269" cy="123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5415</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97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1588</xdr:rowOff>
    </xdr:from>
    <xdr:to>
      <xdr:col>86</xdr:col>
      <xdr:colOff>25400</xdr:colOff>
      <xdr:row>99</xdr:row>
      <xdr:rowOff>1588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97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85272</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51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138595</xdr:rowOff>
    </xdr:from>
    <xdr:to>
      <xdr:col>86</xdr:col>
      <xdr:colOff>25400</xdr:colOff>
      <xdr:row>91</xdr:row>
      <xdr:rowOff>138595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74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57023</xdr:rowOff>
    </xdr:from>
    <xdr:to>
      <xdr:col>85</xdr:col>
      <xdr:colOff>127000</xdr:colOff>
      <xdr:row>97</xdr:row>
      <xdr:rowOff>154863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687673"/>
          <a:ext cx="838200" cy="9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39273</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155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16396</xdr:rowOff>
    </xdr:from>
    <xdr:to>
      <xdr:col>85</xdr:col>
      <xdr:colOff>177800</xdr:colOff>
      <xdr:row>95</xdr:row>
      <xdr:rowOff>117996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3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154863</xdr:rowOff>
    </xdr:from>
    <xdr:to>
      <xdr:col>81</xdr:col>
      <xdr:colOff>50800</xdr:colOff>
      <xdr:row>98</xdr:row>
      <xdr:rowOff>157265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785513"/>
          <a:ext cx="889000" cy="17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159956</xdr:rowOff>
    </xdr:from>
    <xdr:to>
      <xdr:col>81</xdr:col>
      <xdr:colOff>101600</xdr:colOff>
      <xdr:row>95</xdr:row>
      <xdr:rowOff>90106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27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106633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05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7989</xdr:rowOff>
    </xdr:from>
    <xdr:to>
      <xdr:col>76</xdr:col>
      <xdr:colOff>114300</xdr:colOff>
      <xdr:row>98</xdr:row>
      <xdr:rowOff>157265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638639"/>
          <a:ext cx="889000" cy="32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80556</xdr:rowOff>
    </xdr:from>
    <xdr:to>
      <xdr:col>76</xdr:col>
      <xdr:colOff>165100</xdr:colOff>
      <xdr:row>96</xdr:row>
      <xdr:rowOff>10706</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36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27233</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14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7989</xdr:rowOff>
    </xdr:from>
    <xdr:to>
      <xdr:col>71</xdr:col>
      <xdr:colOff>177800</xdr:colOff>
      <xdr:row>98</xdr:row>
      <xdr:rowOff>82817</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638639"/>
          <a:ext cx="889000" cy="24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19862</xdr:rowOff>
    </xdr:from>
    <xdr:to>
      <xdr:col>72</xdr:col>
      <xdr:colOff>38100</xdr:colOff>
      <xdr:row>95</xdr:row>
      <xdr:rowOff>121462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30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137989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08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135382</xdr:rowOff>
    </xdr:from>
    <xdr:to>
      <xdr:col>67</xdr:col>
      <xdr:colOff>101600</xdr:colOff>
      <xdr:row>95</xdr:row>
      <xdr:rowOff>65532</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25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82059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02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6223</xdr:rowOff>
    </xdr:from>
    <xdr:to>
      <xdr:col>85</xdr:col>
      <xdr:colOff>177800</xdr:colOff>
      <xdr:row>97</xdr:row>
      <xdr:rowOff>107823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63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156100</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61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104063</xdr:rowOff>
    </xdr:from>
    <xdr:to>
      <xdr:col>81</xdr:col>
      <xdr:colOff>101600</xdr:colOff>
      <xdr:row>98</xdr:row>
      <xdr:rowOff>34213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73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25340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8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106465</xdr:rowOff>
    </xdr:from>
    <xdr:to>
      <xdr:col>76</xdr:col>
      <xdr:colOff>165100</xdr:colOff>
      <xdr:row>99</xdr:row>
      <xdr:rowOff>36615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9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27742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700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128639</xdr:rowOff>
    </xdr:from>
    <xdr:to>
      <xdr:col>72</xdr:col>
      <xdr:colOff>38100</xdr:colOff>
      <xdr:row>97</xdr:row>
      <xdr:rowOff>58789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58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49916</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68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32017</xdr:rowOff>
    </xdr:from>
    <xdr:to>
      <xdr:col>67</xdr:col>
      <xdr:colOff>101600</xdr:colOff>
      <xdr:row>98</xdr:row>
      <xdr:rowOff>133617</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83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124744</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92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27178</xdr:rowOff>
    </xdr:from>
    <xdr:to>
      <xdr:col>116</xdr:col>
      <xdr:colOff>62864</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342128"/>
          <a:ext cx="1269" cy="1388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145305</xdr:rowOff>
    </xdr:from>
    <xdr:ext cx="534377"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11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27178</xdr:rowOff>
    </xdr:from>
    <xdr:to>
      <xdr:col>116</xdr:col>
      <xdr:colOff>152400</xdr:colOff>
      <xdr:row>31</xdr:row>
      <xdr:rowOff>27178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34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76454</xdr:rowOff>
    </xdr:from>
    <xdr:to>
      <xdr:col>116</xdr:col>
      <xdr:colOff>63500</xdr:colOff>
      <xdr:row>38</xdr:row>
      <xdr:rowOff>93091</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1323300" y="6591554"/>
          <a:ext cx="838200" cy="1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116349</xdr:rowOff>
    </xdr:from>
    <xdr:ext cx="469744"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117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93472</xdr:rowOff>
    </xdr:from>
    <xdr:to>
      <xdr:col>116</xdr:col>
      <xdr:colOff>114300</xdr:colOff>
      <xdr:row>37</xdr:row>
      <xdr:rowOff>23622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26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93091</xdr:rowOff>
    </xdr:from>
    <xdr:to>
      <xdr:col>111</xdr:col>
      <xdr:colOff>177800</xdr:colOff>
      <xdr:row>38</xdr:row>
      <xdr:rowOff>104902</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0434300" y="6608191"/>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118364</xdr:rowOff>
    </xdr:from>
    <xdr:to>
      <xdr:col>112</xdr:col>
      <xdr:colOff>38100</xdr:colOff>
      <xdr:row>37</xdr:row>
      <xdr:rowOff>48514</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29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65041</xdr:rowOff>
    </xdr:from>
    <xdr:ext cx="469744"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088428"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104902</xdr:rowOff>
    </xdr:from>
    <xdr:to>
      <xdr:col>107</xdr:col>
      <xdr:colOff>50800</xdr:colOff>
      <xdr:row>38</xdr:row>
      <xdr:rowOff>137795</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flipV="1">
          <a:off x="19545300" y="6620002"/>
          <a:ext cx="889000" cy="3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102616</xdr:rowOff>
    </xdr:from>
    <xdr:to>
      <xdr:col>107</xdr:col>
      <xdr:colOff>101600</xdr:colOff>
      <xdr:row>37</xdr:row>
      <xdr:rowOff>32766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49293</xdr:rowOff>
    </xdr:from>
    <xdr:ext cx="469744"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199428" y="605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122682</xdr:rowOff>
    </xdr:from>
    <xdr:to>
      <xdr:col>102</xdr:col>
      <xdr:colOff>114300</xdr:colOff>
      <xdr:row>38</xdr:row>
      <xdr:rowOff>137795</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637782"/>
          <a:ext cx="889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96774</xdr:rowOff>
    </xdr:from>
    <xdr:to>
      <xdr:col>102</xdr:col>
      <xdr:colOff>165100</xdr:colOff>
      <xdr:row>37</xdr:row>
      <xdr:rowOff>26924</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43451</xdr:rowOff>
    </xdr:from>
    <xdr:ext cx="469744"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10428" y="604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58674</xdr:rowOff>
    </xdr:from>
    <xdr:to>
      <xdr:col>98</xdr:col>
      <xdr:colOff>38100</xdr:colOff>
      <xdr:row>36</xdr:row>
      <xdr:rowOff>160274</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5351</xdr:rowOff>
    </xdr:from>
    <xdr:ext cx="469744"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21428" y="60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25654</xdr:rowOff>
    </xdr:from>
    <xdr:to>
      <xdr:col>116</xdr:col>
      <xdr:colOff>114300</xdr:colOff>
      <xdr:row>38</xdr:row>
      <xdr:rowOff>127254</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54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4081</xdr:rowOff>
    </xdr:from>
    <xdr:ext cx="469744"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1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42291</xdr:rowOff>
    </xdr:from>
    <xdr:to>
      <xdr:col>112</xdr:col>
      <xdr:colOff>38100</xdr:colOff>
      <xdr:row>38</xdr:row>
      <xdr:rowOff>143891</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55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135018</xdr:rowOff>
    </xdr:from>
    <xdr:ext cx="378565"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34017" y="6650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54102</xdr:rowOff>
    </xdr:from>
    <xdr:to>
      <xdr:col>107</xdr:col>
      <xdr:colOff>101600</xdr:colOff>
      <xdr:row>38</xdr:row>
      <xdr:rowOff>155702</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56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146829</xdr:rowOff>
    </xdr:from>
    <xdr:ext cx="378565"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5017" y="6661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86995</xdr:rowOff>
    </xdr:from>
    <xdr:to>
      <xdr:col>102</xdr:col>
      <xdr:colOff>165100</xdr:colOff>
      <xdr:row>39</xdr:row>
      <xdr:rowOff>17145</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0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8272</xdr:rowOff>
    </xdr:from>
    <xdr:ext cx="378565"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356017" y="6694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71882</xdr:rowOff>
    </xdr:from>
    <xdr:to>
      <xdr:col>98</xdr:col>
      <xdr:colOff>38100</xdr:colOff>
      <xdr:row>39</xdr:row>
      <xdr:rowOff>2032</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58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164609</xdr:rowOff>
    </xdr:from>
    <xdr:ext cx="378565"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67017" y="6679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43,146</a:t>
          </a:r>
          <a:r>
            <a:rPr kumimoji="1" lang="ja-JP" altLang="en-US" sz="1300">
              <a:latin typeface="ＭＳ Ｐゴシック" panose="020B0600070205080204" pitchFamily="50" charset="-128"/>
              <a:ea typeface="ＭＳ Ｐゴシック" panose="020B0600070205080204" pitchFamily="50" charset="-128"/>
            </a:rPr>
            <a:t>円となっている。決算全体でみると、前年度と比べて約</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億円増の約</a:t>
          </a:r>
          <a:r>
            <a:rPr kumimoji="1" lang="en-US" altLang="ja-JP" sz="1300">
              <a:latin typeface="ＭＳ Ｐゴシック" panose="020B0600070205080204" pitchFamily="50" charset="-128"/>
              <a:ea typeface="ＭＳ Ｐゴシック" panose="020B0600070205080204" pitchFamily="50" charset="-128"/>
            </a:rPr>
            <a:t>316</a:t>
          </a:r>
          <a:r>
            <a:rPr kumimoji="1" lang="ja-JP" altLang="en-US" sz="1300">
              <a:latin typeface="ＭＳ Ｐゴシック" panose="020B0600070205080204" pitchFamily="50" charset="-128"/>
              <a:ea typeface="ＭＳ Ｐゴシック" panose="020B0600070205080204" pitchFamily="50" charset="-128"/>
            </a:rPr>
            <a:t>億円となっており、事業進捗による国際交流会館の施設整備経費が減少したものの、公共施設長寿命化等基金積立金が増加したことが主な要因となっている。</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209,120</a:t>
          </a:r>
          <a:r>
            <a:rPr kumimoji="1" lang="ja-JP" altLang="en-US" sz="1300">
              <a:latin typeface="ＭＳ Ｐゴシック" panose="020B0600070205080204" pitchFamily="50" charset="-128"/>
              <a:ea typeface="ＭＳ Ｐゴシック" panose="020B0600070205080204" pitchFamily="50" charset="-128"/>
            </a:rPr>
            <a:t>円となっている。決算全体でみると、前年度と比べ約</a:t>
          </a:r>
          <a:r>
            <a:rPr kumimoji="1" lang="en-US" altLang="ja-JP" sz="1300">
              <a:latin typeface="ＭＳ Ｐゴシック" panose="020B0600070205080204" pitchFamily="50" charset="-128"/>
              <a:ea typeface="ＭＳ Ｐゴシック" panose="020B0600070205080204" pitchFamily="50" charset="-128"/>
            </a:rPr>
            <a:t>122</a:t>
          </a:r>
          <a:r>
            <a:rPr kumimoji="1" lang="ja-JP" altLang="en-US" sz="1300">
              <a:latin typeface="ＭＳ Ｐゴシック" panose="020B0600070205080204" pitchFamily="50" charset="-128"/>
              <a:ea typeface="ＭＳ Ｐゴシック" panose="020B0600070205080204" pitchFamily="50" charset="-128"/>
            </a:rPr>
            <a:t>億円減の約</a:t>
          </a:r>
          <a:r>
            <a:rPr kumimoji="1" lang="en-US" altLang="ja-JP" sz="1300">
              <a:latin typeface="ＭＳ Ｐゴシック" panose="020B0600070205080204" pitchFamily="50" charset="-128"/>
              <a:ea typeface="ＭＳ Ｐゴシック" panose="020B0600070205080204" pitchFamily="50" charset="-128"/>
            </a:rPr>
            <a:t>1,530</a:t>
          </a:r>
          <a:r>
            <a:rPr kumimoji="1" lang="ja-JP" altLang="en-US" sz="1300">
              <a:latin typeface="ＭＳ Ｐゴシック" panose="020B0600070205080204" pitchFamily="50" charset="-128"/>
              <a:ea typeface="ＭＳ Ｐゴシック" panose="020B0600070205080204" pitchFamily="50" charset="-128"/>
            </a:rPr>
            <a:t>億円となっており、施設型給付費や放課後等デイサービス給付費が増加したものの、子育て世帯関連給付金等の給付金事業が減少したことが主な要因となっている。</a:t>
          </a: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43,766</a:t>
          </a:r>
          <a:r>
            <a:rPr kumimoji="1" lang="ja-JP" altLang="en-US" sz="1300">
              <a:latin typeface="ＭＳ Ｐゴシック" panose="020B0600070205080204" pitchFamily="50" charset="-128"/>
              <a:ea typeface="ＭＳ Ｐゴシック" panose="020B0600070205080204" pitchFamily="50" charset="-128"/>
            </a:rPr>
            <a:t>円となっている。決算全体でみると、前年度と比べ約</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億円増の約</a:t>
          </a:r>
          <a:r>
            <a:rPr kumimoji="1" lang="en-US" altLang="ja-JP" sz="1300">
              <a:latin typeface="ＭＳ Ｐゴシック" panose="020B0600070205080204" pitchFamily="50" charset="-128"/>
              <a:ea typeface="ＭＳ Ｐゴシック" panose="020B0600070205080204" pitchFamily="50" charset="-128"/>
            </a:rPr>
            <a:t>320</a:t>
          </a:r>
          <a:r>
            <a:rPr kumimoji="1" lang="ja-JP" altLang="en-US" sz="1300">
              <a:latin typeface="ＭＳ Ｐゴシック" panose="020B0600070205080204" pitchFamily="50" charset="-128"/>
              <a:ea typeface="ＭＳ Ｐゴシック" panose="020B0600070205080204" pitchFamily="50" charset="-128"/>
            </a:rPr>
            <a:t>億円となっており、新型コロナウイルスワクチン接種経費が減少したものの、ＰＣＲ検査費等の新型コロナウイルス感染症対応経費が増加したことが主な要因となっている。</a:t>
          </a:r>
        </a:p>
        <a:p>
          <a:r>
            <a:rPr kumimoji="1" lang="ja-JP" altLang="en-US" sz="1300">
              <a:latin typeface="ＭＳ Ｐゴシック" panose="020B0600070205080204" pitchFamily="50" charset="-128"/>
              <a:ea typeface="ＭＳ Ｐゴシック" panose="020B0600070205080204" pitchFamily="50" charset="-128"/>
            </a:rPr>
            <a:t>・農林水産業費は、住民一人当たり</a:t>
          </a:r>
          <a:r>
            <a:rPr kumimoji="1" lang="en-US" altLang="ja-JP" sz="1300">
              <a:latin typeface="ＭＳ Ｐゴシック" panose="020B0600070205080204" pitchFamily="50" charset="-128"/>
              <a:ea typeface="ＭＳ Ｐゴシック" panose="020B0600070205080204" pitchFamily="50" charset="-128"/>
            </a:rPr>
            <a:t>7,639</a:t>
          </a:r>
          <a:r>
            <a:rPr kumimoji="1" lang="ja-JP" altLang="en-US" sz="1300">
              <a:latin typeface="ＭＳ Ｐゴシック" panose="020B0600070205080204" pitchFamily="50" charset="-128"/>
              <a:ea typeface="ＭＳ Ｐゴシック" panose="020B0600070205080204" pitchFamily="50" charset="-128"/>
            </a:rPr>
            <a:t>円となっている。決算全体でみると、前年度と比べ約</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億円減の約</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億円となっており、事業完了による国産農産物供給力強靭化対策事業が皆減したことが主な要因となっている。</a:t>
          </a: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64,119</a:t>
          </a:r>
          <a:r>
            <a:rPr kumimoji="1" lang="ja-JP" altLang="en-US" sz="1300">
              <a:latin typeface="ＭＳ Ｐゴシック" panose="020B0600070205080204" pitchFamily="50" charset="-128"/>
              <a:ea typeface="ＭＳ Ｐゴシック" panose="020B0600070205080204" pitchFamily="50" charset="-128"/>
            </a:rPr>
            <a:t>円となっている。決算全体でみると、前年度と比べ約</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億円減の約</a:t>
          </a:r>
          <a:r>
            <a:rPr kumimoji="1" lang="en-US" altLang="ja-JP" sz="1300">
              <a:latin typeface="ＭＳ Ｐゴシック" panose="020B0600070205080204" pitchFamily="50" charset="-128"/>
              <a:ea typeface="ＭＳ Ｐゴシック" panose="020B0600070205080204" pitchFamily="50" charset="-128"/>
            </a:rPr>
            <a:t>469</a:t>
          </a:r>
          <a:r>
            <a:rPr kumimoji="1" lang="ja-JP" altLang="en-US" sz="1300">
              <a:latin typeface="ＭＳ Ｐゴシック" panose="020B0600070205080204" pitchFamily="50" charset="-128"/>
              <a:ea typeface="ＭＳ Ｐゴシック" panose="020B0600070205080204" pitchFamily="50" charset="-128"/>
            </a:rPr>
            <a:t>億円となっており、事業進捗による道路橋梁改築経費やシンボルプロムナード等整備事業が減少したことが主な要因となっている。</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100,416</a:t>
          </a:r>
          <a:r>
            <a:rPr kumimoji="1" lang="ja-JP" altLang="en-US" sz="1300">
              <a:latin typeface="ＭＳ Ｐゴシック" panose="020B0600070205080204" pitchFamily="50" charset="-128"/>
              <a:ea typeface="ＭＳ Ｐゴシック" panose="020B0600070205080204" pitchFamily="50" charset="-128"/>
            </a:rPr>
            <a:t>円となっている。決算全体でみると、前年度と比べ約</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億円増の約</a:t>
          </a:r>
          <a:r>
            <a:rPr kumimoji="1" lang="en-US" altLang="ja-JP" sz="1300">
              <a:latin typeface="ＭＳ Ｐゴシック" panose="020B0600070205080204" pitchFamily="50" charset="-128"/>
              <a:ea typeface="ＭＳ Ｐゴシック" panose="020B0600070205080204" pitchFamily="50" charset="-128"/>
            </a:rPr>
            <a:t>735</a:t>
          </a:r>
          <a:r>
            <a:rPr kumimoji="1" lang="ja-JP" altLang="en-US" sz="1300">
              <a:latin typeface="ＭＳ Ｐゴシック" panose="020B0600070205080204" pitchFamily="50" charset="-128"/>
              <a:ea typeface="ＭＳ Ｐゴシック" panose="020B0600070205080204" pitchFamily="50" charset="-128"/>
            </a:rPr>
            <a:t>億円となっており、事業進捗による小・中学校の校舎増築等の義務教育施設整備事業が増加したことが主な要因となっている。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熊本県熊本市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令和元年度及び令和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年度は、新型コロナウイルス感染症への対応分として財政調整基金の取崩しを行っており、実質単年度収支は赤字となった。令和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年度は、新型コロナウイルス感染症への対応や公債費に係る所要一般財源が増加したものの、市税収入や地方交付税が大きく増加し、実質単年度収支が平成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年度以来の黒字となった。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は、市税が過去最高となり、新型コロナウイルス感染症・物価高騰関連分の臨時特別給付金が大きく減少したため、実質単年度収支が引き続き黒字となった。今後も事務事業の見直しや統廃合など歳出の合理化等行財政改革を推進し、健全な行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熊本県熊本市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国民健康保険会計について、収納率の向上等により令和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年度から引き続き黒字となっており、引き続き収納率の向上対策や医療費の適正化等に積極的に取り組み、単年度収支の黒字化を維持できるよう努める。</a:t>
          </a:r>
        </a:p>
        <a:p>
          <a:r>
            <a:rPr kumimoji="1" lang="ja-JP" altLang="en-US" sz="1400">
              <a:latin typeface="ＭＳ ゴシック" pitchFamily="49" charset="-128"/>
              <a:ea typeface="ＭＳ ゴシック" pitchFamily="49" charset="-128"/>
            </a:rPr>
            <a:t>　水道事業会計について、節水機器の機能向上や節水意識の定着による収益の伸び悩みや燃料費高騰による支出の増加に加え、令和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年度に国債等の購入により黒字額が減少しているが、引き続き「熊本市上下水道事業経営戦略」に則った事業運営を行い、黒字化を維持できるよう努める。</a:t>
          </a:r>
        </a:p>
        <a:p>
          <a:r>
            <a:rPr kumimoji="1" lang="ja-JP" altLang="en-US" sz="1400">
              <a:latin typeface="ＭＳ ゴシック" pitchFamily="49" charset="-128"/>
              <a:ea typeface="ＭＳ ゴシック" pitchFamily="49" charset="-128"/>
            </a:rPr>
            <a:t>　そのほかの会計についても、引き続き継続的な黒字額の維持・増加のため、健全な行財政運営に努める。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412805953</v>
      </c>
      <c r="BO4" s="449"/>
      <c r="BP4" s="449"/>
      <c r="BQ4" s="449"/>
      <c r="BR4" s="449"/>
      <c r="BS4" s="449"/>
      <c r="BT4" s="449"/>
      <c r="BU4" s="450"/>
      <c r="BV4" s="448">
        <v>430551321</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3.7</v>
      </c>
      <c r="CU4" s="589"/>
      <c r="CV4" s="589"/>
      <c r="CW4" s="589"/>
      <c r="CX4" s="589"/>
      <c r="CY4" s="589"/>
      <c r="CZ4" s="589"/>
      <c r="DA4" s="590"/>
      <c r="DB4" s="588">
        <v>3.2</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403175196</v>
      </c>
      <c r="BO5" s="420"/>
      <c r="BP5" s="420"/>
      <c r="BQ5" s="420"/>
      <c r="BR5" s="420"/>
      <c r="BS5" s="420"/>
      <c r="BT5" s="420"/>
      <c r="BU5" s="421"/>
      <c r="BV5" s="419">
        <v>420269419</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93</v>
      </c>
      <c r="CU5" s="417"/>
      <c r="CV5" s="417"/>
      <c r="CW5" s="417"/>
      <c r="CX5" s="417"/>
      <c r="CY5" s="417"/>
      <c r="CZ5" s="417"/>
      <c r="DA5" s="418"/>
      <c r="DB5" s="416">
        <v>90.8</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9630757</v>
      </c>
      <c r="BO6" s="420"/>
      <c r="BP6" s="420"/>
      <c r="BQ6" s="420"/>
      <c r="BR6" s="420"/>
      <c r="BS6" s="420"/>
      <c r="BT6" s="420"/>
      <c r="BU6" s="421"/>
      <c r="BV6" s="419">
        <v>10281902</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99.6</v>
      </c>
      <c r="CU6" s="563"/>
      <c r="CV6" s="563"/>
      <c r="CW6" s="563"/>
      <c r="CX6" s="563"/>
      <c r="CY6" s="563"/>
      <c r="CZ6" s="563"/>
      <c r="DA6" s="564"/>
      <c r="DB6" s="562">
        <v>98.8</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96</v>
      </c>
      <c r="AV7" s="478"/>
      <c r="AW7" s="478"/>
      <c r="AX7" s="478"/>
      <c r="AY7" s="433" t="s">
        <v>107</v>
      </c>
      <c r="AZ7" s="434"/>
      <c r="BA7" s="434"/>
      <c r="BB7" s="434"/>
      <c r="BC7" s="434"/>
      <c r="BD7" s="434"/>
      <c r="BE7" s="434"/>
      <c r="BF7" s="434"/>
      <c r="BG7" s="434"/>
      <c r="BH7" s="434"/>
      <c r="BI7" s="434"/>
      <c r="BJ7" s="434"/>
      <c r="BK7" s="434"/>
      <c r="BL7" s="434"/>
      <c r="BM7" s="435"/>
      <c r="BN7" s="419">
        <v>2054272</v>
      </c>
      <c r="BO7" s="420"/>
      <c r="BP7" s="420"/>
      <c r="BQ7" s="420"/>
      <c r="BR7" s="420"/>
      <c r="BS7" s="420"/>
      <c r="BT7" s="420"/>
      <c r="BU7" s="421"/>
      <c r="BV7" s="419">
        <v>3609294</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203631086</v>
      </c>
      <c r="CU7" s="420"/>
      <c r="CV7" s="420"/>
      <c r="CW7" s="420"/>
      <c r="CX7" s="420"/>
      <c r="CY7" s="420"/>
      <c r="CZ7" s="420"/>
      <c r="DA7" s="421"/>
      <c r="DB7" s="419">
        <v>208961462</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110</v>
      </c>
      <c r="AV8" s="478"/>
      <c r="AW8" s="478"/>
      <c r="AX8" s="478"/>
      <c r="AY8" s="433" t="s">
        <v>111</v>
      </c>
      <c r="AZ8" s="434"/>
      <c r="BA8" s="434"/>
      <c r="BB8" s="434"/>
      <c r="BC8" s="434"/>
      <c r="BD8" s="434"/>
      <c r="BE8" s="434"/>
      <c r="BF8" s="434"/>
      <c r="BG8" s="434"/>
      <c r="BH8" s="434"/>
      <c r="BI8" s="434"/>
      <c r="BJ8" s="434"/>
      <c r="BK8" s="434"/>
      <c r="BL8" s="434"/>
      <c r="BM8" s="435"/>
      <c r="BN8" s="419">
        <v>7576485</v>
      </c>
      <c r="BO8" s="420"/>
      <c r="BP8" s="420"/>
      <c r="BQ8" s="420"/>
      <c r="BR8" s="420"/>
      <c r="BS8" s="420"/>
      <c r="BT8" s="420"/>
      <c r="BU8" s="421"/>
      <c r="BV8" s="419">
        <v>6672608</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0.7</v>
      </c>
      <c r="CU8" s="523"/>
      <c r="CV8" s="523"/>
      <c r="CW8" s="523"/>
      <c r="CX8" s="523"/>
      <c r="CY8" s="523"/>
      <c r="CZ8" s="523"/>
      <c r="DA8" s="524"/>
      <c r="DB8" s="522">
        <v>0.7</v>
      </c>
      <c r="DC8" s="523"/>
      <c r="DD8" s="523"/>
      <c r="DE8" s="523"/>
      <c r="DF8" s="523"/>
      <c r="DG8" s="523"/>
      <c r="DH8" s="523"/>
      <c r="DI8" s="524"/>
    </row>
    <row r="9" spans="1:119" ht="18.75" customHeight="1" thickBot="1" x14ac:dyDescent="0.25">
      <c r="A9" s="181"/>
      <c r="B9" s="551" t="s">
        <v>113</v>
      </c>
      <c r="C9" s="552"/>
      <c r="D9" s="552"/>
      <c r="E9" s="552"/>
      <c r="F9" s="552"/>
      <c r="G9" s="552"/>
      <c r="H9" s="552"/>
      <c r="I9" s="552"/>
      <c r="J9" s="552"/>
      <c r="K9" s="470"/>
      <c r="L9" s="553" t="s">
        <v>114</v>
      </c>
      <c r="M9" s="554"/>
      <c r="N9" s="554"/>
      <c r="O9" s="554"/>
      <c r="P9" s="554"/>
      <c r="Q9" s="555"/>
      <c r="R9" s="556">
        <v>738865</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117</v>
      </c>
      <c r="AV9" s="478"/>
      <c r="AW9" s="478"/>
      <c r="AX9" s="478"/>
      <c r="AY9" s="433" t="s">
        <v>118</v>
      </c>
      <c r="AZ9" s="434"/>
      <c r="BA9" s="434"/>
      <c r="BB9" s="434"/>
      <c r="BC9" s="434"/>
      <c r="BD9" s="434"/>
      <c r="BE9" s="434"/>
      <c r="BF9" s="434"/>
      <c r="BG9" s="434"/>
      <c r="BH9" s="434"/>
      <c r="BI9" s="434"/>
      <c r="BJ9" s="434"/>
      <c r="BK9" s="434"/>
      <c r="BL9" s="434"/>
      <c r="BM9" s="435"/>
      <c r="BN9" s="419">
        <v>903877</v>
      </c>
      <c r="BO9" s="420"/>
      <c r="BP9" s="420"/>
      <c r="BQ9" s="420"/>
      <c r="BR9" s="420"/>
      <c r="BS9" s="420"/>
      <c r="BT9" s="420"/>
      <c r="BU9" s="421"/>
      <c r="BV9" s="419">
        <v>1116367</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13.8</v>
      </c>
      <c r="CU9" s="417"/>
      <c r="CV9" s="417"/>
      <c r="CW9" s="417"/>
      <c r="CX9" s="417"/>
      <c r="CY9" s="417"/>
      <c r="CZ9" s="417"/>
      <c r="DA9" s="418"/>
      <c r="DB9" s="416">
        <v>13.1</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120</v>
      </c>
      <c r="M10" s="376"/>
      <c r="N10" s="376"/>
      <c r="O10" s="376"/>
      <c r="P10" s="376"/>
      <c r="Q10" s="377"/>
      <c r="R10" s="372">
        <v>740822</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2794520</v>
      </c>
      <c r="BO10" s="420"/>
      <c r="BP10" s="420"/>
      <c r="BQ10" s="420"/>
      <c r="BR10" s="420"/>
      <c r="BS10" s="420"/>
      <c r="BT10" s="420"/>
      <c r="BU10" s="421"/>
      <c r="BV10" s="419">
        <v>3343851</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117</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2">
      <c r="A12" s="181"/>
      <c r="B12" s="525" t="s">
        <v>132</v>
      </c>
      <c r="C12" s="526"/>
      <c r="D12" s="526"/>
      <c r="E12" s="526"/>
      <c r="F12" s="526"/>
      <c r="G12" s="526"/>
      <c r="H12" s="526"/>
      <c r="I12" s="526"/>
      <c r="J12" s="526"/>
      <c r="K12" s="527"/>
      <c r="L12" s="534" t="s">
        <v>133</v>
      </c>
      <c r="M12" s="535"/>
      <c r="N12" s="535"/>
      <c r="O12" s="535"/>
      <c r="P12" s="535"/>
      <c r="Q12" s="536"/>
      <c r="R12" s="537">
        <v>731476</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117</v>
      </c>
      <c r="AV12" s="478"/>
      <c r="AW12" s="478"/>
      <c r="AX12" s="478"/>
      <c r="AY12" s="433" t="s">
        <v>137</v>
      </c>
      <c r="AZ12" s="434"/>
      <c r="BA12" s="434"/>
      <c r="BB12" s="434"/>
      <c r="BC12" s="434"/>
      <c r="BD12" s="434"/>
      <c r="BE12" s="434"/>
      <c r="BF12" s="434"/>
      <c r="BG12" s="434"/>
      <c r="BH12" s="434"/>
      <c r="BI12" s="434"/>
      <c r="BJ12" s="434"/>
      <c r="BK12" s="434"/>
      <c r="BL12" s="434"/>
      <c r="BM12" s="435"/>
      <c r="BN12" s="419">
        <v>2194520</v>
      </c>
      <c r="BO12" s="420"/>
      <c r="BP12" s="420"/>
      <c r="BQ12" s="420"/>
      <c r="BR12" s="420"/>
      <c r="BS12" s="420"/>
      <c r="BT12" s="420"/>
      <c r="BU12" s="421"/>
      <c r="BV12" s="419">
        <v>3340000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140</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141</v>
      </c>
      <c r="N13" s="504"/>
      <c r="O13" s="504"/>
      <c r="P13" s="504"/>
      <c r="Q13" s="505"/>
      <c r="R13" s="506">
        <v>724201</v>
      </c>
      <c r="S13" s="507"/>
      <c r="T13" s="507"/>
      <c r="U13" s="507"/>
      <c r="V13" s="508"/>
      <c r="W13" s="509" t="s">
        <v>142</v>
      </c>
      <c r="X13" s="405"/>
      <c r="Y13" s="405"/>
      <c r="Z13" s="405"/>
      <c r="AA13" s="405"/>
      <c r="AB13" s="406"/>
      <c r="AC13" s="372">
        <v>10994</v>
      </c>
      <c r="AD13" s="373"/>
      <c r="AE13" s="373"/>
      <c r="AF13" s="373"/>
      <c r="AG13" s="374"/>
      <c r="AH13" s="372">
        <v>12472</v>
      </c>
      <c r="AI13" s="373"/>
      <c r="AJ13" s="373"/>
      <c r="AK13" s="373"/>
      <c r="AL13" s="432"/>
      <c r="AM13" s="476" t="s">
        <v>143</v>
      </c>
      <c r="AN13" s="376"/>
      <c r="AO13" s="376"/>
      <c r="AP13" s="376"/>
      <c r="AQ13" s="376"/>
      <c r="AR13" s="376"/>
      <c r="AS13" s="376"/>
      <c r="AT13" s="377"/>
      <c r="AU13" s="477" t="s">
        <v>144</v>
      </c>
      <c r="AV13" s="478"/>
      <c r="AW13" s="478"/>
      <c r="AX13" s="478"/>
      <c r="AY13" s="433" t="s">
        <v>145</v>
      </c>
      <c r="AZ13" s="434"/>
      <c r="BA13" s="434"/>
      <c r="BB13" s="434"/>
      <c r="BC13" s="434"/>
      <c r="BD13" s="434"/>
      <c r="BE13" s="434"/>
      <c r="BF13" s="434"/>
      <c r="BG13" s="434"/>
      <c r="BH13" s="434"/>
      <c r="BI13" s="434"/>
      <c r="BJ13" s="434"/>
      <c r="BK13" s="434"/>
      <c r="BL13" s="434"/>
      <c r="BM13" s="435"/>
      <c r="BN13" s="419">
        <v>1503877</v>
      </c>
      <c r="BO13" s="420"/>
      <c r="BP13" s="420"/>
      <c r="BQ13" s="420"/>
      <c r="BR13" s="420"/>
      <c r="BS13" s="420"/>
      <c r="BT13" s="420"/>
      <c r="BU13" s="421"/>
      <c r="BV13" s="419">
        <v>1120218</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5.4</v>
      </c>
      <c r="CU13" s="417"/>
      <c r="CV13" s="417"/>
      <c r="CW13" s="417"/>
      <c r="CX13" s="417"/>
      <c r="CY13" s="417"/>
      <c r="CZ13" s="417"/>
      <c r="DA13" s="418"/>
      <c r="DB13" s="416">
        <v>5.4</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147</v>
      </c>
      <c r="M14" s="546"/>
      <c r="N14" s="546"/>
      <c r="O14" s="546"/>
      <c r="P14" s="546"/>
      <c r="Q14" s="547"/>
      <c r="R14" s="506">
        <v>731722</v>
      </c>
      <c r="S14" s="507"/>
      <c r="T14" s="507"/>
      <c r="U14" s="507"/>
      <c r="V14" s="508"/>
      <c r="W14" s="510"/>
      <c r="X14" s="408"/>
      <c r="Y14" s="408"/>
      <c r="Z14" s="408"/>
      <c r="AA14" s="408"/>
      <c r="AB14" s="409"/>
      <c r="AC14" s="499">
        <v>3.3</v>
      </c>
      <c r="AD14" s="500"/>
      <c r="AE14" s="500"/>
      <c r="AF14" s="500"/>
      <c r="AG14" s="501"/>
      <c r="AH14" s="499">
        <v>3.8</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v>102.2</v>
      </c>
      <c r="CU14" s="517"/>
      <c r="CV14" s="517"/>
      <c r="CW14" s="517"/>
      <c r="CX14" s="517"/>
      <c r="CY14" s="517"/>
      <c r="CZ14" s="517"/>
      <c r="DA14" s="518"/>
      <c r="DB14" s="516">
        <v>104.6</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149</v>
      </c>
      <c r="N15" s="504"/>
      <c r="O15" s="504"/>
      <c r="P15" s="504"/>
      <c r="Q15" s="505"/>
      <c r="R15" s="506">
        <v>725630</v>
      </c>
      <c r="S15" s="507"/>
      <c r="T15" s="507"/>
      <c r="U15" s="507"/>
      <c r="V15" s="508"/>
      <c r="W15" s="509" t="s">
        <v>150</v>
      </c>
      <c r="X15" s="405"/>
      <c r="Y15" s="405"/>
      <c r="Z15" s="405"/>
      <c r="AA15" s="405"/>
      <c r="AB15" s="406"/>
      <c r="AC15" s="372">
        <v>55842</v>
      </c>
      <c r="AD15" s="373"/>
      <c r="AE15" s="373"/>
      <c r="AF15" s="373"/>
      <c r="AG15" s="374"/>
      <c r="AH15" s="372">
        <v>55443</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112728344</v>
      </c>
      <c r="BO15" s="449"/>
      <c r="BP15" s="449"/>
      <c r="BQ15" s="449"/>
      <c r="BR15" s="449"/>
      <c r="BS15" s="449"/>
      <c r="BT15" s="449"/>
      <c r="BU15" s="450"/>
      <c r="BV15" s="448">
        <v>108227442</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16.899999999999999</v>
      </c>
      <c r="AD16" s="500"/>
      <c r="AE16" s="500"/>
      <c r="AF16" s="500"/>
      <c r="AG16" s="501"/>
      <c r="AH16" s="499">
        <v>17</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162163345</v>
      </c>
      <c r="BO16" s="420"/>
      <c r="BP16" s="420"/>
      <c r="BQ16" s="420"/>
      <c r="BR16" s="420"/>
      <c r="BS16" s="420"/>
      <c r="BT16" s="420"/>
      <c r="BU16" s="421"/>
      <c r="BV16" s="419">
        <v>159073806</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264029</v>
      </c>
      <c r="AD17" s="373"/>
      <c r="AE17" s="373"/>
      <c r="AF17" s="373"/>
      <c r="AG17" s="374"/>
      <c r="AH17" s="372">
        <v>257637</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140398527</v>
      </c>
      <c r="BO17" s="420"/>
      <c r="BP17" s="420"/>
      <c r="BQ17" s="420"/>
      <c r="BR17" s="420"/>
      <c r="BS17" s="420"/>
      <c r="BT17" s="420"/>
      <c r="BU17" s="421"/>
      <c r="BV17" s="419">
        <v>134605485</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160</v>
      </c>
      <c r="C18" s="470"/>
      <c r="D18" s="470"/>
      <c r="E18" s="471"/>
      <c r="F18" s="471"/>
      <c r="G18" s="471"/>
      <c r="H18" s="471"/>
      <c r="I18" s="471"/>
      <c r="J18" s="471"/>
      <c r="K18" s="471"/>
      <c r="L18" s="472">
        <v>390.32</v>
      </c>
      <c r="M18" s="472"/>
      <c r="N18" s="472"/>
      <c r="O18" s="472"/>
      <c r="P18" s="472"/>
      <c r="Q18" s="472"/>
      <c r="R18" s="473"/>
      <c r="S18" s="473"/>
      <c r="T18" s="473"/>
      <c r="U18" s="473"/>
      <c r="V18" s="474"/>
      <c r="W18" s="490"/>
      <c r="X18" s="491"/>
      <c r="Y18" s="491"/>
      <c r="Z18" s="491"/>
      <c r="AA18" s="491"/>
      <c r="AB18" s="515"/>
      <c r="AC18" s="389">
        <v>79.8</v>
      </c>
      <c r="AD18" s="390"/>
      <c r="AE18" s="390"/>
      <c r="AF18" s="390"/>
      <c r="AG18" s="475"/>
      <c r="AH18" s="389">
        <v>79.099999999999994</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194757178</v>
      </c>
      <c r="BO18" s="420"/>
      <c r="BP18" s="420"/>
      <c r="BQ18" s="420"/>
      <c r="BR18" s="420"/>
      <c r="BS18" s="420"/>
      <c r="BT18" s="420"/>
      <c r="BU18" s="421"/>
      <c r="BV18" s="419">
        <v>190208627</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162</v>
      </c>
      <c r="C19" s="470"/>
      <c r="D19" s="470"/>
      <c r="E19" s="471"/>
      <c r="F19" s="471"/>
      <c r="G19" s="471"/>
      <c r="H19" s="471"/>
      <c r="I19" s="471"/>
      <c r="J19" s="471"/>
      <c r="K19" s="471"/>
      <c r="L19" s="479">
        <v>1893</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246062436</v>
      </c>
      <c r="BO19" s="420"/>
      <c r="BP19" s="420"/>
      <c r="BQ19" s="420"/>
      <c r="BR19" s="420"/>
      <c r="BS19" s="420"/>
      <c r="BT19" s="420"/>
      <c r="BU19" s="421"/>
      <c r="BV19" s="419">
        <v>243187872</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164</v>
      </c>
      <c r="C20" s="470"/>
      <c r="D20" s="470"/>
      <c r="E20" s="471"/>
      <c r="F20" s="471"/>
      <c r="G20" s="471"/>
      <c r="H20" s="471"/>
      <c r="I20" s="471"/>
      <c r="J20" s="471"/>
      <c r="K20" s="471"/>
      <c r="L20" s="479">
        <v>326920</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500366831</v>
      </c>
      <c r="BO22" s="449"/>
      <c r="BP22" s="449"/>
      <c r="BQ22" s="449"/>
      <c r="BR22" s="449"/>
      <c r="BS22" s="449"/>
      <c r="BT22" s="449"/>
      <c r="BU22" s="450"/>
      <c r="BV22" s="448">
        <v>499990561</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211327222</v>
      </c>
      <c r="BO23" s="420"/>
      <c r="BP23" s="420"/>
      <c r="BQ23" s="420"/>
      <c r="BR23" s="420"/>
      <c r="BS23" s="420"/>
      <c r="BT23" s="420"/>
      <c r="BU23" s="421"/>
      <c r="BV23" s="419">
        <v>224782612</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174</v>
      </c>
      <c r="F24" s="376"/>
      <c r="G24" s="376"/>
      <c r="H24" s="376"/>
      <c r="I24" s="376"/>
      <c r="J24" s="376"/>
      <c r="K24" s="377"/>
      <c r="L24" s="372">
        <v>1</v>
      </c>
      <c r="M24" s="373"/>
      <c r="N24" s="373"/>
      <c r="O24" s="373"/>
      <c r="P24" s="374"/>
      <c r="Q24" s="372">
        <v>11900</v>
      </c>
      <c r="R24" s="373"/>
      <c r="S24" s="373"/>
      <c r="T24" s="373"/>
      <c r="U24" s="373"/>
      <c r="V24" s="374"/>
      <c r="W24" s="462"/>
      <c r="X24" s="399"/>
      <c r="Y24" s="400"/>
      <c r="Z24" s="375" t="s">
        <v>175</v>
      </c>
      <c r="AA24" s="376"/>
      <c r="AB24" s="376"/>
      <c r="AC24" s="376"/>
      <c r="AD24" s="376"/>
      <c r="AE24" s="376"/>
      <c r="AF24" s="376"/>
      <c r="AG24" s="377"/>
      <c r="AH24" s="372">
        <v>4895</v>
      </c>
      <c r="AI24" s="373"/>
      <c r="AJ24" s="373"/>
      <c r="AK24" s="373"/>
      <c r="AL24" s="374"/>
      <c r="AM24" s="372">
        <v>15668895</v>
      </c>
      <c r="AN24" s="373"/>
      <c r="AO24" s="373"/>
      <c r="AP24" s="373"/>
      <c r="AQ24" s="373"/>
      <c r="AR24" s="374"/>
      <c r="AS24" s="372">
        <v>3201</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292982031</v>
      </c>
      <c r="BO24" s="420"/>
      <c r="BP24" s="420"/>
      <c r="BQ24" s="420"/>
      <c r="BR24" s="420"/>
      <c r="BS24" s="420"/>
      <c r="BT24" s="420"/>
      <c r="BU24" s="421"/>
      <c r="BV24" s="419">
        <v>294970773</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177</v>
      </c>
      <c r="F25" s="376"/>
      <c r="G25" s="376"/>
      <c r="H25" s="376"/>
      <c r="I25" s="376"/>
      <c r="J25" s="376"/>
      <c r="K25" s="377"/>
      <c r="L25" s="372">
        <v>2</v>
      </c>
      <c r="M25" s="373"/>
      <c r="N25" s="373"/>
      <c r="O25" s="373"/>
      <c r="P25" s="374"/>
      <c r="Q25" s="372">
        <v>9470</v>
      </c>
      <c r="R25" s="373"/>
      <c r="S25" s="373"/>
      <c r="T25" s="373"/>
      <c r="U25" s="373"/>
      <c r="V25" s="374"/>
      <c r="W25" s="462"/>
      <c r="X25" s="399"/>
      <c r="Y25" s="400"/>
      <c r="Z25" s="375" t="s">
        <v>178</v>
      </c>
      <c r="AA25" s="376"/>
      <c r="AB25" s="376"/>
      <c r="AC25" s="376"/>
      <c r="AD25" s="376"/>
      <c r="AE25" s="376"/>
      <c r="AF25" s="376"/>
      <c r="AG25" s="377"/>
      <c r="AH25" s="372">
        <v>805</v>
      </c>
      <c r="AI25" s="373"/>
      <c r="AJ25" s="373"/>
      <c r="AK25" s="373"/>
      <c r="AL25" s="374"/>
      <c r="AM25" s="372">
        <v>2540580</v>
      </c>
      <c r="AN25" s="373"/>
      <c r="AO25" s="373"/>
      <c r="AP25" s="373"/>
      <c r="AQ25" s="373"/>
      <c r="AR25" s="374"/>
      <c r="AS25" s="372">
        <v>3156</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82384194</v>
      </c>
      <c r="BO25" s="449"/>
      <c r="BP25" s="449"/>
      <c r="BQ25" s="449"/>
      <c r="BR25" s="449"/>
      <c r="BS25" s="449"/>
      <c r="BT25" s="449"/>
      <c r="BU25" s="450"/>
      <c r="BV25" s="448">
        <v>64363853</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180</v>
      </c>
      <c r="F26" s="376"/>
      <c r="G26" s="376"/>
      <c r="H26" s="376"/>
      <c r="I26" s="376"/>
      <c r="J26" s="376"/>
      <c r="K26" s="377"/>
      <c r="L26" s="372">
        <v>1</v>
      </c>
      <c r="M26" s="373"/>
      <c r="N26" s="373"/>
      <c r="O26" s="373"/>
      <c r="P26" s="374"/>
      <c r="Q26" s="372">
        <v>7050</v>
      </c>
      <c r="R26" s="373"/>
      <c r="S26" s="373"/>
      <c r="T26" s="373"/>
      <c r="U26" s="373"/>
      <c r="V26" s="374"/>
      <c r="W26" s="462"/>
      <c r="X26" s="399"/>
      <c r="Y26" s="400"/>
      <c r="Z26" s="375" t="s">
        <v>181</v>
      </c>
      <c r="AA26" s="430"/>
      <c r="AB26" s="430"/>
      <c r="AC26" s="430"/>
      <c r="AD26" s="430"/>
      <c r="AE26" s="430"/>
      <c r="AF26" s="430"/>
      <c r="AG26" s="431"/>
      <c r="AH26" s="372">
        <v>391</v>
      </c>
      <c r="AI26" s="373"/>
      <c r="AJ26" s="373"/>
      <c r="AK26" s="373"/>
      <c r="AL26" s="374"/>
      <c r="AM26" s="372">
        <v>1400562</v>
      </c>
      <c r="AN26" s="373"/>
      <c r="AO26" s="373"/>
      <c r="AP26" s="373"/>
      <c r="AQ26" s="373"/>
      <c r="AR26" s="374"/>
      <c r="AS26" s="372">
        <v>3582</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v>1820455</v>
      </c>
      <c r="BO26" s="420"/>
      <c r="BP26" s="420"/>
      <c r="BQ26" s="420"/>
      <c r="BR26" s="420"/>
      <c r="BS26" s="420"/>
      <c r="BT26" s="420"/>
      <c r="BU26" s="421"/>
      <c r="BV26" s="419">
        <v>2033570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183</v>
      </c>
      <c r="F27" s="376"/>
      <c r="G27" s="376"/>
      <c r="H27" s="376"/>
      <c r="I27" s="376"/>
      <c r="J27" s="376"/>
      <c r="K27" s="377"/>
      <c r="L27" s="372">
        <v>1</v>
      </c>
      <c r="M27" s="373"/>
      <c r="N27" s="373"/>
      <c r="O27" s="373"/>
      <c r="P27" s="374"/>
      <c r="Q27" s="372">
        <v>8200</v>
      </c>
      <c r="R27" s="373"/>
      <c r="S27" s="373"/>
      <c r="T27" s="373"/>
      <c r="U27" s="373"/>
      <c r="V27" s="374"/>
      <c r="W27" s="462"/>
      <c r="X27" s="399"/>
      <c r="Y27" s="400"/>
      <c r="Z27" s="375" t="s">
        <v>184</v>
      </c>
      <c r="AA27" s="376"/>
      <c r="AB27" s="376"/>
      <c r="AC27" s="376"/>
      <c r="AD27" s="376"/>
      <c r="AE27" s="376"/>
      <c r="AF27" s="376"/>
      <c r="AG27" s="377"/>
      <c r="AH27" s="372">
        <v>3721</v>
      </c>
      <c r="AI27" s="373"/>
      <c r="AJ27" s="373"/>
      <c r="AK27" s="373"/>
      <c r="AL27" s="374"/>
      <c r="AM27" s="372">
        <v>13481062</v>
      </c>
      <c r="AN27" s="373"/>
      <c r="AO27" s="373"/>
      <c r="AP27" s="373"/>
      <c r="AQ27" s="373"/>
      <c r="AR27" s="374"/>
      <c r="AS27" s="372">
        <v>3623</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t="s">
        <v>186</v>
      </c>
      <c r="BO27" s="454"/>
      <c r="BP27" s="454"/>
      <c r="BQ27" s="454"/>
      <c r="BR27" s="454"/>
      <c r="BS27" s="454"/>
      <c r="BT27" s="454"/>
      <c r="BU27" s="455"/>
      <c r="BV27" s="453" t="s">
        <v>187</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188</v>
      </c>
      <c r="F28" s="376"/>
      <c r="G28" s="376"/>
      <c r="H28" s="376"/>
      <c r="I28" s="376"/>
      <c r="J28" s="376"/>
      <c r="K28" s="377"/>
      <c r="L28" s="372">
        <v>1</v>
      </c>
      <c r="M28" s="373"/>
      <c r="N28" s="373"/>
      <c r="O28" s="373"/>
      <c r="P28" s="374"/>
      <c r="Q28" s="372">
        <v>7460</v>
      </c>
      <c r="R28" s="373"/>
      <c r="S28" s="373"/>
      <c r="T28" s="373"/>
      <c r="U28" s="373"/>
      <c r="V28" s="374"/>
      <c r="W28" s="462"/>
      <c r="X28" s="399"/>
      <c r="Y28" s="400"/>
      <c r="Z28" s="375" t="s">
        <v>189</v>
      </c>
      <c r="AA28" s="376"/>
      <c r="AB28" s="376"/>
      <c r="AC28" s="376"/>
      <c r="AD28" s="376"/>
      <c r="AE28" s="376"/>
      <c r="AF28" s="376"/>
      <c r="AG28" s="377"/>
      <c r="AH28" s="372">
        <v>372</v>
      </c>
      <c r="AI28" s="373"/>
      <c r="AJ28" s="373"/>
      <c r="AK28" s="373"/>
      <c r="AL28" s="374"/>
      <c r="AM28" s="372">
        <v>1027836</v>
      </c>
      <c r="AN28" s="373"/>
      <c r="AO28" s="373"/>
      <c r="AP28" s="373"/>
      <c r="AQ28" s="373"/>
      <c r="AR28" s="374"/>
      <c r="AS28" s="372">
        <v>2763</v>
      </c>
      <c r="AT28" s="373"/>
      <c r="AU28" s="373"/>
      <c r="AV28" s="373"/>
      <c r="AW28" s="373"/>
      <c r="AX28" s="432"/>
      <c r="AY28" s="436" t="s">
        <v>190</v>
      </c>
      <c r="AZ28" s="437"/>
      <c r="BA28" s="437"/>
      <c r="BB28" s="438"/>
      <c r="BC28" s="445" t="s">
        <v>50</v>
      </c>
      <c r="BD28" s="446"/>
      <c r="BE28" s="446"/>
      <c r="BF28" s="446"/>
      <c r="BG28" s="446"/>
      <c r="BH28" s="446"/>
      <c r="BI28" s="446"/>
      <c r="BJ28" s="446"/>
      <c r="BK28" s="446"/>
      <c r="BL28" s="446"/>
      <c r="BM28" s="447"/>
      <c r="BN28" s="448">
        <v>4302583</v>
      </c>
      <c r="BO28" s="449"/>
      <c r="BP28" s="449"/>
      <c r="BQ28" s="449"/>
      <c r="BR28" s="449"/>
      <c r="BS28" s="449"/>
      <c r="BT28" s="449"/>
      <c r="BU28" s="450"/>
      <c r="BV28" s="448">
        <v>3702583</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191</v>
      </c>
      <c r="F29" s="376"/>
      <c r="G29" s="376"/>
      <c r="H29" s="376"/>
      <c r="I29" s="376"/>
      <c r="J29" s="376"/>
      <c r="K29" s="377"/>
      <c r="L29" s="372">
        <v>46</v>
      </c>
      <c r="M29" s="373"/>
      <c r="N29" s="373"/>
      <c r="O29" s="373"/>
      <c r="P29" s="374"/>
      <c r="Q29" s="372">
        <v>6760</v>
      </c>
      <c r="R29" s="373"/>
      <c r="S29" s="373"/>
      <c r="T29" s="373"/>
      <c r="U29" s="373"/>
      <c r="V29" s="374"/>
      <c r="W29" s="463"/>
      <c r="X29" s="464"/>
      <c r="Y29" s="465"/>
      <c r="Z29" s="375" t="s">
        <v>192</v>
      </c>
      <c r="AA29" s="376"/>
      <c r="AB29" s="376"/>
      <c r="AC29" s="376"/>
      <c r="AD29" s="376"/>
      <c r="AE29" s="376"/>
      <c r="AF29" s="376"/>
      <c r="AG29" s="377"/>
      <c r="AH29" s="372">
        <v>8988</v>
      </c>
      <c r="AI29" s="373"/>
      <c r="AJ29" s="373"/>
      <c r="AK29" s="373"/>
      <c r="AL29" s="374"/>
      <c r="AM29" s="372">
        <v>30177793</v>
      </c>
      <c r="AN29" s="373"/>
      <c r="AO29" s="373"/>
      <c r="AP29" s="373"/>
      <c r="AQ29" s="373"/>
      <c r="AR29" s="374"/>
      <c r="AS29" s="372">
        <v>3358</v>
      </c>
      <c r="AT29" s="373"/>
      <c r="AU29" s="373"/>
      <c r="AV29" s="373"/>
      <c r="AW29" s="373"/>
      <c r="AX29" s="432"/>
      <c r="AY29" s="439"/>
      <c r="AZ29" s="440"/>
      <c r="BA29" s="440"/>
      <c r="BB29" s="441"/>
      <c r="BC29" s="433" t="s">
        <v>193</v>
      </c>
      <c r="BD29" s="434"/>
      <c r="BE29" s="434"/>
      <c r="BF29" s="434"/>
      <c r="BG29" s="434"/>
      <c r="BH29" s="434"/>
      <c r="BI29" s="434"/>
      <c r="BJ29" s="434"/>
      <c r="BK29" s="434"/>
      <c r="BL29" s="434"/>
      <c r="BM29" s="435"/>
      <c r="BN29" s="419">
        <v>5970000</v>
      </c>
      <c r="BO29" s="420"/>
      <c r="BP29" s="420"/>
      <c r="BQ29" s="420"/>
      <c r="BR29" s="420"/>
      <c r="BS29" s="420"/>
      <c r="BT29" s="420"/>
      <c r="BU29" s="421"/>
      <c r="BV29" s="419">
        <v>6240000</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194</v>
      </c>
      <c r="X30" s="387"/>
      <c r="Y30" s="387"/>
      <c r="Z30" s="387"/>
      <c r="AA30" s="387"/>
      <c r="AB30" s="387"/>
      <c r="AC30" s="387"/>
      <c r="AD30" s="387"/>
      <c r="AE30" s="387"/>
      <c r="AF30" s="387"/>
      <c r="AG30" s="388"/>
      <c r="AH30" s="389">
        <v>100</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18818176</v>
      </c>
      <c r="BO30" s="454"/>
      <c r="BP30" s="454"/>
      <c r="BQ30" s="454"/>
      <c r="BR30" s="454"/>
      <c r="BS30" s="454"/>
      <c r="BT30" s="454"/>
      <c r="BU30" s="455"/>
      <c r="BV30" s="453">
        <v>16368140</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195</v>
      </c>
      <c r="D32" s="378"/>
      <c r="E32" s="378"/>
      <c r="F32" s="378"/>
      <c r="G32" s="378"/>
      <c r="H32" s="378"/>
      <c r="I32" s="378"/>
      <c r="J32" s="378"/>
      <c r="K32" s="378"/>
      <c r="L32" s="378"/>
      <c r="M32" s="378"/>
      <c r="N32" s="378"/>
      <c r="O32" s="378"/>
      <c r="P32" s="378"/>
      <c r="Q32" s="378"/>
      <c r="R32" s="378"/>
      <c r="S32" s="378"/>
      <c r="U32" s="379" t="s">
        <v>196</v>
      </c>
      <c r="V32" s="379"/>
      <c r="W32" s="379"/>
      <c r="X32" s="379"/>
      <c r="Y32" s="379"/>
      <c r="Z32" s="379"/>
      <c r="AA32" s="379"/>
      <c r="AB32" s="379"/>
      <c r="AC32" s="379"/>
      <c r="AD32" s="379"/>
      <c r="AE32" s="379"/>
      <c r="AF32" s="379"/>
      <c r="AG32" s="379"/>
      <c r="AH32" s="379"/>
      <c r="AI32" s="379"/>
      <c r="AJ32" s="379"/>
      <c r="AK32" s="379"/>
      <c r="AM32" s="379" t="s">
        <v>197</v>
      </c>
      <c r="AN32" s="379"/>
      <c r="AO32" s="379"/>
      <c r="AP32" s="379"/>
      <c r="AQ32" s="379"/>
      <c r="AR32" s="379"/>
      <c r="AS32" s="379"/>
      <c r="AT32" s="379"/>
      <c r="AU32" s="379"/>
      <c r="AV32" s="379"/>
      <c r="AW32" s="379"/>
      <c r="AX32" s="379"/>
      <c r="AY32" s="379"/>
      <c r="AZ32" s="379"/>
      <c r="BA32" s="379"/>
      <c r="BB32" s="379"/>
      <c r="BC32" s="379"/>
      <c r="BE32" s="379" t="s">
        <v>198</v>
      </c>
      <c r="BF32" s="379"/>
      <c r="BG32" s="379"/>
      <c r="BH32" s="379"/>
      <c r="BI32" s="379"/>
      <c r="BJ32" s="379"/>
      <c r="BK32" s="379"/>
      <c r="BL32" s="379"/>
      <c r="BM32" s="379"/>
      <c r="BN32" s="379"/>
      <c r="BO32" s="379"/>
      <c r="BP32" s="379"/>
      <c r="BQ32" s="379"/>
      <c r="BR32" s="379"/>
      <c r="BS32" s="379"/>
      <c r="BT32" s="379"/>
      <c r="BU32" s="379"/>
      <c r="BW32" s="379" t="s">
        <v>199</v>
      </c>
      <c r="BX32" s="379"/>
      <c r="BY32" s="379"/>
      <c r="BZ32" s="379"/>
      <c r="CA32" s="379"/>
      <c r="CB32" s="379"/>
      <c r="CC32" s="379"/>
      <c r="CD32" s="379"/>
      <c r="CE32" s="379"/>
      <c r="CF32" s="379"/>
      <c r="CG32" s="379"/>
      <c r="CH32" s="379"/>
      <c r="CI32" s="379"/>
      <c r="CJ32" s="379"/>
      <c r="CK32" s="379"/>
      <c r="CL32" s="379"/>
      <c r="CM32" s="379"/>
      <c r="CO32" s="379" t="s">
        <v>200</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201</v>
      </c>
      <c r="D33" s="371"/>
      <c r="E33" s="370" t="s">
        <v>202</v>
      </c>
      <c r="F33" s="370"/>
      <c r="G33" s="370"/>
      <c r="H33" s="370"/>
      <c r="I33" s="370"/>
      <c r="J33" s="370"/>
      <c r="K33" s="370"/>
      <c r="L33" s="370"/>
      <c r="M33" s="370"/>
      <c r="N33" s="370"/>
      <c r="O33" s="370"/>
      <c r="P33" s="370"/>
      <c r="Q33" s="370"/>
      <c r="R33" s="370"/>
      <c r="S33" s="370"/>
      <c r="T33" s="206"/>
      <c r="U33" s="371" t="s">
        <v>201</v>
      </c>
      <c r="V33" s="371"/>
      <c r="W33" s="370" t="s">
        <v>203</v>
      </c>
      <c r="X33" s="370"/>
      <c r="Y33" s="370"/>
      <c r="Z33" s="370"/>
      <c r="AA33" s="370"/>
      <c r="AB33" s="370"/>
      <c r="AC33" s="370"/>
      <c r="AD33" s="370"/>
      <c r="AE33" s="370"/>
      <c r="AF33" s="370"/>
      <c r="AG33" s="370"/>
      <c r="AH33" s="370"/>
      <c r="AI33" s="370"/>
      <c r="AJ33" s="370"/>
      <c r="AK33" s="370"/>
      <c r="AL33" s="206"/>
      <c r="AM33" s="371" t="s">
        <v>204</v>
      </c>
      <c r="AN33" s="371"/>
      <c r="AO33" s="370" t="s">
        <v>205</v>
      </c>
      <c r="AP33" s="370"/>
      <c r="AQ33" s="370"/>
      <c r="AR33" s="370"/>
      <c r="AS33" s="370"/>
      <c r="AT33" s="370"/>
      <c r="AU33" s="370"/>
      <c r="AV33" s="370"/>
      <c r="AW33" s="370"/>
      <c r="AX33" s="370"/>
      <c r="AY33" s="370"/>
      <c r="AZ33" s="370"/>
      <c r="BA33" s="370"/>
      <c r="BB33" s="370"/>
      <c r="BC33" s="370"/>
      <c r="BD33" s="207"/>
      <c r="BE33" s="370" t="s">
        <v>206</v>
      </c>
      <c r="BF33" s="370"/>
      <c r="BG33" s="370" t="s">
        <v>207</v>
      </c>
      <c r="BH33" s="370"/>
      <c r="BI33" s="370"/>
      <c r="BJ33" s="370"/>
      <c r="BK33" s="370"/>
      <c r="BL33" s="370"/>
      <c r="BM33" s="370"/>
      <c r="BN33" s="370"/>
      <c r="BO33" s="370"/>
      <c r="BP33" s="370"/>
      <c r="BQ33" s="370"/>
      <c r="BR33" s="370"/>
      <c r="BS33" s="370"/>
      <c r="BT33" s="370"/>
      <c r="BU33" s="370"/>
      <c r="BV33" s="207"/>
      <c r="BW33" s="371" t="s">
        <v>206</v>
      </c>
      <c r="BX33" s="371"/>
      <c r="BY33" s="370" t="s">
        <v>208</v>
      </c>
      <c r="BZ33" s="370"/>
      <c r="CA33" s="370"/>
      <c r="CB33" s="370"/>
      <c r="CC33" s="370"/>
      <c r="CD33" s="370"/>
      <c r="CE33" s="370"/>
      <c r="CF33" s="370"/>
      <c r="CG33" s="370"/>
      <c r="CH33" s="370"/>
      <c r="CI33" s="370"/>
      <c r="CJ33" s="370"/>
      <c r="CK33" s="370"/>
      <c r="CL33" s="370"/>
      <c r="CM33" s="370"/>
      <c r="CN33" s="206"/>
      <c r="CO33" s="371" t="s">
        <v>209</v>
      </c>
      <c r="CP33" s="371"/>
      <c r="CQ33" s="370" t="s">
        <v>210</v>
      </c>
      <c r="CR33" s="370"/>
      <c r="CS33" s="370"/>
      <c r="CT33" s="370"/>
      <c r="CU33" s="370"/>
      <c r="CV33" s="370"/>
      <c r="CW33" s="370"/>
      <c r="CX33" s="370"/>
      <c r="CY33" s="370"/>
      <c r="CZ33" s="370"/>
      <c r="DA33" s="370"/>
      <c r="DB33" s="370"/>
      <c r="DC33" s="370"/>
      <c r="DD33" s="370"/>
      <c r="DE33" s="370"/>
      <c r="DF33" s="206"/>
      <c r="DG33" s="369" t="s">
        <v>211</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8</v>
      </c>
      <c r="V34" s="367"/>
      <c r="W34" s="368" t="str">
        <f>IF('各会計、関係団体の財政状況及び健全化判断比率'!B28="","",'各会計、関係団体の財政状況及び健全化判断比率'!B28)</f>
        <v>国民健康保険会計</v>
      </c>
      <c r="X34" s="368"/>
      <c r="Y34" s="368"/>
      <c r="Z34" s="368"/>
      <c r="AA34" s="368"/>
      <c r="AB34" s="368"/>
      <c r="AC34" s="368"/>
      <c r="AD34" s="368"/>
      <c r="AE34" s="368"/>
      <c r="AF34" s="368"/>
      <c r="AG34" s="368"/>
      <c r="AH34" s="368"/>
      <c r="AI34" s="368"/>
      <c r="AJ34" s="368"/>
      <c r="AK34" s="368"/>
      <c r="AL34" s="181"/>
      <c r="AM34" s="367">
        <f>IF(AO34="","",MAX(C34:D43,U34:V43)+1)</f>
        <v>12</v>
      </c>
      <c r="AN34" s="367"/>
      <c r="AO34" s="368" t="str">
        <f>IF('各会計、関係団体の財政状況及び健全化判断比率'!B32="","",'各会計、関係団体の財政状況及び健全化判断比率'!B32)</f>
        <v>病院事業会計</v>
      </c>
      <c r="AP34" s="368"/>
      <c r="AQ34" s="368"/>
      <c r="AR34" s="368"/>
      <c r="AS34" s="368"/>
      <c r="AT34" s="368"/>
      <c r="AU34" s="368"/>
      <c r="AV34" s="368"/>
      <c r="AW34" s="368"/>
      <c r="AX34" s="368"/>
      <c r="AY34" s="368"/>
      <c r="AZ34" s="368"/>
      <c r="BA34" s="368"/>
      <c r="BB34" s="368"/>
      <c r="BC34" s="368"/>
      <c r="BD34" s="181"/>
      <c r="BE34" s="367">
        <f>IF(BG34="","",MAX(C34:D43,U34:V43,AM34:AN43)+1)</f>
        <v>17</v>
      </c>
      <c r="BF34" s="367"/>
      <c r="BG34" s="368" t="str">
        <f>IF('各会計、関係団体の財政状況及び健全化判断比率'!B37="","",'各会計、関係団体の財政状況及び健全化判断比率'!B37)</f>
        <v>農業集落排水事業会計</v>
      </c>
      <c r="BH34" s="368"/>
      <c r="BI34" s="368"/>
      <c r="BJ34" s="368"/>
      <c r="BK34" s="368"/>
      <c r="BL34" s="368"/>
      <c r="BM34" s="368"/>
      <c r="BN34" s="368"/>
      <c r="BO34" s="368"/>
      <c r="BP34" s="368"/>
      <c r="BQ34" s="368"/>
      <c r="BR34" s="368"/>
      <c r="BS34" s="368"/>
      <c r="BT34" s="368"/>
      <c r="BU34" s="368"/>
      <c r="BV34" s="181"/>
      <c r="BW34" s="367">
        <f>IF(BY34="","",MAX(C34:D43,U34:V43,AM34:AN43,BE34:BF43)+1)</f>
        <v>18</v>
      </c>
      <c r="BX34" s="367"/>
      <c r="BY34" s="368" t="str">
        <f>IF('各会計、関係団体の財政状況及び健全化判断比率'!B68="","",'各会計、関係団体の財政状況及び健全化判断比率'!B68)</f>
        <v>山鹿植木広域行政事務組合</v>
      </c>
      <c r="BZ34" s="368"/>
      <c r="CA34" s="368"/>
      <c r="CB34" s="368"/>
      <c r="CC34" s="368"/>
      <c r="CD34" s="368"/>
      <c r="CE34" s="368"/>
      <c r="CF34" s="368"/>
      <c r="CG34" s="368"/>
      <c r="CH34" s="368"/>
      <c r="CI34" s="368"/>
      <c r="CJ34" s="368"/>
      <c r="CK34" s="368"/>
      <c r="CL34" s="368"/>
      <c r="CM34" s="368"/>
      <c r="CN34" s="181"/>
      <c r="CO34" s="367">
        <f>IF(CQ34="","",MAX(C34:D43,U34:V43,AM34:AN43,BE34:BF43,BW34:BX43)+1)</f>
        <v>21</v>
      </c>
      <c r="CP34" s="367"/>
      <c r="CQ34" s="368" t="str">
        <f>IF('各会計、関係団体の財政状況及び健全化判断比率'!BS7="","",'各会計、関係団体の財政状況及び健全化判断比率'!BS7)</f>
        <v>熊本市勤労福祉センター</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母子父子寡婦福祉資金貸付事業会計</v>
      </c>
      <c r="F35" s="368"/>
      <c r="G35" s="368"/>
      <c r="H35" s="368"/>
      <c r="I35" s="368"/>
      <c r="J35" s="368"/>
      <c r="K35" s="368"/>
      <c r="L35" s="368"/>
      <c r="M35" s="368"/>
      <c r="N35" s="368"/>
      <c r="O35" s="368"/>
      <c r="P35" s="368"/>
      <c r="Q35" s="368"/>
      <c r="R35" s="368"/>
      <c r="S35" s="368"/>
      <c r="T35" s="181"/>
      <c r="U35" s="367">
        <f>IF(W35="","",U34+1)</f>
        <v>9</v>
      </c>
      <c r="V35" s="367"/>
      <c r="W35" s="368" t="str">
        <f>IF('各会計、関係団体の財政状況及び健全化判断比率'!B29="","",'各会計、関係団体の財政状況及び健全化判断比率'!B29)</f>
        <v>介護保険会計</v>
      </c>
      <c r="X35" s="368"/>
      <c r="Y35" s="368"/>
      <c r="Z35" s="368"/>
      <c r="AA35" s="368"/>
      <c r="AB35" s="368"/>
      <c r="AC35" s="368"/>
      <c r="AD35" s="368"/>
      <c r="AE35" s="368"/>
      <c r="AF35" s="368"/>
      <c r="AG35" s="368"/>
      <c r="AH35" s="368"/>
      <c r="AI35" s="368"/>
      <c r="AJ35" s="368"/>
      <c r="AK35" s="368"/>
      <c r="AL35" s="181"/>
      <c r="AM35" s="367">
        <f t="shared" ref="AM35:AM43" si="0">IF(AO35="","",AM34+1)</f>
        <v>13</v>
      </c>
      <c r="AN35" s="367"/>
      <c r="AO35" s="368" t="str">
        <f>IF('各会計、関係団体の財政状況及び健全化判断比率'!B33="","",'各会計、関係団体の財政状況及び健全化判断比率'!B33)</f>
        <v>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19</v>
      </c>
      <c r="BX35" s="367"/>
      <c r="BY35" s="368" t="str">
        <f>IF('各会計、関係団体の財政状況及び健全化判断比率'!B69="","",'各会計、関係団体の財政状況及び健全化判断比率'!B69)</f>
        <v>熊本県後期高齢者医療広域連合（一般会計）</v>
      </c>
      <c r="BZ35" s="368"/>
      <c r="CA35" s="368"/>
      <c r="CB35" s="368"/>
      <c r="CC35" s="368"/>
      <c r="CD35" s="368"/>
      <c r="CE35" s="368"/>
      <c r="CF35" s="368"/>
      <c r="CG35" s="368"/>
      <c r="CH35" s="368"/>
      <c r="CI35" s="368"/>
      <c r="CJ35" s="368"/>
      <c r="CK35" s="368"/>
      <c r="CL35" s="368"/>
      <c r="CM35" s="368"/>
      <c r="CN35" s="181"/>
      <c r="CO35" s="367">
        <f t="shared" ref="CO35:CO43" si="3">IF(CQ35="","",CO34+1)</f>
        <v>22</v>
      </c>
      <c r="CP35" s="367"/>
      <c r="CQ35" s="368" t="str">
        <f>IF('各会計、関係団体の財政状況及び健全化判断比率'!BS8="","",'各会計、関係団体の財政状況及び健全化判断比率'!BS8)</f>
        <v>熊本市上下水道サービス公社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f>IF(E36="","",C35+1)</f>
        <v>3</v>
      </c>
      <c r="D36" s="367"/>
      <c r="E36" s="368" t="str">
        <f>IF('各会計、関係団体の財政状況及び健全化判断比率'!B9="","",'各会計、関係団体の財政状況及び健全化判断比率'!B9)</f>
        <v>産業振興資金会計</v>
      </c>
      <c r="F36" s="368"/>
      <c r="G36" s="368"/>
      <c r="H36" s="368"/>
      <c r="I36" s="368"/>
      <c r="J36" s="368"/>
      <c r="K36" s="368"/>
      <c r="L36" s="368"/>
      <c r="M36" s="368"/>
      <c r="N36" s="368"/>
      <c r="O36" s="368"/>
      <c r="P36" s="368"/>
      <c r="Q36" s="368"/>
      <c r="R36" s="368"/>
      <c r="S36" s="368"/>
      <c r="T36" s="181"/>
      <c r="U36" s="367">
        <f t="shared" ref="U36:U43" si="4">IF(W36="","",U35+1)</f>
        <v>10</v>
      </c>
      <c r="V36" s="367"/>
      <c r="W36" s="368" t="str">
        <f>IF('各会計、関係団体の財政状況及び健全化判断比率'!B30="","",'各会計、関係団体の財政状況及び健全化判断比率'!B30)</f>
        <v>後期高齢者医療会計</v>
      </c>
      <c r="X36" s="368"/>
      <c r="Y36" s="368"/>
      <c r="Z36" s="368"/>
      <c r="AA36" s="368"/>
      <c r="AB36" s="368"/>
      <c r="AC36" s="368"/>
      <c r="AD36" s="368"/>
      <c r="AE36" s="368"/>
      <c r="AF36" s="368"/>
      <c r="AG36" s="368"/>
      <c r="AH36" s="368"/>
      <c r="AI36" s="368"/>
      <c r="AJ36" s="368"/>
      <c r="AK36" s="368"/>
      <c r="AL36" s="181"/>
      <c r="AM36" s="367">
        <f t="shared" si="0"/>
        <v>14</v>
      </c>
      <c r="AN36" s="367"/>
      <c r="AO36" s="368" t="str">
        <f>IF('各会計、関係団体の財政状況及び健全化判断比率'!B34="","",'各会計、関係団体の財政状況及び健全化判断比率'!B34)</f>
        <v>工業用水道事業会計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20</v>
      </c>
      <c r="BX36" s="367"/>
      <c r="BY36" s="368" t="str">
        <f>IF('各会計、関係団体の財政状況及び健全化判断比率'!B70="","",'各会計、関係団体の財政状況及び健全化判断比率'!B70)</f>
        <v>熊本県後期高齢者医療広域連合（後期高齢者医療特別会計）</v>
      </c>
      <c r="BZ36" s="368"/>
      <c r="CA36" s="368"/>
      <c r="CB36" s="368"/>
      <c r="CC36" s="368"/>
      <c r="CD36" s="368"/>
      <c r="CE36" s="368"/>
      <c r="CF36" s="368"/>
      <c r="CG36" s="368"/>
      <c r="CH36" s="368"/>
      <c r="CI36" s="368"/>
      <c r="CJ36" s="368"/>
      <c r="CK36" s="368"/>
      <c r="CL36" s="368"/>
      <c r="CM36" s="368"/>
      <c r="CN36" s="181"/>
      <c r="CO36" s="367">
        <f t="shared" si="3"/>
        <v>23</v>
      </c>
      <c r="CP36" s="367"/>
      <c r="CQ36" s="368" t="str">
        <f>IF('各会計、関係団体の財政状況及び健全化判断比率'!BS9="","",'各会計、関係団体の財政状況及び健全化判断比率'!BS9)</f>
        <v>熊本市文化スポーツ財団</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f>IF(E37="","",C36+1)</f>
        <v>4</v>
      </c>
      <c r="D37" s="367"/>
      <c r="E37" s="368" t="str">
        <f>IF('各会計、関係団体の財政状況及び健全化判断比率'!B10="","",'各会計、関係団体の財政状況及び健全化判断比率'!B10)</f>
        <v>公共用地先行取得事業会計</v>
      </c>
      <c r="F37" s="368"/>
      <c r="G37" s="368"/>
      <c r="H37" s="368"/>
      <c r="I37" s="368"/>
      <c r="J37" s="368"/>
      <c r="K37" s="368"/>
      <c r="L37" s="368"/>
      <c r="M37" s="368"/>
      <c r="N37" s="368"/>
      <c r="O37" s="368"/>
      <c r="P37" s="368"/>
      <c r="Q37" s="368"/>
      <c r="R37" s="368"/>
      <c r="S37" s="368"/>
      <c r="T37" s="181"/>
      <c r="U37" s="367">
        <f t="shared" si="4"/>
        <v>11</v>
      </c>
      <c r="V37" s="367"/>
      <c r="W37" s="368" t="str">
        <f>IF('各会計、関係団体の財政状況及び健全化判断比率'!B31="","",'各会計、関係団体の財政状況及び健全化判断比率'!B31)</f>
        <v>競輪事業会計</v>
      </c>
      <c r="X37" s="368"/>
      <c r="Y37" s="368"/>
      <c r="Z37" s="368"/>
      <c r="AA37" s="368"/>
      <c r="AB37" s="368"/>
      <c r="AC37" s="368"/>
      <c r="AD37" s="368"/>
      <c r="AE37" s="368"/>
      <c r="AF37" s="368"/>
      <c r="AG37" s="368"/>
      <c r="AH37" s="368"/>
      <c r="AI37" s="368"/>
      <c r="AJ37" s="368"/>
      <c r="AK37" s="368"/>
      <c r="AL37" s="181"/>
      <c r="AM37" s="367">
        <f t="shared" si="0"/>
        <v>15</v>
      </c>
      <c r="AN37" s="367"/>
      <c r="AO37" s="368" t="str">
        <f>IF('各会計、関係団体の財政状況及び健全化判断比率'!B35="","",'各会計、関係団体の財政状況及び健全化判断比率'!B35)</f>
        <v>下水道事業会計</v>
      </c>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t="str">
        <f t="shared" si="2"/>
        <v/>
      </c>
      <c r="BX37" s="367"/>
      <c r="BY37" s="368" t="str">
        <f>IF('各会計、関係団体の財政状況及び健全化判断比率'!B71="","",'各会計、関係団体の財政状況及び健全化判断比率'!B71)</f>
        <v/>
      </c>
      <c r="BZ37" s="368"/>
      <c r="CA37" s="368"/>
      <c r="CB37" s="368"/>
      <c r="CC37" s="368"/>
      <c r="CD37" s="368"/>
      <c r="CE37" s="368"/>
      <c r="CF37" s="368"/>
      <c r="CG37" s="368"/>
      <c r="CH37" s="368"/>
      <c r="CI37" s="368"/>
      <c r="CJ37" s="368"/>
      <c r="CK37" s="368"/>
      <c r="CL37" s="368"/>
      <c r="CM37" s="368"/>
      <c r="CN37" s="181"/>
      <c r="CO37" s="367">
        <f t="shared" si="3"/>
        <v>24</v>
      </c>
      <c r="CP37" s="367"/>
      <c r="CQ37" s="368" t="str">
        <f>IF('各会計、関係団体の財政状況及び健全化判断比率'!BS10="","",'各会計、関係団体の財政状況及び健全化判断比率'!BS10)</f>
        <v>熊本市美術文化振興財団</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f t="shared" ref="C38:C43" si="5">IF(E38="","",C37+1)</f>
        <v>5</v>
      </c>
      <c r="D38" s="367"/>
      <c r="E38" s="368" t="str">
        <f>IF('各会計、関係団体の財政状況及び健全化判断比率'!B11="","",'各会計、関係団体の財政状況及び健全化判断比率'!B11)</f>
        <v>植木中央土地区画整理事業会計</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f t="shared" si="0"/>
        <v>16</v>
      </c>
      <c r="AN38" s="367"/>
      <c r="AO38" s="368" t="str">
        <f>IF('各会計、関係団体の財政状況及び健全化判断比率'!B36="","",'各会計、関係団体の財政状況及び健全化判断比率'!B36)</f>
        <v>交通事業会計</v>
      </c>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f t="shared" si="3"/>
        <v>25</v>
      </c>
      <c r="CP38" s="367"/>
      <c r="CQ38" s="368" t="str">
        <f>IF('各会計、関係団体の財政状況及び健全化判断比率'!BS11="","",'各会計、関係団体の財政状況及び健全化判断比率'!BS11)</f>
        <v>くまもと地下水財団</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f t="shared" si="5"/>
        <v>6</v>
      </c>
      <c r="D39" s="367"/>
      <c r="E39" s="368" t="str">
        <f>IF('各会計、関係団体の財政状況及び健全化判断比率'!B12="","",'各会計、関係団体の財政状況及び健全化判断比率'!B12)</f>
        <v>奨学金貸付事業会計</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f t="shared" si="3"/>
        <v>26</v>
      </c>
      <c r="CP39" s="367"/>
      <c r="CQ39" s="368" t="str">
        <f>IF('各会計、関係団体の財政状況及び健全化判断比率'!BS12="","",'各会計、関係団体の財政状況及び健全化判断比率'!BS12)</f>
        <v>熊本市国際交流振興事業団</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f t="shared" si="5"/>
        <v>7</v>
      </c>
      <c r="D40" s="367"/>
      <c r="E40" s="368" t="str">
        <f>IF('各会計、関係団体の財政状況及び健全化判断比率'!B13="","",'各会計、関係団体の財政状況及び健全化判断比率'!B13)</f>
        <v>公債管理会計</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f t="shared" si="3"/>
        <v>27</v>
      </c>
      <c r="CP40" s="367"/>
      <c r="CQ40" s="368" t="str">
        <f>IF('各会計、関係団体の財政状況及び健全化判断比率'!BS13="","",'各会計、関係団体の財政状況及び健全化判断比率'!BS13)</f>
        <v>熊本市学校給食会</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f t="shared" si="3"/>
        <v>28</v>
      </c>
      <c r="CP41" s="367"/>
      <c r="CQ41" s="368" t="str">
        <f>IF('各会計、関係団体の財政状況及び健全化判断比率'!BS14="","",'各会計、関係団体の財政状況及び健全化判断比率'!BS14)</f>
        <v>熊本流通情報センター</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f t="shared" si="3"/>
        <v>29</v>
      </c>
      <c r="CP42" s="367"/>
      <c r="CQ42" s="368" t="str">
        <f>IF('各会計、関係団体の財政状況及び健全化判断比率'!BS15="","",'各会計、関係団体の財政状況及び健全化判断比率'!BS15)</f>
        <v>熊本国際観光コンベンション協会</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212</v>
      </c>
      <c r="E46" s="364" t="s">
        <v>213</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214</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215</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216</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217</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218</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219</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220</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TCGUFcqBKY4pH5PmxD4EajdCcE1ti/FlUszan7NszfSCUWHXS95GaILvj81XBTJbdr3hRG6OPFA5QRAguhEBkw==" saltValue="KvWViz8foJ5+OKf+pTJ1+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7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6" zoomScale="70" zoomScaleNormal="7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584</v>
      </c>
      <c r="G33" s="29" t="s">
        <v>585</v>
      </c>
      <c r="H33" s="29" t="s">
        <v>586</v>
      </c>
      <c r="I33" s="29" t="s">
        <v>587</v>
      </c>
      <c r="J33" s="30" t="s">
        <v>588</v>
      </c>
      <c r="K33" s="22"/>
      <c r="L33" s="22"/>
      <c r="M33" s="22"/>
      <c r="N33" s="22"/>
      <c r="O33" s="22"/>
      <c r="P33" s="22"/>
    </row>
    <row r="34" spans="1:16" ht="39" customHeight="1" x14ac:dyDescent="0.2">
      <c r="A34" s="22"/>
      <c r="B34" s="31"/>
      <c r="C34" s="1151" t="s">
        <v>591</v>
      </c>
      <c r="D34" s="1151"/>
      <c r="E34" s="1152"/>
      <c r="F34" s="32">
        <v>6.89</v>
      </c>
      <c r="G34" s="33">
        <v>7.54</v>
      </c>
      <c r="H34" s="33">
        <v>7.27</v>
      </c>
      <c r="I34" s="33">
        <v>7.4</v>
      </c>
      <c r="J34" s="34">
        <v>4.6399999999999997</v>
      </c>
      <c r="K34" s="22"/>
      <c r="L34" s="22"/>
      <c r="M34" s="22"/>
      <c r="N34" s="22"/>
      <c r="O34" s="22"/>
      <c r="P34" s="22"/>
    </row>
    <row r="35" spans="1:16" ht="39" customHeight="1" x14ac:dyDescent="0.2">
      <c r="A35" s="22"/>
      <c r="B35" s="35"/>
      <c r="C35" s="1145" t="s">
        <v>592</v>
      </c>
      <c r="D35" s="1146"/>
      <c r="E35" s="1147"/>
      <c r="F35" s="36">
        <v>5.5</v>
      </c>
      <c r="G35" s="37">
        <v>5.91</v>
      </c>
      <c r="H35" s="37">
        <v>5.48</v>
      </c>
      <c r="I35" s="37">
        <v>4.0199999999999996</v>
      </c>
      <c r="J35" s="38">
        <v>3.77</v>
      </c>
      <c r="K35" s="22"/>
      <c r="L35" s="22"/>
      <c r="M35" s="22"/>
      <c r="N35" s="22"/>
      <c r="O35" s="22"/>
      <c r="P35" s="22"/>
    </row>
    <row r="36" spans="1:16" ht="39" customHeight="1" x14ac:dyDescent="0.2">
      <c r="A36" s="22"/>
      <c r="B36" s="35"/>
      <c r="C36" s="1145" t="s">
        <v>593</v>
      </c>
      <c r="D36" s="1146"/>
      <c r="E36" s="1147"/>
      <c r="F36" s="36">
        <v>3.12</v>
      </c>
      <c r="G36" s="37">
        <v>3.22</v>
      </c>
      <c r="H36" s="37">
        <v>2.6</v>
      </c>
      <c r="I36" s="37">
        <v>2.95</v>
      </c>
      <c r="J36" s="38">
        <v>3.45</v>
      </c>
      <c r="K36" s="22"/>
      <c r="L36" s="22"/>
      <c r="M36" s="22"/>
      <c r="N36" s="22"/>
      <c r="O36" s="22"/>
      <c r="P36" s="22"/>
    </row>
    <row r="37" spans="1:16" ht="39" customHeight="1" x14ac:dyDescent="0.2">
      <c r="A37" s="22"/>
      <c r="B37" s="35"/>
      <c r="C37" s="1145" t="s">
        <v>594</v>
      </c>
      <c r="D37" s="1146"/>
      <c r="E37" s="1147"/>
      <c r="F37" s="36" t="s">
        <v>595</v>
      </c>
      <c r="G37" s="37" t="s">
        <v>596</v>
      </c>
      <c r="H37" s="37">
        <v>0.2</v>
      </c>
      <c r="I37" s="37">
        <v>0.7</v>
      </c>
      <c r="J37" s="38">
        <v>1.01</v>
      </c>
      <c r="K37" s="22"/>
      <c r="L37" s="22"/>
      <c r="M37" s="22"/>
      <c r="N37" s="22"/>
      <c r="O37" s="22"/>
      <c r="P37" s="22"/>
    </row>
    <row r="38" spans="1:16" ht="39" customHeight="1" x14ac:dyDescent="0.2">
      <c r="A38" s="22"/>
      <c r="B38" s="35"/>
      <c r="C38" s="1145" t="s">
        <v>597</v>
      </c>
      <c r="D38" s="1146"/>
      <c r="E38" s="1147"/>
      <c r="F38" s="36">
        <v>2.0099999999999998</v>
      </c>
      <c r="G38" s="37">
        <v>2.4900000000000002</v>
      </c>
      <c r="H38" s="37">
        <v>3.52</v>
      </c>
      <c r="I38" s="37">
        <v>1.0900000000000001</v>
      </c>
      <c r="J38" s="38">
        <v>0.83</v>
      </c>
      <c r="K38" s="22"/>
      <c r="L38" s="22"/>
      <c r="M38" s="22"/>
      <c r="N38" s="22"/>
      <c r="O38" s="22"/>
      <c r="P38" s="22"/>
    </row>
    <row r="39" spans="1:16" ht="39" customHeight="1" x14ac:dyDescent="0.2">
      <c r="A39" s="22"/>
      <c r="B39" s="35"/>
      <c r="C39" s="1145" t="s">
        <v>598</v>
      </c>
      <c r="D39" s="1146"/>
      <c r="E39" s="1147"/>
      <c r="F39" s="36">
        <v>0.65</v>
      </c>
      <c r="G39" s="37">
        <v>0.67</v>
      </c>
      <c r="H39" s="37">
        <v>0.43</v>
      </c>
      <c r="I39" s="37">
        <v>0.3</v>
      </c>
      <c r="J39" s="38">
        <v>0.35</v>
      </c>
      <c r="K39" s="22"/>
      <c r="L39" s="22"/>
      <c r="M39" s="22"/>
      <c r="N39" s="22"/>
      <c r="O39" s="22"/>
      <c r="P39" s="22"/>
    </row>
    <row r="40" spans="1:16" ht="39" customHeight="1" x14ac:dyDescent="0.2">
      <c r="A40" s="22"/>
      <c r="B40" s="35"/>
      <c r="C40" s="1145" t="s">
        <v>599</v>
      </c>
      <c r="D40" s="1146"/>
      <c r="E40" s="1147"/>
      <c r="F40" s="36">
        <v>0.15</v>
      </c>
      <c r="G40" s="37">
        <v>0.15</v>
      </c>
      <c r="H40" s="37">
        <v>0.16</v>
      </c>
      <c r="I40" s="37">
        <v>0.15</v>
      </c>
      <c r="J40" s="38">
        <v>0.17</v>
      </c>
      <c r="K40" s="22"/>
      <c r="L40" s="22"/>
      <c r="M40" s="22"/>
      <c r="N40" s="22"/>
      <c r="O40" s="22"/>
      <c r="P40" s="22"/>
    </row>
    <row r="41" spans="1:16" ht="39" customHeight="1" x14ac:dyDescent="0.2">
      <c r="A41" s="22"/>
      <c r="B41" s="35"/>
      <c r="C41" s="1145" t="s">
        <v>600</v>
      </c>
      <c r="D41" s="1146"/>
      <c r="E41" s="1147"/>
      <c r="F41" s="36">
        <v>0.11</v>
      </c>
      <c r="G41" s="37">
        <v>0.11</v>
      </c>
      <c r="H41" s="37">
        <v>0.11</v>
      </c>
      <c r="I41" s="37">
        <v>0.13</v>
      </c>
      <c r="J41" s="38">
        <v>0.14000000000000001</v>
      </c>
      <c r="K41" s="22"/>
      <c r="L41" s="22"/>
      <c r="M41" s="22"/>
      <c r="N41" s="22"/>
      <c r="O41" s="22"/>
      <c r="P41" s="22"/>
    </row>
    <row r="42" spans="1:16" ht="39" customHeight="1" x14ac:dyDescent="0.2">
      <c r="A42" s="22"/>
      <c r="B42" s="39"/>
      <c r="C42" s="1145" t="s">
        <v>601</v>
      </c>
      <c r="D42" s="1146"/>
      <c r="E42" s="1147"/>
      <c r="F42" s="36" t="s">
        <v>543</v>
      </c>
      <c r="G42" s="37" t="s">
        <v>543</v>
      </c>
      <c r="H42" s="37" t="s">
        <v>543</v>
      </c>
      <c r="I42" s="37" t="s">
        <v>543</v>
      </c>
      <c r="J42" s="38" t="s">
        <v>543</v>
      </c>
      <c r="K42" s="22"/>
      <c r="L42" s="22"/>
      <c r="M42" s="22"/>
      <c r="N42" s="22"/>
      <c r="O42" s="22"/>
      <c r="P42" s="22"/>
    </row>
    <row r="43" spans="1:16" ht="39" customHeight="1" thickBot="1" x14ac:dyDescent="0.25">
      <c r="A43" s="22"/>
      <c r="B43" s="40"/>
      <c r="C43" s="1148" t="s">
        <v>602</v>
      </c>
      <c r="D43" s="1149"/>
      <c r="E43" s="1150"/>
      <c r="F43" s="41">
        <v>0.16</v>
      </c>
      <c r="G43" s="42">
        <v>0.23</v>
      </c>
      <c r="H43" s="42">
        <v>0.25</v>
      </c>
      <c r="I43" s="42">
        <v>0.19</v>
      </c>
      <c r="J43" s="43">
        <v>0.21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4sM/hfowFxDseW9dSZvKzQYySvJMnzNN32PLL4dzdrPAMnwm9bzwwgGiIIJpM/LL+Fa0s0vzS2fjSMGtaFrJpw==" saltValue="X9zFon57qqiC0PHa8+r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4"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10" zoomScale="70" zoomScaleNormal="7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584</v>
      </c>
      <c r="L44" s="56" t="s">
        <v>585</v>
      </c>
      <c r="M44" s="56" t="s">
        <v>586</v>
      </c>
      <c r="N44" s="56" t="s">
        <v>587</v>
      </c>
      <c r="O44" s="57" t="s">
        <v>588</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30780</v>
      </c>
      <c r="L45" s="60">
        <v>35115</v>
      </c>
      <c r="M45" s="60">
        <v>28559</v>
      </c>
      <c r="N45" s="60">
        <v>31368</v>
      </c>
      <c r="O45" s="61">
        <v>32997</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543</v>
      </c>
      <c r="L46" s="64" t="s">
        <v>543</v>
      </c>
      <c r="M46" s="64" t="s">
        <v>543</v>
      </c>
      <c r="N46" s="64" t="s">
        <v>543</v>
      </c>
      <c r="O46" s="65" t="s">
        <v>543</v>
      </c>
      <c r="P46" s="48"/>
      <c r="Q46" s="48"/>
      <c r="R46" s="48"/>
      <c r="S46" s="48"/>
      <c r="T46" s="48"/>
      <c r="U46" s="48"/>
    </row>
    <row r="47" spans="1:21" ht="30.75" customHeight="1" x14ac:dyDescent="0.2">
      <c r="A47" s="48"/>
      <c r="B47" s="1178"/>
      <c r="C47" s="1179"/>
      <c r="D47" s="62"/>
      <c r="E47" s="1155" t="s">
        <v>14</v>
      </c>
      <c r="F47" s="1155"/>
      <c r="G47" s="1155"/>
      <c r="H47" s="1155"/>
      <c r="I47" s="1155"/>
      <c r="J47" s="1156"/>
      <c r="K47" s="63">
        <v>2000</v>
      </c>
      <c r="L47" s="64">
        <v>2333</v>
      </c>
      <c r="M47" s="64">
        <v>2667</v>
      </c>
      <c r="N47" s="64">
        <v>3000</v>
      </c>
      <c r="O47" s="65">
        <v>3333</v>
      </c>
      <c r="P47" s="48"/>
      <c r="Q47" s="48"/>
      <c r="R47" s="48"/>
      <c r="S47" s="48"/>
      <c r="T47" s="48"/>
      <c r="U47" s="48"/>
    </row>
    <row r="48" spans="1:21" ht="30.75" customHeight="1" x14ac:dyDescent="0.2">
      <c r="A48" s="48"/>
      <c r="B48" s="1178"/>
      <c r="C48" s="1179"/>
      <c r="D48" s="62"/>
      <c r="E48" s="1155" t="s">
        <v>15</v>
      </c>
      <c r="F48" s="1155"/>
      <c r="G48" s="1155"/>
      <c r="H48" s="1155"/>
      <c r="I48" s="1155"/>
      <c r="J48" s="1156"/>
      <c r="K48" s="63">
        <v>5383</v>
      </c>
      <c r="L48" s="64">
        <v>4994</v>
      </c>
      <c r="M48" s="64">
        <v>4903</v>
      </c>
      <c r="N48" s="64">
        <v>4966</v>
      </c>
      <c r="O48" s="65">
        <v>5071</v>
      </c>
      <c r="P48" s="48"/>
      <c r="Q48" s="48"/>
      <c r="R48" s="48"/>
      <c r="S48" s="48"/>
      <c r="T48" s="48"/>
      <c r="U48" s="48"/>
    </row>
    <row r="49" spans="1:21" ht="30.75" customHeight="1" x14ac:dyDescent="0.2">
      <c r="A49" s="48"/>
      <c r="B49" s="1178"/>
      <c r="C49" s="1179"/>
      <c r="D49" s="62"/>
      <c r="E49" s="1155" t="s">
        <v>16</v>
      </c>
      <c r="F49" s="1155"/>
      <c r="G49" s="1155"/>
      <c r="H49" s="1155"/>
      <c r="I49" s="1155"/>
      <c r="J49" s="1156"/>
      <c r="K49" s="63">
        <v>0</v>
      </c>
      <c r="L49" s="64">
        <v>0</v>
      </c>
      <c r="M49" s="64">
        <v>0</v>
      </c>
      <c r="N49" s="64">
        <v>0</v>
      </c>
      <c r="O49" s="65">
        <v>0</v>
      </c>
      <c r="P49" s="48"/>
      <c r="Q49" s="48"/>
      <c r="R49" s="48"/>
      <c r="S49" s="48"/>
      <c r="T49" s="48"/>
      <c r="U49" s="48"/>
    </row>
    <row r="50" spans="1:21" ht="30.75" customHeight="1" x14ac:dyDescent="0.2">
      <c r="A50" s="48"/>
      <c r="B50" s="1178"/>
      <c r="C50" s="1179"/>
      <c r="D50" s="62"/>
      <c r="E50" s="1155" t="s">
        <v>17</v>
      </c>
      <c r="F50" s="1155"/>
      <c r="G50" s="1155"/>
      <c r="H50" s="1155"/>
      <c r="I50" s="1155"/>
      <c r="J50" s="1156"/>
      <c r="K50" s="63">
        <v>193</v>
      </c>
      <c r="L50" s="64">
        <v>104</v>
      </c>
      <c r="M50" s="64">
        <v>194</v>
      </c>
      <c r="N50" s="64">
        <v>229</v>
      </c>
      <c r="O50" s="65">
        <v>171</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543</v>
      </c>
      <c r="L51" s="64">
        <v>1</v>
      </c>
      <c r="M51" s="64">
        <v>0</v>
      </c>
      <c r="N51" s="64" t="s">
        <v>543</v>
      </c>
      <c r="O51" s="65" t="s">
        <v>543</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27272</v>
      </c>
      <c r="L52" s="64">
        <v>32428</v>
      </c>
      <c r="M52" s="64">
        <v>26360</v>
      </c>
      <c r="N52" s="64">
        <v>30763</v>
      </c>
      <c r="O52" s="65">
        <v>31212</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11084</v>
      </c>
      <c r="L53" s="69">
        <v>10119</v>
      </c>
      <c r="M53" s="69">
        <v>9963</v>
      </c>
      <c r="N53" s="69">
        <v>8800</v>
      </c>
      <c r="O53" s="70">
        <v>10360</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603</v>
      </c>
      <c r="P56" s="48"/>
      <c r="Q56" s="48"/>
      <c r="R56" s="48"/>
      <c r="S56" s="48"/>
      <c r="T56" s="48"/>
      <c r="U56" s="48"/>
    </row>
    <row r="57" spans="1:21" ht="31.5" customHeight="1" thickBot="1" x14ac:dyDescent="0.3">
      <c r="A57" s="48"/>
      <c r="B57" s="76"/>
      <c r="C57" s="77"/>
      <c r="D57" s="77"/>
      <c r="E57" s="78"/>
      <c r="F57" s="78"/>
      <c r="G57" s="78"/>
      <c r="H57" s="78"/>
      <c r="I57" s="78"/>
      <c r="J57" s="79" t="s">
        <v>2</v>
      </c>
      <c r="K57" s="80" t="s">
        <v>604</v>
      </c>
      <c r="L57" s="81" t="s">
        <v>605</v>
      </c>
      <c r="M57" s="81" t="s">
        <v>606</v>
      </c>
      <c r="N57" s="81" t="s">
        <v>607</v>
      </c>
      <c r="O57" s="82" t="s">
        <v>608</v>
      </c>
      <c r="P57" s="48"/>
      <c r="Q57" s="48"/>
      <c r="R57" s="48"/>
      <c r="S57" s="48"/>
      <c r="T57" s="48"/>
      <c r="U57" s="48"/>
    </row>
    <row r="58" spans="1:21" ht="31.5" customHeight="1" x14ac:dyDescent="0.2">
      <c r="B58" s="1161" t="s">
        <v>26</v>
      </c>
      <c r="C58" s="1162"/>
      <c r="D58" s="1167" t="s">
        <v>27</v>
      </c>
      <c r="E58" s="1168"/>
      <c r="F58" s="1168"/>
      <c r="G58" s="1168"/>
      <c r="H58" s="1168"/>
      <c r="I58" s="1168"/>
      <c r="J58" s="1169"/>
      <c r="K58" s="83">
        <v>1110</v>
      </c>
      <c r="L58" s="84">
        <v>1480</v>
      </c>
      <c r="M58" s="84">
        <v>1850</v>
      </c>
      <c r="N58" s="84">
        <v>2220</v>
      </c>
      <c r="O58" s="85">
        <v>2590</v>
      </c>
    </row>
    <row r="59" spans="1:21" ht="31.5" customHeight="1" x14ac:dyDescent="0.2">
      <c r="B59" s="1163"/>
      <c r="C59" s="1164"/>
      <c r="D59" s="1170" t="s">
        <v>28</v>
      </c>
      <c r="E59" s="1171"/>
      <c r="F59" s="1171"/>
      <c r="G59" s="1171"/>
      <c r="H59" s="1171"/>
      <c r="I59" s="1171"/>
      <c r="J59" s="1172"/>
      <c r="K59" s="86">
        <v>2220</v>
      </c>
      <c r="L59" s="87">
        <v>3700</v>
      </c>
      <c r="M59" s="87">
        <v>5550</v>
      </c>
      <c r="N59" s="87">
        <v>7770</v>
      </c>
      <c r="O59" s="88">
        <v>7770</v>
      </c>
    </row>
    <row r="60" spans="1:21" ht="31.5" customHeight="1" thickBot="1" x14ac:dyDescent="0.25">
      <c r="B60" s="1165"/>
      <c r="C60" s="1166"/>
      <c r="D60" s="1173" t="s">
        <v>29</v>
      </c>
      <c r="E60" s="1174"/>
      <c r="F60" s="1174"/>
      <c r="G60" s="1174"/>
      <c r="H60" s="1174"/>
      <c r="I60" s="1174"/>
      <c r="J60" s="1175"/>
      <c r="K60" s="89">
        <v>5000</v>
      </c>
      <c r="L60" s="90">
        <v>7000</v>
      </c>
      <c r="M60" s="90">
        <v>9333</v>
      </c>
      <c r="N60" s="90">
        <v>12000</v>
      </c>
      <c r="O60" s="91">
        <v>15000</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Tjy4fQN6n9d3T5F6vATac28Wc1pPWXGUyrwwh+UetuaBYYhbynjHVrFODNJBoxlvMOWy0cD+Fb/JOE5RXO2Btw==" saltValue="w1oc8unJ9EaKBrlI4RelG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8" scale="7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19" zoomScale="70" zoomScaleNormal="7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584</v>
      </c>
      <c r="J40" s="103" t="s">
        <v>585</v>
      </c>
      <c r="K40" s="103" t="s">
        <v>586</v>
      </c>
      <c r="L40" s="103" t="s">
        <v>587</v>
      </c>
      <c r="M40" s="104" t="s">
        <v>588</v>
      </c>
    </row>
    <row r="41" spans="2:13" ht="27.75" customHeight="1" x14ac:dyDescent="0.2">
      <c r="B41" s="1196" t="s">
        <v>32</v>
      </c>
      <c r="C41" s="1197"/>
      <c r="D41" s="105"/>
      <c r="E41" s="1198" t="s">
        <v>33</v>
      </c>
      <c r="F41" s="1198"/>
      <c r="G41" s="1198"/>
      <c r="H41" s="1199"/>
      <c r="I41" s="355">
        <v>454325</v>
      </c>
      <c r="J41" s="356">
        <v>481313</v>
      </c>
      <c r="K41" s="356">
        <v>496551</v>
      </c>
      <c r="L41" s="356">
        <v>508448</v>
      </c>
      <c r="M41" s="357">
        <v>511238</v>
      </c>
    </row>
    <row r="42" spans="2:13" ht="27.75" customHeight="1" x14ac:dyDescent="0.2">
      <c r="B42" s="1186"/>
      <c r="C42" s="1187"/>
      <c r="D42" s="106"/>
      <c r="E42" s="1190" t="s">
        <v>34</v>
      </c>
      <c r="F42" s="1190"/>
      <c r="G42" s="1190"/>
      <c r="H42" s="1191"/>
      <c r="I42" s="358">
        <v>1707</v>
      </c>
      <c r="J42" s="359">
        <v>1538</v>
      </c>
      <c r="K42" s="359">
        <v>1353</v>
      </c>
      <c r="L42" s="359">
        <v>1184</v>
      </c>
      <c r="M42" s="360">
        <v>2192</v>
      </c>
    </row>
    <row r="43" spans="2:13" ht="27.75" customHeight="1" x14ac:dyDescent="0.2">
      <c r="B43" s="1186"/>
      <c r="C43" s="1187"/>
      <c r="D43" s="106"/>
      <c r="E43" s="1190" t="s">
        <v>35</v>
      </c>
      <c r="F43" s="1190"/>
      <c r="G43" s="1190"/>
      <c r="H43" s="1191"/>
      <c r="I43" s="358">
        <v>70909</v>
      </c>
      <c r="J43" s="359">
        <v>72308</v>
      </c>
      <c r="K43" s="359">
        <v>70323</v>
      </c>
      <c r="L43" s="359">
        <v>67653</v>
      </c>
      <c r="M43" s="360">
        <v>66053</v>
      </c>
    </row>
    <row r="44" spans="2:13" ht="27.75" customHeight="1" x14ac:dyDescent="0.2">
      <c r="B44" s="1186"/>
      <c r="C44" s="1187"/>
      <c r="D44" s="106"/>
      <c r="E44" s="1190" t="s">
        <v>36</v>
      </c>
      <c r="F44" s="1190"/>
      <c r="G44" s="1190"/>
      <c r="H44" s="1191"/>
      <c r="I44" s="358">
        <v>2</v>
      </c>
      <c r="J44" s="359">
        <v>1</v>
      </c>
      <c r="K44" s="359">
        <v>19</v>
      </c>
      <c r="L44" s="359">
        <v>35</v>
      </c>
      <c r="M44" s="360">
        <v>34</v>
      </c>
    </row>
    <row r="45" spans="2:13" ht="27.75" customHeight="1" x14ac:dyDescent="0.2">
      <c r="B45" s="1186"/>
      <c r="C45" s="1187"/>
      <c r="D45" s="106"/>
      <c r="E45" s="1190" t="s">
        <v>37</v>
      </c>
      <c r="F45" s="1190"/>
      <c r="G45" s="1190"/>
      <c r="H45" s="1191"/>
      <c r="I45" s="358">
        <v>74247</v>
      </c>
      <c r="J45" s="359">
        <v>72459</v>
      </c>
      <c r="K45" s="359">
        <v>69225</v>
      </c>
      <c r="L45" s="359">
        <v>66494</v>
      </c>
      <c r="M45" s="360">
        <v>63619</v>
      </c>
    </row>
    <row r="46" spans="2:13" ht="27.75" customHeight="1" x14ac:dyDescent="0.2">
      <c r="B46" s="1186"/>
      <c r="C46" s="1187"/>
      <c r="D46" s="107"/>
      <c r="E46" s="1190" t="s">
        <v>38</v>
      </c>
      <c r="F46" s="1190"/>
      <c r="G46" s="1190"/>
      <c r="H46" s="1191"/>
      <c r="I46" s="358" t="s">
        <v>543</v>
      </c>
      <c r="J46" s="359" t="s">
        <v>543</v>
      </c>
      <c r="K46" s="359" t="s">
        <v>543</v>
      </c>
      <c r="L46" s="359" t="s">
        <v>543</v>
      </c>
      <c r="M46" s="360" t="s">
        <v>543</v>
      </c>
    </row>
    <row r="47" spans="2:13" ht="27.75" customHeight="1" x14ac:dyDescent="0.2">
      <c r="B47" s="1186"/>
      <c r="C47" s="1187"/>
      <c r="D47" s="108"/>
      <c r="E47" s="1200" t="s">
        <v>39</v>
      </c>
      <c r="F47" s="1201"/>
      <c r="G47" s="1201"/>
      <c r="H47" s="1202"/>
      <c r="I47" s="358" t="s">
        <v>543</v>
      </c>
      <c r="J47" s="359" t="s">
        <v>543</v>
      </c>
      <c r="K47" s="359" t="s">
        <v>543</v>
      </c>
      <c r="L47" s="359" t="s">
        <v>543</v>
      </c>
      <c r="M47" s="360" t="s">
        <v>543</v>
      </c>
    </row>
    <row r="48" spans="2:13" ht="27.75" customHeight="1" x14ac:dyDescent="0.2">
      <c r="B48" s="1186"/>
      <c r="C48" s="1187"/>
      <c r="D48" s="106"/>
      <c r="E48" s="1190" t="s">
        <v>40</v>
      </c>
      <c r="F48" s="1190"/>
      <c r="G48" s="1190"/>
      <c r="H48" s="1191"/>
      <c r="I48" s="358" t="s">
        <v>543</v>
      </c>
      <c r="J48" s="359" t="s">
        <v>543</v>
      </c>
      <c r="K48" s="359" t="s">
        <v>543</v>
      </c>
      <c r="L48" s="359" t="s">
        <v>543</v>
      </c>
      <c r="M48" s="360" t="s">
        <v>543</v>
      </c>
    </row>
    <row r="49" spans="2:13" ht="27.75" customHeight="1" x14ac:dyDescent="0.2">
      <c r="B49" s="1188"/>
      <c r="C49" s="1189"/>
      <c r="D49" s="106"/>
      <c r="E49" s="1190" t="s">
        <v>41</v>
      </c>
      <c r="F49" s="1190"/>
      <c r="G49" s="1190"/>
      <c r="H49" s="1191"/>
      <c r="I49" s="358" t="s">
        <v>543</v>
      </c>
      <c r="J49" s="359" t="s">
        <v>543</v>
      </c>
      <c r="K49" s="359" t="s">
        <v>543</v>
      </c>
      <c r="L49" s="359" t="s">
        <v>543</v>
      </c>
      <c r="M49" s="360" t="s">
        <v>543</v>
      </c>
    </row>
    <row r="50" spans="2:13" ht="27.75" customHeight="1" x14ac:dyDescent="0.2">
      <c r="B50" s="1184" t="s">
        <v>42</v>
      </c>
      <c r="C50" s="1185"/>
      <c r="D50" s="109"/>
      <c r="E50" s="1190" t="s">
        <v>43</v>
      </c>
      <c r="F50" s="1190"/>
      <c r="G50" s="1190"/>
      <c r="H50" s="1191"/>
      <c r="I50" s="358">
        <v>22511</v>
      </c>
      <c r="J50" s="359">
        <v>22532</v>
      </c>
      <c r="K50" s="359">
        <v>28210</v>
      </c>
      <c r="L50" s="359">
        <v>39349</v>
      </c>
      <c r="M50" s="360">
        <v>44563</v>
      </c>
    </row>
    <row r="51" spans="2:13" ht="27.75" customHeight="1" x14ac:dyDescent="0.2">
      <c r="B51" s="1186"/>
      <c r="C51" s="1187"/>
      <c r="D51" s="106"/>
      <c r="E51" s="1190" t="s">
        <v>44</v>
      </c>
      <c r="F51" s="1190"/>
      <c r="G51" s="1190"/>
      <c r="H51" s="1191"/>
      <c r="I51" s="358">
        <v>31561</v>
      </c>
      <c r="J51" s="359">
        <v>28793</v>
      </c>
      <c r="K51" s="359">
        <v>29581</v>
      </c>
      <c r="L51" s="359">
        <v>37212</v>
      </c>
      <c r="M51" s="360">
        <v>36888</v>
      </c>
    </row>
    <row r="52" spans="2:13" ht="27.75" customHeight="1" x14ac:dyDescent="0.2">
      <c r="B52" s="1188"/>
      <c r="C52" s="1189"/>
      <c r="D52" s="106"/>
      <c r="E52" s="1190" t="s">
        <v>45</v>
      </c>
      <c r="F52" s="1190"/>
      <c r="G52" s="1190"/>
      <c r="H52" s="1191"/>
      <c r="I52" s="358">
        <v>347856</v>
      </c>
      <c r="J52" s="359">
        <v>357674</v>
      </c>
      <c r="K52" s="359">
        <v>366350</v>
      </c>
      <c r="L52" s="359">
        <v>372310</v>
      </c>
      <c r="M52" s="360">
        <v>377051</v>
      </c>
    </row>
    <row r="53" spans="2:13" ht="27.75" customHeight="1" thickBot="1" x14ac:dyDescent="0.25">
      <c r="B53" s="1192" t="s">
        <v>46</v>
      </c>
      <c r="C53" s="1193"/>
      <c r="D53" s="110"/>
      <c r="E53" s="1194" t="s">
        <v>47</v>
      </c>
      <c r="F53" s="1194"/>
      <c r="G53" s="1194"/>
      <c r="H53" s="1195"/>
      <c r="I53" s="361">
        <v>199261</v>
      </c>
      <c r="J53" s="362">
        <v>218620</v>
      </c>
      <c r="K53" s="362">
        <v>213330</v>
      </c>
      <c r="L53" s="362">
        <v>194944</v>
      </c>
      <c r="M53" s="363">
        <v>184634</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4gbq40ezLC2OX4Px7+m4+bPf+cVay/h/yIkeC8MlUa9hRr/4hmD9Tj1DMymAsFZgkeZs0I7i5aEvxC4hfy0tSw==" saltValue="0mvz1KVoDyBSfay2dbXlT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586</v>
      </c>
      <c r="G54" s="119" t="s">
        <v>587</v>
      </c>
      <c r="H54" s="120" t="s">
        <v>588</v>
      </c>
    </row>
    <row r="55" spans="2:8" ht="52.5" customHeight="1" x14ac:dyDescent="0.2">
      <c r="B55" s="121"/>
      <c r="C55" s="1211" t="s">
        <v>50</v>
      </c>
      <c r="D55" s="1211"/>
      <c r="E55" s="1212"/>
      <c r="F55" s="122">
        <v>3699</v>
      </c>
      <c r="G55" s="122">
        <v>3703</v>
      </c>
      <c r="H55" s="123">
        <v>4303</v>
      </c>
    </row>
    <row r="56" spans="2:8" ht="52.5" customHeight="1" x14ac:dyDescent="0.2">
      <c r="B56" s="124"/>
      <c r="C56" s="1213" t="s">
        <v>51</v>
      </c>
      <c r="D56" s="1213"/>
      <c r="E56" s="1214"/>
      <c r="F56" s="125">
        <v>6309</v>
      </c>
      <c r="G56" s="125">
        <v>6240</v>
      </c>
      <c r="H56" s="126">
        <v>5970</v>
      </c>
    </row>
    <row r="57" spans="2:8" ht="53.25" customHeight="1" x14ac:dyDescent="0.2">
      <c r="B57" s="124"/>
      <c r="C57" s="1215" t="s">
        <v>52</v>
      </c>
      <c r="D57" s="1215"/>
      <c r="E57" s="1216"/>
      <c r="F57" s="127">
        <v>15126</v>
      </c>
      <c r="G57" s="127">
        <v>16368</v>
      </c>
      <c r="H57" s="128">
        <v>18818</v>
      </c>
    </row>
    <row r="58" spans="2:8" ht="45.75" customHeight="1" x14ac:dyDescent="0.2">
      <c r="B58" s="129"/>
      <c r="C58" s="1203" t="s">
        <v>621</v>
      </c>
      <c r="D58" s="1204"/>
      <c r="E58" s="1205"/>
      <c r="F58" s="130">
        <v>5250</v>
      </c>
      <c r="G58" s="130">
        <v>7251</v>
      </c>
      <c r="H58" s="131">
        <v>10051</v>
      </c>
    </row>
    <row r="59" spans="2:8" ht="45.75" customHeight="1" x14ac:dyDescent="0.2">
      <c r="B59" s="129"/>
      <c r="C59" s="1203" t="s">
        <v>622</v>
      </c>
      <c r="D59" s="1204"/>
      <c r="E59" s="1205"/>
      <c r="F59" s="130">
        <v>3426</v>
      </c>
      <c r="G59" s="130">
        <v>4160</v>
      </c>
      <c r="H59" s="131">
        <v>4879</v>
      </c>
    </row>
    <row r="60" spans="2:8" ht="45.75" customHeight="1" x14ac:dyDescent="0.2">
      <c r="B60" s="129"/>
      <c r="C60" s="1203" t="s">
        <v>623</v>
      </c>
      <c r="D60" s="1204"/>
      <c r="E60" s="1205"/>
      <c r="F60" s="130">
        <v>1337</v>
      </c>
      <c r="G60" s="130">
        <v>1094</v>
      </c>
      <c r="H60" s="131">
        <v>966</v>
      </c>
    </row>
    <row r="61" spans="2:8" ht="45.75" customHeight="1" x14ac:dyDescent="0.2">
      <c r="B61" s="129"/>
      <c r="C61" s="1203" t="s">
        <v>624</v>
      </c>
      <c r="D61" s="1204"/>
      <c r="E61" s="1205"/>
      <c r="F61" s="130">
        <v>3000</v>
      </c>
      <c r="G61" s="130">
        <v>1743</v>
      </c>
      <c r="H61" s="131">
        <v>682</v>
      </c>
    </row>
    <row r="62" spans="2:8" ht="45.75" customHeight="1" thickBot="1" x14ac:dyDescent="0.25">
      <c r="B62" s="132"/>
      <c r="C62" s="1206" t="s">
        <v>625</v>
      </c>
      <c r="D62" s="1207"/>
      <c r="E62" s="1208"/>
      <c r="F62" s="133">
        <v>591</v>
      </c>
      <c r="G62" s="133">
        <v>591</v>
      </c>
      <c r="H62" s="134">
        <v>595</v>
      </c>
    </row>
    <row r="63" spans="2:8" ht="52.5" customHeight="1" thickBot="1" x14ac:dyDescent="0.25">
      <c r="B63" s="135"/>
      <c r="C63" s="1209" t="s">
        <v>53</v>
      </c>
      <c r="D63" s="1209"/>
      <c r="E63" s="1210"/>
      <c r="F63" s="136">
        <v>25133</v>
      </c>
      <c r="G63" s="136">
        <v>26311</v>
      </c>
      <c r="H63" s="137">
        <v>29091</v>
      </c>
    </row>
    <row r="64" spans="2:8" ht="13" x14ac:dyDescent="0.2"/>
  </sheetData>
  <sheetProtection algorithmName="SHA-512" hashValue="qwX7U+Tq9giOCVnXX4h9Bm/7vn7ISPKDWWF0kCdM/22QfhVgACjPPLUfF4qZbh3NKTl7PBzGo9uUxo54ncCVmA==" saltValue="p7AbeiTBiKSYOZQnwvg5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0"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581</v>
      </c>
      <c r="G2" s="151"/>
      <c r="H2" s="152"/>
    </row>
    <row r="3" spans="1:8" x14ac:dyDescent="0.2">
      <c r="A3" s="148" t="s">
        <v>574</v>
      </c>
      <c r="B3" s="153"/>
      <c r="C3" s="154"/>
      <c r="D3" s="155">
        <v>77633</v>
      </c>
      <c r="E3" s="156"/>
      <c r="F3" s="157">
        <v>54945</v>
      </c>
      <c r="G3" s="158"/>
      <c r="H3" s="159"/>
    </row>
    <row r="4" spans="1:8" x14ac:dyDescent="0.2">
      <c r="A4" s="160"/>
      <c r="B4" s="161"/>
      <c r="C4" s="162"/>
      <c r="D4" s="163">
        <v>26347</v>
      </c>
      <c r="E4" s="164"/>
      <c r="F4" s="165">
        <v>29293</v>
      </c>
      <c r="G4" s="166"/>
      <c r="H4" s="167"/>
    </row>
    <row r="5" spans="1:8" x14ac:dyDescent="0.2">
      <c r="A5" s="148" t="s">
        <v>576</v>
      </c>
      <c r="B5" s="153"/>
      <c r="C5" s="154"/>
      <c r="D5" s="155">
        <v>91725</v>
      </c>
      <c r="E5" s="156"/>
      <c r="F5" s="157">
        <v>57132</v>
      </c>
      <c r="G5" s="158"/>
      <c r="H5" s="159"/>
    </row>
    <row r="6" spans="1:8" x14ac:dyDescent="0.2">
      <c r="A6" s="160"/>
      <c r="B6" s="161"/>
      <c r="C6" s="162"/>
      <c r="D6" s="163">
        <v>35779</v>
      </c>
      <c r="E6" s="164"/>
      <c r="F6" s="165">
        <v>30126</v>
      </c>
      <c r="G6" s="166"/>
      <c r="H6" s="167"/>
    </row>
    <row r="7" spans="1:8" x14ac:dyDescent="0.2">
      <c r="A7" s="148" t="s">
        <v>577</v>
      </c>
      <c r="B7" s="153"/>
      <c r="C7" s="154"/>
      <c r="D7" s="155">
        <v>55190</v>
      </c>
      <c r="E7" s="156"/>
      <c r="F7" s="157">
        <v>58766</v>
      </c>
      <c r="G7" s="158"/>
      <c r="H7" s="159"/>
    </row>
    <row r="8" spans="1:8" x14ac:dyDescent="0.2">
      <c r="A8" s="160"/>
      <c r="B8" s="161"/>
      <c r="C8" s="162"/>
      <c r="D8" s="163">
        <v>21768</v>
      </c>
      <c r="E8" s="164"/>
      <c r="F8" s="165">
        <v>29363</v>
      </c>
      <c r="G8" s="166"/>
      <c r="H8" s="167"/>
    </row>
    <row r="9" spans="1:8" x14ac:dyDescent="0.2">
      <c r="A9" s="148" t="s">
        <v>578</v>
      </c>
      <c r="B9" s="153"/>
      <c r="C9" s="154"/>
      <c r="D9" s="155">
        <v>71897</v>
      </c>
      <c r="E9" s="156"/>
      <c r="F9" s="157">
        <v>62482</v>
      </c>
      <c r="G9" s="158"/>
      <c r="H9" s="159"/>
    </row>
    <row r="10" spans="1:8" x14ac:dyDescent="0.2">
      <c r="A10" s="160"/>
      <c r="B10" s="161"/>
      <c r="C10" s="162"/>
      <c r="D10" s="163">
        <v>26631</v>
      </c>
      <c r="E10" s="164"/>
      <c r="F10" s="165">
        <v>34626</v>
      </c>
      <c r="G10" s="166"/>
      <c r="H10" s="167"/>
    </row>
    <row r="11" spans="1:8" x14ac:dyDescent="0.2">
      <c r="A11" s="148" t="s">
        <v>579</v>
      </c>
      <c r="B11" s="153"/>
      <c r="C11" s="154"/>
      <c r="D11" s="155">
        <v>57515</v>
      </c>
      <c r="E11" s="156"/>
      <c r="F11" s="157">
        <v>59288</v>
      </c>
      <c r="G11" s="158"/>
      <c r="H11" s="159"/>
    </row>
    <row r="12" spans="1:8" x14ac:dyDescent="0.2">
      <c r="A12" s="160"/>
      <c r="B12" s="161"/>
      <c r="C12" s="168"/>
      <c r="D12" s="163">
        <v>22445</v>
      </c>
      <c r="E12" s="164"/>
      <c r="F12" s="165">
        <v>32670</v>
      </c>
      <c r="G12" s="166"/>
      <c r="H12" s="167"/>
    </row>
    <row r="13" spans="1:8" x14ac:dyDescent="0.2">
      <c r="A13" s="148"/>
      <c r="B13" s="153"/>
      <c r="C13" s="169"/>
      <c r="D13" s="170">
        <v>70792</v>
      </c>
      <c r="E13" s="171"/>
      <c r="F13" s="172">
        <v>58523</v>
      </c>
      <c r="G13" s="173"/>
      <c r="H13" s="159"/>
    </row>
    <row r="14" spans="1:8" x14ac:dyDescent="0.2">
      <c r="A14" s="160"/>
      <c r="B14" s="161"/>
      <c r="C14" s="162"/>
      <c r="D14" s="163">
        <v>26594</v>
      </c>
      <c r="E14" s="164"/>
      <c r="F14" s="165">
        <v>31216</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3.36</v>
      </c>
      <c r="C19" s="174">
        <f>ROUND(VALUE(SUBSTITUTE(実質収支比率等に係る経年分析!G$48,"▲","-")),2)</f>
        <v>3.46</v>
      </c>
      <c r="D19" s="174">
        <f>ROUND(VALUE(SUBSTITUTE(実質収支比率等に係る経年分析!H$48,"▲","-")),2)</f>
        <v>2.84</v>
      </c>
      <c r="E19" s="174">
        <f>ROUND(VALUE(SUBSTITUTE(実質収支比率等に係る経年分析!I$48,"▲","-")),2)</f>
        <v>3.19</v>
      </c>
      <c r="F19" s="174">
        <f>ROUND(VALUE(SUBSTITUTE(実質収支比率等に係る経年分析!J$48,"▲","-")),2)</f>
        <v>3.72</v>
      </c>
    </row>
    <row r="20" spans="1:11" x14ac:dyDescent="0.2">
      <c r="A20" s="174" t="s">
        <v>57</v>
      </c>
      <c r="B20" s="174">
        <f>ROUND(VALUE(SUBSTITUTE(実質収支比率等に係る経年分析!F$47,"▲","-")),2)</f>
        <v>2.5</v>
      </c>
      <c r="C20" s="174">
        <f>ROUND(VALUE(SUBSTITUTE(実質収支比率等に係る経年分析!G$47,"▲","-")),2)</f>
        <v>2.12</v>
      </c>
      <c r="D20" s="174">
        <f>ROUND(VALUE(SUBSTITUTE(実質収支比率等に係る経年分析!H$47,"▲","-")),2)</f>
        <v>1.89</v>
      </c>
      <c r="E20" s="174">
        <f>ROUND(VALUE(SUBSTITUTE(実質収支比率等に係る経年分析!I$47,"▲","-")),2)</f>
        <v>1.77</v>
      </c>
      <c r="F20" s="174">
        <f>ROUND(VALUE(SUBSTITUTE(実質収支比率等に係る経年分析!J$47,"▲","-")),2)</f>
        <v>2.11</v>
      </c>
    </row>
    <row r="21" spans="1:11" x14ac:dyDescent="0.2">
      <c r="A21" s="174" t="s">
        <v>58</v>
      </c>
      <c r="B21" s="174">
        <f>IF(ISNUMBER(VALUE(SUBSTITUTE(実質収支比率等に係る経年分析!F$49,"▲","-"))),ROUND(VALUE(SUBSTITUTE(実質収支比率等に係る経年分析!F$49,"▲","-")),2),NA())</f>
        <v>0.09</v>
      </c>
      <c r="C21" s="174">
        <f>IF(ISNUMBER(VALUE(SUBSTITUTE(実質収支比率等に係る経年分析!G$49,"▲","-"))),ROUND(VALUE(SUBSTITUTE(実質収支比率等に係る経年分析!G$49,"▲","-")),2),NA())</f>
        <v>-0.22</v>
      </c>
      <c r="D21" s="174">
        <f>IF(ISNUMBER(VALUE(SUBSTITUTE(実質収支比率等に係る経年分析!H$49,"▲","-"))),ROUND(VALUE(SUBSTITUTE(実質収支比率等に係る経年分析!H$49,"▲","-")),2),NA())</f>
        <v>-0.78</v>
      </c>
      <c r="E21" s="174">
        <f>IF(ISNUMBER(VALUE(SUBSTITUTE(実質収支比率等に係る経年分析!I$49,"▲","-"))),ROUND(VALUE(SUBSTITUTE(実質収支比率等に係る経年分析!I$49,"▲","-")),2),NA())</f>
        <v>0.54</v>
      </c>
      <c r="F21" s="174">
        <f>IF(ISNUMBER(VALUE(SUBSTITUTE(実質収支比率等に係る経年分析!J$49,"▲","-"))),ROUND(VALUE(SUBSTITUTE(実質収支比率等に係る経年分析!J$49,"▲","-")),2),NA())</f>
        <v>0.74</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0.16</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0.23</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0.25</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0.19</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0.21</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母子父子寡婦福祉資金貸付事業会計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0.11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0.11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0.11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0.13</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0.14000000000000001</v>
      </c>
    </row>
    <row r="30" spans="1:11" x14ac:dyDescent="0.2">
      <c r="A30" s="175" t="str">
        <f>IF(連結実質赤字比率に係る赤字・黒字の構成分析!C$40="",NA(),連結実質赤字比率に係る赤字・黒字の構成分析!C$40)</f>
        <v>後期高齢者医療会計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0.15</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0.15</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0.16</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0.15</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0.17</v>
      </c>
    </row>
    <row r="31" spans="1:11" x14ac:dyDescent="0.2">
      <c r="A31" s="175" t="str">
        <f>IF(連結実質赤字比率に係る赤字・黒字の構成分析!C$39="",NA(),連結実質赤字比率に係る赤字・黒字の構成分析!C$39)</f>
        <v>交通事業会計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0.65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0.67</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0.43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0.35</v>
      </c>
    </row>
    <row r="32" spans="1:11" x14ac:dyDescent="0.2">
      <c r="A32" s="175" t="str">
        <f>IF(連結実質赤字比率に係る赤字・黒字の構成分析!C$38="",NA(),連結実質赤字比率に係る赤字・黒字の構成分析!C$38)</f>
        <v>介護保険会計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2.0099999999999998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2.4900000000000002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3.52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1.0900000000000001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0.83</v>
      </c>
    </row>
    <row r="33" spans="1:16" x14ac:dyDescent="0.2">
      <c r="A33" s="175" t="str">
        <f>IF(連結実質赤字比率に係る赤字・黒字の構成分析!C$37="",NA(),連結実質赤字比率に係る赤字・黒字の構成分析!C$37)</f>
        <v>国民健康保険会計</v>
      </c>
      <c r="B33" s="175">
        <f>IF(ROUND(VALUE(SUBSTITUTE(連結実質赤字比率に係る赤字・黒字の構成分析!F$37,"▲", "-")), 2) &lt; 0, ABS(ROUND(VALUE(SUBSTITUTE(連結実質赤字比率に係る赤字・黒字の構成分析!F$37,"▲", "-")), 2)), NA())</f>
        <v>1.29</v>
      </c>
      <c r="C33" s="175" t="e">
        <f>IF(ROUND(VALUE(SUBSTITUTE(連結実質赤字比率に係る赤字・黒字の構成分析!F$37,"▲", "-")), 2) &gt;= 0, ABS(ROUND(VALUE(SUBSTITUTE(連結実質赤字比率に係る赤字・黒字の構成分析!F$37,"▲", "-")), 2)), NA())</f>
        <v>#N/A</v>
      </c>
      <c r="D33" s="175">
        <f>IF(ROUND(VALUE(SUBSTITUTE(連結実質赤字比率に係る赤字・黒字の構成分析!G$37,"▲", "-")), 2) &lt; 0, ABS(ROUND(VALUE(SUBSTITUTE(連結実質赤字比率に係る赤字・黒字の構成分析!G$37,"▲", "-")), 2)), NA())</f>
        <v>0.43</v>
      </c>
      <c r="E33" s="175" t="e">
        <f>IF(ROUND(VALUE(SUBSTITUTE(連結実質赤字比率に係る赤字・黒字の構成分析!G$37,"▲", "-")), 2) &gt;= 0, ABS(ROUND(VALUE(SUBSTITUTE(連結実質赤字比率に係る赤字・黒字の構成分析!G$37,"▲", "-")), 2)), NA())</f>
        <v>#N/A</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1.01</v>
      </c>
    </row>
    <row r="34" spans="1:16" x14ac:dyDescent="0.2">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3.12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3.22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2.95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3.45</v>
      </c>
    </row>
    <row r="35" spans="1:16" x14ac:dyDescent="0.2">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5.91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5.48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4.0199999999999996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3.77</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6.89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7.54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7.27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4.6399999999999997</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27272</v>
      </c>
      <c r="E42" s="176"/>
      <c r="F42" s="176"/>
      <c r="G42" s="176">
        <f>'実質公債費比率（分子）の構造'!L$52</f>
        <v>32428</v>
      </c>
      <c r="H42" s="176"/>
      <c r="I42" s="176"/>
      <c r="J42" s="176">
        <f>'実質公債費比率（分子）の構造'!M$52</f>
        <v>26360</v>
      </c>
      <c r="K42" s="176"/>
      <c r="L42" s="176"/>
      <c r="M42" s="176">
        <f>'実質公債費比率（分子）の構造'!N$52</f>
        <v>30763</v>
      </c>
      <c r="N42" s="176"/>
      <c r="O42" s="176"/>
      <c r="P42" s="176">
        <f>'実質公債費比率（分子）の構造'!O$52</f>
        <v>31212</v>
      </c>
    </row>
    <row r="43" spans="1:16" x14ac:dyDescent="0.2">
      <c r="A43" s="176" t="s">
        <v>66</v>
      </c>
      <c r="B43" s="176" t="str">
        <f>'実質公債費比率（分子）の構造'!K$51</f>
        <v>-</v>
      </c>
      <c r="C43" s="176"/>
      <c r="D43" s="176"/>
      <c r="E43" s="176">
        <f>'実質公債費比率（分子）の構造'!L$51</f>
        <v>1</v>
      </c>
      <c r="F43" s="176"/>
      <c r="G43" s="176"/>
      <c r="H43" s="176">
        <f>'実質公債費比率（分子）の構造'!M$51</f>
        <v>0</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193</v>
      </c>
      <c r="C44" s="176"/>
      <c r="D44" s="176"/>
      <c r="E44" s="176">
        <f>'実質公債費比率（分子）の構造'!L$50</f>
        <v>104</v>
      </c>
      <c r="F44" s="176"/>
      <c r="G44" s="176"/>
      <c r="H44" s="176">
        <f>'実質公債費比率（分子）の構造'!M$50</f>
        <v>194</v>
      </c>
      <c r="I44" s="176"/>
      <c r="J44" s="176"/>
      <c r="K44" s="176">
        <f>'実質公債費比率（分子）の構造'!N$50</f>
        <v>229</v>
      </c>
      <c r="L44" s="176"/>
      <c r="M44" s="176"/>
      <c r="N44" s="176">
        <f>'実質公債費比率（分子）の構造'!O$50</f>
        <v>171</v>
      </c>
      <c r="O44" s="176"/>
      <c r="P44" s="176"/>
    </row>
    <row r="45" spans="1:16" x14ac:dyDescent="0.2">
      <c r="A45" s="176" t="s">
        <v>68</v>
      </c>
      <c r="B45" s="176">
        <f>'実質公債費比率（分子）の構造'!K$49</f>
        <v>0</v>
      </c>
      <c r="C45" s="176"/>
      <c r="D45" s="176"/>
      <c r="E45" s="176">
        <f>'実質公債費比率（分子）の構造'!L$49</f>
        <v>0</v>
      </c>
      <c r="F45" s="176"/>
      <c r="G45" s="176"/>
      <c r="H45" s="176">
        <f>'実質公債費比率（分子）の構造'!M$49</f>
        <v>0</v>
      </c>
      <c r="I45" s="176"/>
      <c r="J45" s="176"/>
      <c r="K45" s="176">
        <f>'実質公債費比率（分子）の構造'!N$49</f>
        <v>0</v>
      </c>
      <c r="L45" s="176"/>
      <c r="M45" s="176"/>
      <c r="N45" s="176">
        <f>'実質公債費比率（分子）の構造'!O$49</f>
        <v>0</v>
      </c>
      <c r="O45" s="176"/>
      <c r="P45" s="176"/>
    </row>
    <row r="46" spans="1:16" x14ac:dyDescent="0.2">
      <c r="A46" s="176" t="s">
        <v>69</v>
      </c>
      <c r="B46" s="176">
        <f>'実質公債費比率（分子）の構造'!K$48</f>
        <v>5383</v>
      </c>
      <c r="C46" s="176"/>
      <c r="D46" s="176"/>
      <c r="E46" s="176">
        <f>'実質公債費比率（分子）の構造'!L$48</f>
        <v>4994</v>
      </c>
      <c r="F46" s="176"/>
      <c r="G46" s="176"/>
      <c r="H46" s="176">
        <f>'実質公債費比率（分子）の構造'!M$48</f>
        <v>4903</v>
      </c>
      <c r="I46" s="176"/>
      <c r="J46" s="176"/>
      <c r="K46" s="176">
        <f>'実質公債費比率（分子）の構造'!N$48</f>
        <v>4966</v>
      </c>
      <c r="L46" s="176"/>
      <c r="M46" s="176"/>
      <c r="N46" s="176">
        <f>'実質公債費比率（分子）の構造'!O$48</f>
        <v>5071</v>
      </c>
      <c r="O46" s="176"/>
      <c r="P46" s="176"/>
    </row>
    <row r="47" spans="1:16" x14ac:dyDescent="0.2">
      <c r="A47" s="176" t="s">
        <v>70</v>
      </c>
      <c r="B47" s="176">
        <f>'実質公債費比率（分子）の構造'!K$47</f>
        <v>2000</v>
      </c>
      <c r="C47" s="176"/>
      <c r="D47" s="176"/>
      <c r="E47" s="176">
        <f>'実質公債費比率（分子）の構造'!L$47</f>
        <v>2333</v>
      </c>
      <c r="F47" s="176"/>
      <c r="G47" s="176"/>
      <c r="H47" s="176">
        <f>'実質公債費比率（分子）の構造'!M$47</f>
        <v>2667</v>
      </c>
      <c r="I47" s="176"/>
      <c r="J47" s="176"/>
      <c r="K47" s="176">
        <f>'実質公債費比率（分子）の構造'!N$47</f>
        <v>3000</v>
      </c>
      <c r="L47" s="176"/>
      <c r="M47" s="176"/>
      <c r="N47" s="176">
        <f>'実質公債費比率（分子）の構造'!O$47</f>
        <v>3333</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30780</v>
      </c>
      <c r="C49" s="176"/>
      <c r="D49" s="176"/>
      <c r="E49" s="176">
        <f>'実質公債費比率（分子）の構造'!L$45</f>
        <v>35115</v>
      </c>
      <c r="F49" s="176"/>
      <c r="G49" s="176"/>
      <c r="H49" s="176">
        <f>'実質公債費比率（分子）の構造'!M$45</f>
        <v>28559</v>
      </c>
      <c r="I49" s="176"/>
      <c r="J49" s="176"/>
      <c r="K49" s="176">
        <f>'実質公債費比率（分子）の構造'!N$45</f>
        <v>31368</v>
      </c>
      <c r="L49" s="176"/>
      <c r="M49" s="176"/>
      <c r="N49" s="176">
        <f>'実質公債費比率（分子）の構造'!O$45</f>
        <v>32997</v>
      </c>
      <c r="O49" s="176"/>
      <c r="P49" s="176"/>
    </row>
    <row r="50" spans="1:16" x14ac:dyDescent="0.2">
      <c r="A50" s="176" t="s">
        <v>73</v>
      </c>
      <c r="B50" s="176" t="e">
        <f>NA()</f>
        <v>#N/A</v>
      </c>
      <c r="C50" s="176">
        <f>IF(ISNUMBER('実質公債費比率（分子）の構造'!K$53),'実質公債費比率（分子）の構造'!K$53,NA())</f>
        <v>11084</v>
      </c>
      <c r="D50" s="176" t="e">
        <f>NA()</f>
        <v>#N/A</v>
      </c>
      <c r="E50" s="176" t="e">
        <f>NA()</f>
        <v>#N/A</v>
      </c>
      <c r="F50" s="176">
        <f>IF(ISNUMBER('実質公債費比率（分子）の構造'!L$53),'実質公債費比率（分子）の構造'!L$53,NA())</f>
        <v>10119</v>
      </c>
      <c r="G50" s="176" t="e">
        <f>NA()</f>
        <v>#N/A</v>
      </c>
      <c r="H50" s="176" t="e">
        <f>NA()</f>
        <v>#N/A</v>
      </c>
      <c r="I50" s="176">
        <f>IF(ISNUMBER('実質公債費比率（分子）の構造'!M$53),'実質公債費比率（分子）の構造'!M$53,NA())</f>
        <v>9963</v>
      </c>
      <c r="J50" s="176" t="e">
        <f>NA()</f>
        <v>#N/A</v>
      </c>
      <c r="K50" s="176" t="e">
        <f>NA()</f>
        <v>#N/A</v>
      </c>
      <c r="L50" s="176">
        <f>IF(ISNUMBER('実質公債費比率（分子）の構造'!N$53),'実質公債費比率（分子）の構造'!N$53,NA())</f>
        <v>8800</v>
      </c>
      <c r="M50" s="176" t="e">
        <f>NA()</f>
        <v>#N/A</v>
      </c>
      <c r="N50" s="176" t="e">
        <f>NA()</f>
        <v>#N/A</v>
      </c>
      <c r="O50" s="176">
        <f>IF(ISNUMBER('実質公債費比率（分子）の構造'!O$53),'実質公債費比率（分子）の構造'!O$53,NA())</f>
        <v>10360</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347856</v>
      </c>
      <c r="E56" s="175"/>
      <c r="F56" s="175"/>
      <c r="G56" s="175">
        <f>'将来負担比率（分子）の構造'!J$52</f>
        <v>357674</v>
      </c>
      <c r="H56" s="175"/>
      <c r="I56" s="175"/>
      <c r="J56" s="175">
        <f>'将来負担比率（分子）の構造'!K$52</f>
        <v>366350</v>
      </c>
      <c r="K56" s="175"/>
      <c r="L56" s="175"/>
      <c r="M56" s="175">
        <f>'将来負担比率（分子）の構造'!L$52</f>
        <v>372310</v>
      </c>
      <c r="N56" s="175"/>
      <c r="O56" s="175"/>
      <c r="P56" s="175">
        <f>'将来負担比率（分子）の構造'!M$52</f>
        <v>377051</v>
      </c>
    </row>
    <row r="57" spans="1:16" x14ac:dyDescent="0.2">
      <c r="A57" s="175" t="s">
        <v>44</v>
      </c>
      <c r="B57" s="175"/>
      <c r="C57" s="175"/>
      <c r="D57" s="175">
        <f>'将来負担比率（分子）の構造'!I$51</f>
        <v>31561</v>
      </c>
      <c r="E57" s="175"/>
      <c r="F57" s="175"/>
      <c r="G57" s="175">
        <f>'将来負担比率（分子）の構造'!J$51</f>
        <v>28793</v>
      </c>
      <c r="H57" s="175"/>
      <c r="I57" s="175"/>
      <c r="J57" s="175">
        <f>'将来負担比率（分子）の構造'!K$51</f>
        <v>29581</v>
      </c>
      <c r="K57" s="175"/>
      <c r="L57" s="175"/>
      <c r="M57" s="175">
        <f>'将来負担比率（分子）の構造'!L$51</f>
        <v>37212</v>
      </c>
      <c r="N57" s="175"/>
      <c r="O57" s="175"/>
      <c r="P57" s="175">
        <f>'将来負担比率（分子）の構造'!M$51</f>
        <v>36888</v>
      </c>
    </row>
    <row r="58" spans="1:16" x14ac:dyDescent="0.2">
      <c r="A58" s="175" t="s">
        <v>43</v>
      </c>
      <c r="B58" s="175"/>
      <c r="C58" s="175"/>
      <c r="D58" s="175">
        <f>'将来負担比率（分子）の構造'!I$50</f>
        <v>22511</v>
      </c>
      <c r="E58" s="175"/>
      <c r="F58" s="175"/>
      <c r="G58" s="175">
        <f>'将来負担比率（分子）の構造'!J$50</f>
        <v>22532</v>
      </c>
      <c r="H58" s="175"/>
      <c r="I58" s="175"/>
      <c r="J58" s="175">
        <f>'将来負担比率（分子）の構造'!K$50</f>
        <v>28210</v>
      </c>
      <c r="K58" s="175"/>
      <c r="L58" s="175"/>
      <c r="M58" s="175">
        <f>'将来負担比率（分子）の構造'!L$50</f>
        <v>39349</v>
      </c>
      <c r="N58" s="175"/>
      <c r="O58" s="175"/>
      <c r="P58" s="175">
        <f>'将来負担比率（分子）の構造'!M$50</f>
        <v>44563</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74247</v>
      </c>
      <c r="C62" s="175"/>
      <c r="D62" s="175"/>
      <c r="E62" s="175">
        <f>'将来負担比率（分子）の構造'!J$45</f>
        <v>72459</v>
      </c>
      <c r="F62" s="175"/>
      <c r="G62" s="175"/>
      <c r="H62" s="175">
        <f>'将来負担比率（分子）の構造'!K$45</f>
        <v>69225</v>
      </c>
      <c r="I62" s="175"/>
      <c r="J62" s="175"/>
      <c r="K62" s="175">
        <f>'将来負担比率（分子）の構造'!L$45</f>
        <v>66494</v>
      </c>
      <c r="L62" s="175"/>
      <c r="M62" s="175"/>
      <c r="N62" s="175">
        <f>'将来負担比率（分子）の構造'!M$45</f>
        <v>63619</v>
      </c>
      <c r="O62" s="175"/>
      <c r="P62" s="175"/>
    </row>
    <row r="63" spans="1:16" x14ac:dyDescent="0.2">
      <c r="A63" s="175" t="s">
        <v>36</v>
      </c>
      <c r="B63" s="175">
        <f>'将来負担比率（分子）の構造'!I$44</f>
        <v>2</v>
      </c>
      <c r="C63" s="175"/>
      <c r="D63" s="175"/>
      <c r="E63" s="175">
        <f>'将来負担比率（分子）の構造'!J$44</f>
        <v>1</v>
      </c>
      <c r="F63" s="175"/>
      <c r="G63" s="175"/>
      <c r="H63" s="175">
        <f>'将来負担比率（分子）の構造'!K$44</f>
        <v>19</v>
      </c>
      <c r="I63" s="175"/>
      <c r="J63" s="175"/>
      <c r="K63" s="175">
        <f>'将来負担比率（分子）の構造'!L$44</f>
        <v>35</v>
      </c>
      <c r="L63" s="175"/>
      <c r="M63" s="175"/>
      <c r="N63" s="175">
        <f>'将来負担比率（分子）の構造'!M$44</f>
        <v>34</v>
      </c>
      <c r="O63" s="175"/>
      <c r="P63" s="175"/>
    </row>
    <row r="64" spans="1:16" x14ac:dyDescent="0.2">
      <c r="A64" s="175" t="s">
        <v>35</v>
      </c>
      <c r="B64" s="175">
        <f>'将来負担比率（分子）の構造'!I$43</f>
        <v>70909</v>
      </c>
      <c r="C64" s="175"/>
      <c r="D64" s="175"/>
      <c r="E64" s="175">
        <f>'将来負担比率（分子）の構造'!J$43</f>
        <v>72308</v>
      </c>
      <c r="F64" s="175"/>
      <c r="G64" s="175"/>
      <c r="H64" s="175">
        <f>'将来負担比率（分子）の構造'!K$43</f>
        <v>70323</v>
      </c>
      <c r="I64" s="175"/>
      <c r="J64" s="175"/>
      <c r="K64" s="175">
        <f>'将来負担比率（分子）の構造'!L$43</f>
        <v>67653</v>
      </c>
      <c r="L64" s="175"/>
      <c r="M64" s="175"/>
      <c r="N64" s="175">
        <f>'将来負担比率（分子）の構造'!M$43</f>
        <v>66053</v>
      </c>
      <c r="O64" s="175"/>
      <c r="P64" s="175"/>
    </row>
    <row r="65" spans="1:16" x14ac:dyDescent="0.2">
      <c r="A65" s="175" t="s">
        <v>34</v>
      </c>
      <c r="B65" s="175">
        <f>'将来負担比率（分子）の構造'!I$42</f>
        <v>1707</v>
      </c>
      <c r="C65" s="175"/>
      <c r="D65" s="175"/>
      <c r="E65" s="175">
        <f>'将来負担比率（分子）の構造'!J$42</f>
        <v>1538</v>
      </c>
      <c r="F65" s="175"/>
      <c r="G65" s="175"/>
      <c r="H65" s="175">
        <f>'将来負担比率（分子）の構造'!K$42</f>
        <v>1353</v>
      </c>
      <c r="I65" s="175"/>
      <c r="J65" s="175"/>
      <c r="K65" s="175">
        <f>'将来負担比率（分子）の構造'!L$42</f>
        <v>1184</v>
      </c>
      <c r="L65" s="175"/>
      <c r="M65" s="175"/>
      <c r="N65" s="175">
        <f>'将来負担比率（分子）の構造'!M$42</f>
        <v>2192</v>
      </c>
      <c r="O65" s="175"/>
      <c r="P65" s="175"/>
    </row>
    <row r="66" spans="1:16" x14ac:dyDescent="0.2">
      <c r="A66" s="175" t="s">
        <v>33</v>
      </c>
      <c r="B66" s="175">
        <f>'将来負担比率（分子）の構造'!I$41</f>
        <v>454325</v>
      </c>
      <c r="C66" s="175"/>
      <c r="D66" s="175"/>
      <c r="E66" s="175">
        <f>'将来負担比率（分子）の構造'!J$41</f>
        <v>481313</v>
      </c>
      <c r="F66" s="175"/>
      <c r="G66" s="175"/>
      <c r="H66" s="175">
        <f>'将来負担比率（分子）の構造'!K$41</f>
        <v>496551</v>
      </c>
      <c r="I66" s="175"/>
      <c r="J66" s="175"/>
      <c r="K66" s="175">
        <f>'将来負担比率（分子）の構造'!L$41</f>
        <v>508448</v>
      </c>
      <c r="L66" s="175"/>
      <c r="M66" s="175"/>
      <c r="N66" s="175">
        <f>'将来負担比率（分子）の構造'!M$41</f>
        <v>511238</v>
      </c>
      <c r="O66" s="175"/>
      <c r="P66" s="175"/>
    </row>
    <row r="67" spans="1:16" x14ac:dyDescent="0.2">
      <c r="A67" s="175" t="s">
        <v>77</v>
      </c>
      <c r="B67" s="175" t="e">
        <f>NA()</f>
        <v>#N/A</v>
      </c>
      <c r="C67" s="175">
        <f>IF(ISNUMBER('将来負担比率（分子）の構造'!I$53), IF('将来負担比率（分子）の構造'!I$53 &lt; 0, 0, '将来負担比率（分子）の構造'!I$53), NA())</f>
        <v>199261</v>
      </c>
      <c r="D67" s="175" t="e">
        <f>NA()</f>
        <v>#N/A</v>
      </c>
      <c r="E67" s="175" t="e">
        <f>NA()</f>
        <v>#N/A</v>
      </c>
      <c r="F67" s="175">
        <f>IF(ISNUMBER('将来負担比率（分子）の構造'!J$53), IF('将来負担比率（分子）の構造'!J$53 &lt; 0, 0, '将来負担比率（分子）の構造'!J$53), NA())</f>
        <v>218620</v>
      </c>
      <c r="G67" s="175" t="e">
        <f>NA()</f>
        <v>#N/A</v>
      </c>
      <c r="H67" s="175" t="e">
        <f>NA()</f>
        <v>#N/A</v>
      </c>
      <c r="I67" s="175">
        <f>IF(ISNUMBER('将来負担比率（分子）の構造'!K$53), IF('将来負担比率（分子）の構造'!K$53 &lt; 0, 0, '将来負担比率（分子）の構造'!K$53), NA())</f>
        <v>213330</v>
      </c>
      <c r="J67" s="175" t="e">
        <f>NA()</f>
        <v>#N/A</v>
      </c>
      <c r="K67" s="175" t="e">
        <f>NA()</f>
        <v>#N/A</v>
      </c>
      <c r="L67" s="175">
        <f>IF(ISNUMBER('将来負担比率（分子）の構造'!L$53), IF('将来負担比率（分子）の構造'!L$53 &lt; 0, 0, '将来負担比率（分子）の構造'!L$53), NA())</f>
        <v>194944</v>
      </c>
      <c r="M67" s="175" t="e">
        <f>NA()</f>
        <v>#N/A</v>
      </c>
      <c r="N67" s="175" t="e">
        <f>NA()</f>
        <v>#N/A</v>
      </c>
      <c r="O67" s="175">
        <f>IF(ISNUMBER('将来負担比率（分子）の構造'!M$53), IF('将来負担比率（分子）の構造'!M$53 &lt; 0, 0, '将来負担比率（分子）の構造'!M$53), NA())</f>
        <v>184634</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3699</v>
      </c>
      <c r="C72" s="179">
        <f>基金残高に係る経年分析!G55</f>
        <v>3703</v>
      </c>
      <c r="D72" s="179">
        <f>基金残高に係る経年分析!H55</f>
        <v>4303</v>
      </c>
    </row>
    <row r="73" spans="1:16" x14ac:dyDescent="0.2">
      <c r="A73" s="178" t="s">
        <v>80</v>
      </c>
      <c r="B73" s="179">
        <f>基金残高に係る経年分析!F56</f>
        <v>6309</v>
      </c>
      <c r="C73" s="179">
        <f>基金残高に係る経年分析!G56</f>
        <v>6240</v>
      </c>
      <c r="D73" s="179">
        <f>基金残高に係る経年分析!H56</f>
        <v>5970</v>
      </c>
    </row>
    <row r="74" spans="1:16" x14ac:dyDescent="0.2">
      <c r="A74" s="178" t="s">
        <v>81</v>
      </c>
      <c r="B74" s="179">
        <f>基金残高に係る経年分析!F57</f>
        <v>15126</v>
      </c>
      <c r="C74" s="179">
        <f>基金残高に係る経年分析!G57</f>
        <v>16368</v>
      </c>
      <c r="D74" s="179">
        <f>基金残高に係る経年分析!H57</f>
        <v>18818</v>
      </c>
    </row>
  </sheetData>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221</v>
      </c>
      <c r="DI1" s="718"/>
      <c r="DJ1" s="718"/>
      <c r="DK1" s="718"/>
      <c r="DL1" s="718"/>
      <c r="DM1" s="718"/>
      <c r="DN1" s="719"/>
      <c r="DO1" s="214"/>
      <c r="DP1" s="717" t="s">
        <v>222</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224</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225</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226</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227</v>
      </c>
      <c r="S4" s="674"/>
      <c r="T4" s="674"/>
      <c r="U4" s="674"/>
      <c r="V4" s="674"/>
      <c r="W4" s="674"/>
      <c r="X4" s="674"/>
      <c r="Y4" s="675"/>
      <c r="Z4" s="673" t="s">
        <v>228</v>
      </c>
      <c r="AA4" s="674"/>
      <c r="AB4" s="674"/>
      <c r="AC4" s="675"/>
      <c r="AD4" s="673" t="s">
        <v>229</v>
      </c>
      <c r="AE4" s="674"/>
      <c r="AF4" s="674"/>
      <c r="AG4" s="674"/>
      <c r="AH4" s="674"/>
      <c r="AI4" s="674"/>
      <c r="AJ4" s="674"/>
      <c r="AK4" s="675"/>
      <c r="AL4" s="673" t="s">
        <v>228</v>
      </c>
      <c r="AM4" s="674"/>
      <c r="AN4" s="674"/>
      <c r="AO4" s="675"/>
      <c r="AP4" s="720" t="s">
        <v>230</v>
      </c>
      <c r="AQ4" s="720"/>
      <c r="AR4" s="720"/>
      <c r="AS4" s="720"/>
      <c r="AT4" s="720"/>
      <c r="AU4" s="720"/>
      <c r="AV4" s="720"/>
      <c r="AW4" s="720"/>
      <c r="AX4" s="720"/>
      <c r="AY4" s="720"/>
      <c r="AZ4" s="720"/>
      <c r="BA4" s="720"/>
      <c r="BB4" s="720"/>
      <c r="BC4" s="720"/>
      <c r="BD4" s="720"/>
      <c r="BE4" s="720"/>
      <c r="BF4" s="720"/>
      <c r="BG4" s="720" t="s">
        <v>231</v>
      </c>
      <c r="BH4" s="720"/>
      <c r="BI4" s="720"/>
      <c r="BJ4" s="720"/>
      <c r="BK4" s="720"/>
      <c r="BL4" s="720"/>
      <c r="BM4" s="720"/>
      <c r="BN4" s="720"/>
      <c r="BO4" s="720" t="s">
        <v>228</v>
      </c>
      <c r="BP4" s="720"/>
      <c r="BQ4" s="720"/>
      <c r="BR4" s="720"/>
      <c r="BS4" s="720" t="s">
        <v>232</v>
      </c>
      <c r="BT4" s="720"/>
      <c r="BU4" s="720"/>
      <c r="BV4" s="720"/>
      <c r="BW4" s="720"/>
      <c r="BX4" s="720"/>
      <c r="BY4" s="720"/>
      <c r="BZ4" s="720"/>
      <c r="CA4" s="720"/>
      <c r="CB4" s="720"/>
      <c r="CD4" s="673" t="s">
        <v>233</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234</v>
      </c>
      <c r="C5" s="680"/>
      <c r="D5" s="680"/>
      <c r="E5" s="680"/>
      <c r="F5" s="680"/>
      <c r="G5" s="680"/>
      <c r="H5" s="680"/>
      <c r="I5" s="680"/>
      <c r="J5" s="680"/>
      <c r="K5" s="680"/>
      <c r="L5" s="680"/>
      <c r="M5" s="680"/>
      <c r="N5" s="680"/>
      <c r="O5" s="680"/>
      <c r="P5" s="680"/>
      <c r="Q5" s="681"/>
      <c r="R5" s="676">
        <v>125493743</v>
      </c>
      <c r="S5" s="677"/>
      <c r="T5" s="677"/>
      <c r="U5" s="677"/>
      <c r="V5" s="677"/>
      <c r="W5" s="677"/>
      <c r="X5" s="677"/>
      <c r="Y5" s="702"/>
      <c r="Z5" s="715">
        <v>30.4</v>
      </c>
      <c r="AA5" s="715"/>
      <c r="AB5" s="715"/>
      <c r="AC5" s="715"/>
      <c r="AD5" s="716">
        <v>116895317</v>
      </c>
      <c r="AE5" s="716"/>
      <c r="AF5" s="716"/>
      <c r="AG5" s="716"/>
      <c r="AH5" s="716"/>
      <c r="AI5" s="716"/>
      <c r="AJ5" s="716"/>
      <c r="AK5" s="716"/>
      <c r="AL5" s="703">
        <v>59.8</v>
      </c>
      <c r="AM5" s="685"/>
      <c r="AN5" s="685"/>
      <c r="AO5" s="704"/>
      <c r="AP5" s="679" t="s">
        <v>235</v>
      </c>
      <c r="AQ5" s="680"/>
      <c r="AR5" s="680"/>
      <c r="AS5" s="680"/>
      <c r="AT5" s="680"/>
      <c r="AU5" s="680"/>
      <c r="AV5" s="680"/>
      <c r="AW5" s="680"/>
      <c r="AX5" s="680"/>
      <c r="AY5" s="680"/>
      <c r="AZ5" s="680"/>
      <c r="BA5" s="680"/>
      <c r="BB5" s="680"/>
      <c r="BC5" s="680"/>
      <c r="BD5" s="680"/>
      <c r="BE5" s="680"/>
      <c r="BF5" s="681"/>
      <c r="BG5" s="621">
        <v>114341824</v>
      </c>
      <c r="BH5" s="622"/>
      <c r="BI5" s="622"/>
      <c r="BJ5" s="622"/>
      <c r="BK5" s="622"/>
      <c r="BL5" s="622"/>
      <c r="BM5" s="622"/>
      <c r="BN5" s="623"/>
      <c r="BO5" s="659">
        <v>91.1</v>
      </c>
      <c r="BP5" s="659"/>
      <c r="BQ5" s="659"/>
      <c r="BR5" s="659"/>
      <c r="BS5" s="660">
        <v>2217072</v>
      </c>
      <c r="BT5" s="660"/>
      <c r="BU5" s="660"/>
      <c r="BV5" s="660"/>
      <c r="BW5" s="660"/>
      <c r="BX5" s="660"/>
      <c r="BY5" s="660"/>
      <c r="BZ5" s="660"/>
      <c r="CA5" s="660"/>
      <c r="CB5" s="700"/>
      <c r="CD5" s="673" t="s">
        <v>230</v>
      </c>
      <c r="CE5" s="674"/>
      <c r="CF5" s="674"/>
      <c r="CG5" s="674"/>
      <c r="CH5" s="674"/>
      <c r="CI5" s="674"/>
      <c r="CJ5" s="674"/>
      <c r="CK5" s="674"/>
      <c r="CL5" s="674"/>
      <c r="CM5" s="674"/>
      <c r="CN5" s="674"/>
      <c r="CO5" s="674"/>
      <c r="CP5" s="674"/>
      <c r="CQ5" s="675"/>
      <c r="CR5" s="673" t="s">
        <v>236</v>
      </c>
      <c r="CS5" s="674"/>
      <c r="CT5" s="674"/>
      <c r="CU5" s="674"/>
      <c r="CV5" s="674"/>
      <c r="CW5" s="674"/>
      <c r="CX5" s="674"/>
      <c r="CY5" s="675"/>
      <c r="CZ5" s="673" t="s">
        <v>228</v>
      </c>
      <c r="DA5" s="674"/>
      <c r="DB5" s="674"/>
      <c r="DC5" s="675"/>
      <c r="DD5" s="673" t="s">
        <v>237</v>
      </c>
      <c r="DE5" s="674"/>
      <c r="DF5" s="674"/>
      <c r="DG5" s="674"/>
      <c r="DH5" s="674"/>
      <c r="DI5" s="674"/>
      <c r="DJ5" s="674"/>
      <c r="DK5" s="674"/>
      <c r="DL5" s="674"/>
      <c r="DM5" s="674"/>
      <c r="DN5" s="674"/>
      <c r="DO5" s="674"/>
      <c r="DP5" s="675"/>
      <c r="DQ5" s="673" t="s">
        <v>238</v>
      </c>
      <c r="DR5" s="674"/>
      <c r="DS5" s="674"/>
      <c r="DT5" s="674"/>
      <c r="DU5" s="674"/>
      <c r="DV5" s="674"/>
      <c r="DW5" s="674"/>
      <c r="DX5" s="674"/>
      <c r="DY5" s="674"/>
      <c r="DZ5" s="674"/>
      <c r="EA5" s="674"/>
      <c r="EB5" s="674"/>
      <c r="EC5" s="675"/>
    </row>
    <row r="6" spans="2:143" ht="11.25" customHeight="1" x14ac:dyDescent="0.2">
      <c r="B6" s="618" t="s">
        <v>239</v>
      </c>
      <c r="C6" s="619"/>
      <c r="D6" s="619"/>
      <c r="E6" s="619"/>
      <c r="F6" s="619"/>
      <c r="G6" s="619"/>
      <c r="H6" s="619"/>
      <c r="I6" s="619"/>
      <c r="J6" s="619"/>
      <c r="K6" s="619"/>
      <c r="L6" s="619"/>
      <c r="M6" s="619"/>
      <c r="N6" s="619"/>
      <c r="O6" s="619"/>
      <c r="P6" s="619"/>
      <c r="Q6" s="620"/>
      <c r="R6" s="621">
        <v>2245631</v>
      </c>
      <c r="S6" s="622"/>
      <c r="T6" s="622"/>
      <c r="U6" s="622"/>
      <c r="V6" s="622"/>
      <c r="W6" s="622"/>
      <c r="X6" s="622"/>
      <c r="Y6" s="623"/>
      <c r="Z6" s="659">
        <v>0.5</v>
      </c>
      <c r="AA6" s="659"/>
      <c r="AB6" s="659"/>
      <c r="AC6" s="659"/>
      <c r="AD6" s="660">
        <v>2245631</v>
      </c>
      <c r="AE6" s="660"/>
      <c r="AF6" s="660"/>
      <c r="AG6" s="660"/>
      <c r="AH6" s="660"/>
      <c r="AI6" s="660"/>
      <c r="AJ6" s="660"/>
      <c r="AK6" s="660"/>
      <c r="AL6" s="624">
        <v>1.1000000000000001</v>
      </c>
      <c r="AM6" s="625"/>
      <c r="AN6" s="625"/>
      <c r="AO6" s="661"/>
      <c r="AP6" s="618" t="s">
        <v>240</v>
      </c>
      <c r="AQ6" s="619"/>
      <c r="AR6" s="619"/>
      <c r="AS6" s="619"/>
      <c r="AT6" s="619"/>
      <c r="AU6" s="619"/>
      <c r="AV6" s="619"/>
      <c r="AW6" s="619"/>
      <c r="AX6" s="619"/>
      <c r="AY6" s="619"/>
      <c r="AZ6" s="619"/>
      <c r="BA6" s="619"/>
      <c r="BB6" s="619"/>
      <c r="BC6" s="619"/>
      <c r="BD6" s="619"/>
      <c r="BE6" s="619"/>
      <c r="BF6" s="620"/>
      <c r="BG6" s="621">
        <v>114341824</v>
      </c>
      <c r="BH6" s="622"/>
      <c r="BI6" s="622"/>
      <c r="BJ6" s="622"/>
      <c r="BK6" s="622"/>
      <c r="BL6" s="622"/>
      <c r="BM6" s="622"/>
      <c r="BN6" s="623"/>
      <c r="BO6" s="659">
        <v>91.1</v>
      </c>
      <c r="BP6" s="659"/>
      <c r="BQ6" s="659"/>
      <c r="BR6" s="659"/>
      <c r="BS6" s="660">
        <v>2217072</v>
      </c>
      <c r="BT6" s="660"/>
      <c r="BU6" s="660"/>
      <c r="BV6" s="660"/>
      <c r="BW6" s="660"/>
      <c r="BX6" s="660"/>
      <c r="BY6" s="660"/>
      <c r="BZ6" s="660"/>
      <c r="CA6" s="660"/>
      <c r="CB6" s="700"/>
      <c r="CD6" s="679" t="s">
        <v>241</v>
      </c>
      <c r="CE6" s="680"/>
      <c r="CF6" s="680"/>
      <c r="CG6" s="680"/>
      <c r="CH6" s="680"/>
      <c r="CI6" s="680"/>
      <c r="CJ6" s="680"/>
      <c r="CK6" s="680"/>
      <c r="CL6" s="680"/>
      <c r="CM6" s="680"/>
      <c r="CN6" s="680"/>
      <c r="CO6" s="680"/>
      <c r="CP6" s="680"/>
      <c r="CQ6" s="681"/>
      <c r="CR6" s="621">
        <v>1053651</v>
      </c>
      <c r="CS6" s="622"/>
      <c r="CT6" s="622"/>
      <c r="CU6" s="622"/>
      <c r="CV6" s="622"/>
      <c r="CW6" s="622"/>
      <c r="CX6" s="622"/>
      <c r="CY6" s="623"/>
      <c r="CZ6" s="703">
        <v>0.3</v>
      </c>
      <c r="DA6" s="685"/>
      <c r="DB6" s="685"/>
      <c r="DC6" s="705"/>
      <c r="DD6" s="627" t="s">
        <v>242</v>
      </c>
      <c r="DE6" s="622"/>
      <c r="DF6" s="622"/>
      <c r="DG6" s="622"/>
      <c r="DH6" s="622"/>
      <c r="DI6" s="622"/>
      <c r="DJ6" s="622"/>
      <c r="DK6" s="622"/>
      <c r="DL6" s="622"/>
      <c r="DM6" s="622"/>
      <c r="DN6" s="622"/>
      <c r="DO6" s="622"/>
      <c r="DP6" s="623"/>
      <c r="DQ6" s="627">
        <v>1052174</v>
      </c>
      <c r="DR6" s="622"/>
      <c r="DS6" s="622"/>
      <c r="DT6" s="622"/>
      <c r="DU6" s="622"/>
      <c r="DV6" s="622"/>
      <c r="DW6" s="622"/>
      <c r="DX6" s="622"/>
      <c r="DY6" s="622"/>
      <c r="DZ6" s="622"/>
      <c r="EA6" s="622"/>
      <c r="EB6" s="622"/>
      <c r="EC6" s="658"/>
    </row>
    <row r="7" spans="2:143" ht="11.25" customHeight="1" x14ac:dyDescent="0.2">
      <c r="B7" s="618" t="s">
        <v>243</v>
      </c>
      <c r="C7" s="619"/>
      <c r="D7" s="619"/>
      <c r="E7" s="619"/>
      <c r="F7" s="619"/>
      <c r="G7" s="619"/>
      <c r="H7" s="619"/>
      <c r="I7" s="619"/>
      <c r="J7" s="619"/>
      <c r="K7" s="619"/>
      <c r="L7" s="619"/>
      <c r="M7" s="619"/>
      <c r="N7" s="619"/>
      <c r="O7" s="619"/>
      <c r="P7" s="619"/>
      <c r="Q7" s="620"/>
      <c r="R7" s="621">
        <v>25108</v>
      </c>
      <c r="S7" s="622"/>
      <c r="T7" s="622"/>
      <c r="U7" s="622"/>
      <c r="V7" s="622"/>
      <c r="W7" s="622"/>
      <c r="X7" s="622"/>
      <c r="Y7" s="623"/>
      <c r="Z7" s="659">
        <v>0</v>
      </c>
      <c r="AA7" s="659"/>
      <c r="AB7" s="659"/>
      <c r="AC7" s="659"/>
      <c r="AD7" s="660">
        <v>25108</v>
      </c>
      <c r="AE7" s="660"/>
      <c r="AF7" s="660"/>
      <c r="AG7" s="660"/>
      <c r="AH7" s="660"/>
      <c r="AI7" s="660"/>
      <c r="AJ7" s="660"/>
      <c r="AK7" s="660"/>
      <c r="AL7" s="624">
        <v>0</v>
      </c>
      <c r="AM7" s="625"/>
      <c r="AN7" s="625"/>
      <c r="AO7" s="661"/>
      <c r="AP7" s="618" t="s">
        <v>244</v>
      </c>
      <c r="AQ7" s="619"/>
      <c r="AR7" s="619"/>
      <c r="AS7" s="619"/>
      <c r="AT7" s="619"/>
      <c r="AU7" s="619"/>
      <c r="AV7" s="619"/>
      <c r="AW7" s="619"/>
      <c r="AX7" s="619"/>
      <c r="AY7" s="619"/>
      <c r="AZ7" s="619"/>
      <c r="BA7" s="619"/>
      <c r="BB7" s="619"/>
      <c r="BC7" s="619"/>
      <c r="BD7" s="619"/>
      <c r="BE7" s="619"/>
      <c r="BF7" s="620"/>
      <c r="BG7" s="621">
        <v>61947936</v>
      </c>
      <c r="BH7" s="622"/>
      <c r="BI7" s="622"/>
      <c r="BJ7" s="622"/>
      <c r="BK7" s="622"/>
      <c r="BL7" s="622"/>
      <c r="BM7" s="622"/>
      <c r="BN7" s="623"/>
      <c r="BO7" s="659">
        <v>49.4</v>
      </c>
      <c r="BP7" s="659"/>
      <c r="BQ7" s="659"/>
      <c r="BR7" s="659"/>
      <c r="BS7" s="660">
        <v>2217072</v>
      </c>
      <c r="BT7" s="660"/>
      <c r="BU7" s="660"/>
      <c r="BV7" s="660"/>
      <c r="BW7" s="660"/>
      <c r="BX7" s="660"/>
      <c r="BY7" s="660"/>
      <c r="BZ7" s="660"/>
      <c r="CA7" s="660"/>
      <c r="CB7" s="700"/>
      <c r="CD7" s="618" t="s">
        <v>245</v>
      </c>
      <c r="CE7" s="619"/>
      <c r="CF7" s="619"/>
      <c r="CG7" s="619"/>
      <c r="CH7" s="619"/>
      <c r="CI7" s="619"/>
      <c r="CJ7" s="619"/>
      <c r="CK7" s="619"/>
      <c r="CL7" s="619"/>
      <c r="CM7" s="619"/>
      <c r="CN7" s="619"/>
      <c r="CO7" s="619"/>
      <c r="CP7" s="619"/>
      <c r="CQ7" s="620"/>
      <c r="CR7" s="621">
        <v>31560009</v>
      </c>
      <c r="CS7" s="622"/>
      <c r="CT7" s="622"/>
      <c r="CU7" s="622"/>
      <c r="CV7" s="622"/>
      <c r="CW7" s="622"/>
      <c r="CX7" s="622"/>
      <c r="CY7" s="623"/>
      <c r="CZ7" s="659">
        <v>7.8</v>
      </c>
      <c r="DA7" s="659"/>
      <c r="DB7" s="659"/>
      <c r="DC7" s="659"/>
      <c r="DD7" s="627">
        <v>1150798</v>
      </c>
      <c r="DE7" s="622"/>
      <c r="DF7" s="622"/>
      <c r="DG7" s="622"/>
      <c r="DH7" s="622"/>
      <c r="DI7" s="622"/>
      <c r="DJ7" s="622"/>
      <c r="DK7" s="622"/>
      <c r="DL7" s="622"/>
      <c r="DM7" s="622"/>
      <c r="DN7" s="622"/>
      <c r="DO7" s="622"/>
      <c r="DP7" s="623"/>
      <c r="DQ7" s="627">
        <v>27393681</v>
      </c>
      <c r="DR7" s="622"/>
      <c r="DS7" s="622"/>
      <c r="DT7" s="622"/>
      <c r="DU7" s="622"/>
      <c r="DV7" s="622"/>
      <c r="DW7" s="622"/>
      <c r="DX7" s="622"/>
      <c r="DY7" s="622"/>
      <c r="DZ7" s="622"/>
      <c r="EA7" s="622"/>
      <c r="EB7" s="622"/>
      <c r="EC7" s="658"/>
    </row>
    <row r="8" spans="2:143" ht="11.25" customHeight="1" x14ac:dyDescent="0.2">
      <c r="B8" s="618" t="s">
        <v>246</v>
      </c>
      <c r="C8" s="619"/>
      <c r="D8" s="619"/>
      <c r="E8" s="619"/>
      <c r="F8" s="619"/>
      <c r="G8" s="619"/>
      <c r="H8" s="619"/>
      <c r="I8" s="619"/>
      <c r="J8" s="619"/>
      <c r="K8" s="619"/>
      <c r="L8" s="619"/>
      <c r="M8" s="619"/>
      <c r="N8" s="619"/>
      <c r="O8" s="619"/>
      <c r="P8" s="619"/>
      <c r="Q8" s="620"/>
      <c r="R8" s="621">
        <v>481356</v>
      </c>
      <c r="S8" s="622"/>
      <c r="T8" s="622"/>
      <c r="U8" s="622"/>
      <c r="V8" s="622"/>
      <c r="W8" s="622"/>
      <c r="X8" s="622"/>
      <c r="Y8" s="623"/>
      <c r="Z8" s="659">
        <v>0.1</v>
      </c>
      <c r="AA8" s="659"/>
      <c r="AB8" s="659"/>
      <c r="AC8" s="659"/>
      <c r="AD8" s="660">
        <v>481356</v>
      </c>
      <c r="AE8" s="660"/>
      <c r="AF8" s="660"/>
      <c r="AG8" s="660"/>
      <c r="AH8" s="660"/>
      <c r="AI8" s="660"/>
      <c r="AJ8" s="660"/>
      <c r="AK8" s="660"/>
      <c r="AL8" s="624">
        <v>0.2</v>
      </c>
      <c r="AM8" s="625"/>
      <c r="AN8" s="625"/>
      <c r="AO8" s="661"/>
      <c r="AP8" s="618" t="s">
        <v>247</v>
      </c>
      <c r="AQ8" s="619"/>
      <c r="AR8" s="619"/>
      <c r="AS8" s="619"/>
      <c r="AT8" s="619"/>
      <c r="AU8" s="619"/>
      <c r="AV8" s="619"/>
      <c r="AW8" s="619"/>
      <c r="AX8" s="619"/>
      <c r="AY8" s="619"/>
      <c r="AZ8" s="619"/>
      <c r="BA8" s="619"/>
      <c r="BB8" s="619"/>
      <c r="BC8" s="619"/>
      <c r="BD8" s="619"/>
      <c r="BE8" s="619"/>
      <c r="BF8" s="620"/>
      <c r="BG8" s="621">
        <v>1265803</v>
      </c>
      <c r="BH8" s="622"/>
      <c r="BI8" s="622"/>
      <c r="BJ8" s="622"/>
      <c r="BK8" s="622"/>
      <c r="BL8" s="622"/>
      <c r="BM8" s="622"/>
      <c r="BN8" s="623"/>
      <c r="BO8" s="659">
        <v>1</v>
      </c>
      <c r="BP8" s="659"/>
      <c r="BQ8" s="659"/>
      <c r="BR8" s="659"/>
      <c r="BS8" s="660" t="s">
        <v>248</v>
      </c>
      <c r="BT8" s="660"/>
      <c r="BU8" s="660"/>
      <c r="BV8" s="660"/>
      <c r="BW8" s="660"/>
      <c r="BX8" s="660"/>
      <c r="BY8" s="660"/>
      <c r="BZ8" s="660"/>
      <c r="CA8" s="660"/>
      <c r="CB8" s="700"/>
      <c r="CD8" s="618" t="s">
        <v>249</v>
      </c>
      <c r="CE8" s="619"/>
      <c r="CF8" s="619"/>
      <c r="CG8" s="619"/>
      <c r="CH8" s="619"/>
      <c r="CI8" s="619"/>
      <c r="CJ8" s="619"/>
      <c r="CK8" s="619"/>
      <c r="CL8" s="619"/>
      <c r="CM8" s="619"/>
      <c r="CN8" s="619"/>
      <c r="CO8" s="619"/>
      <c r="CP8" s="619"/>
      <c r="CQ8" s="620"/>
      <c r="CR8" s="621">
        <v>152965992</v>
      </c>
      <c r="CS8" s="622"/>
      <c r="CT8" s="622"/>
      <c r="CU8" s="622"/>
      <c r="CV8" s="622"/>
      <c r="CW8" s="622"/>
      <c r="CX8" s="622"/>
      <c r="CY8" s="623"/>
      <c r="CZ8" s="659">
        <v>37.9</v>
      </c>
      <c r="DA8" s="659"/>
      <c r="DB8" s="659"/>
      <c r="DC8" s="659"/>
      <c r="DD8" s="627">
        <v>1232949</v>
      </c>
      <c r="DE8" s="622"/>
      <c r="DF8" s="622"/>
      <c r="DG8" s="622"/>
      <c r="DH8" s="622"/>
      <c r="DI8" s="622"/>
      <c r="DJ8" s="622"/>
      <c r="DK8" s="622"/>
      <c r="DL8" s="622"/>
      <c r="DM8" s="622"/>
      <c r="DN8" s="622"/>
      <c r="DO8" s="622"/>
      <c r="DP8" s="623"/>
      <c r="DQ8" s="627">
        <v>65758901</v>
      </c>
      <c r="DR8" s="622"/>
      <c r="DS8" s="622"/>
      <c r="DT8" s="622"/>
      <c r="DU8" s="622"/>
      <c r="DV8" s="622"/>
      <c r="DW8" s="622"/>
      <c r="DX8" s="622"/>
      <c r="DY8" s="622"/>
      <c r="DZ8" s="622"/>
      <c r="EA8" s="622"/>
      <c r="EB8" s="622"/>
      <c r="EC8" s="658"/>
    </row>
    <row r="9" spans="2:143" ht="11.25" customHeight="1" x14ac:dyDescent="0.2">
      <c r="B9" s="618" t="s">
        <v>250</v>
      </c>
      <c r="C9" s="619"/>
      <c r="D9" s="619"/>
      <c r="E9" s="619"/>
      <c r="F9" s="619"/>
      <c r="G9" s="619"/>
      <c r="H9" s="619"/>
      <c r="I9" s="619"/>
      <c r="J9" s="619"/>
      <c r="K9" s="619"/>
      <c r="L9" s="619"/>
      <c r="M9" s="619"/>
      <c r="N9" s="619"/>
      <c r="O9" s="619"/>
      <c r="P9" s="619"/>
      <c r="Q9" s="620"/>
      <c r="R9" s="621">
        <v>326696</v>
      </c>
      <c r="S9" s="622"/>
      <c r="T9" s="622"/>
      <c r="U9" s="622"/>
      <c r="V9" s="622"/>
      <c r="W9" s="622"/>
      <c r="X9" s="622"/>
      <c r="Y9" s="623"/>
      <c r="Z9" s="659">
        <v>0.1</v>
      </c>
      <c r="AA9" s="659"/>
      <c r="AB9" s="659"/>
      <c r="AC9" s="659"/>
      <c r="AD9" s="660">
        <v>326696</v>
      </c>
      <c r="AE9" s="660"/>
      <c r="AF9" s="660"/>
      <c r="AG9" s="660"/>
      <c r="AH9" s="660"/>
      <c r="AI9" s="660"/>
      <c r="AJ9" s="660"/>
      <c r="AK9" s="660"/>
      <c r="AL9" s="624">
        <v>0.2</v>
      </c>
      <c r="AM9" s="625"/>
      <c r="AN9" s="625"/>
      <c r="AO9" s="661"/>
      <c r="AP9" s="618" t="s">
        <v>251</v>
      </c>
      <c r="AQ9" s="619"/>
      <c r="AR9" s="619"/>
      <c r="AS9" s="619"/>
      <c r="AT9" s="619"/>
      <c r="AU9" s="619"/>
      <c r="AV9" s="619"/>
      <c r="AW9" s="619"/>
      <c r="AX9" s="619"/>
      <c r="AY9" s="619"/>
      <c r="AZ9" s="619"/>
      <c r="BA9" s="619"/>
      <c r="BB9" s="619"/>
      <c r="BC9" s="619"/>
      <c r="BD9" s="619"/>
      <c r="BE9" s="619"/>
      <c r="BF9" s="620"/>
      <c r="BG9" s="621">
        <v>51621866</v>
      </c>
      <c r="BH9" s="622"/>
      <c r="BI9" s="622"/>
      <c r="BJ9" s="622"/>
      <c r="BK9" s="622"/>
      <c r="BL9" s="622"/>
      <c r="BM9" s="622"/>
      <c r="BN9" s="623"/>
      <c r="BO9" s="659">
        <v>41.1</v>
      </c>
      <c r="BP9" s="659"/>
      <c r="BQ9" s="659"/>
      <c r="BR9" s="659"/>
      <c r="BS9" s="660" t="s">
        <v>248</v>
      </c>
      <c r="BT9" s="660"/>
      <c r="BU9" s="660"/>
      <c r="BV9" s="660"/>
      <c r="BW9" s="660"/>
      <c r="BX9" s="660"/>
      <c r="BY9" s="660"/>
      <c r="BZ9" s="660"/>
      <c r="CA9" s="660"/>
      <c r="CB9" s="700"/>
      <c r="CD9" s="618" t="s">
        <v>252</v>
      </c>
      <c r="CE9" s="619"/>
      <c r="CF9" s="619"/>
      <c r="CG9" s="619"/>
      <c r="CH9" s="619"/>
      <c r="CI9" s="619"/>
      <c r="CJ9" s="619"/>
      <c r="CK9" s="619"/>
      <c r="CL9" s="619"/>
      <c r="CM9" s="619"/>
      <c r="CN9" s="619"/>
      <c r="CO9" s="619"/>
      <c r="CP9" s="619"/>
      <c r="CQ9" s="620"/>
      <c r="CR9" s="621">
        <v>32013487</v>
      </c>
      <c r="CS9" s="622"/>
      <c r="CT9" s="622"/>
      <c r="CU9" s="622"/>
      <c r="CV9" s="622"/>
      <c r="CW9" s="622"/>
      <c r="CX9" s="622"/>
      <c r="CY9" s="623"/>
      <c r="CZ9" s="659">
        <v>7.9</v>
      </c>
      <c r="DA9" s="659"/>
      <c r="DB9" s="659"/>
      <c r="DC9" s="659"/>
      <c r="DD9" s="627">
        <v>1186138</v>
      </c>
      <c r="DE9" s="622"/>
      <c r="DF9" s="622"/>
      <c r="DG9" s="622"/>
      <c r="DH9" s="622"/>
      <c r="DI9" s="622"/>
      <c r="DJ9" s="622"/>
      <c r="DK9" s="622"/>
      <c r="DL9" s="622"/>
      <c r="DM9" s="622"/>
      <c r="DN9" s="622"/>
      <c r="DO9" s="622"/>
      <c r="DP9" s="623"/>
      <c r="DQ9" s="627">
        <v>17995501</v>
      </c>
      <c r="DR9" s="622"/>
      <c r="DS9" s="622"/>
      <c r="DT9" s="622"/>
      <c r="DU9" s="622"/>
      <c r="DV9" s="622"/>
      <c r="DW9" s="622"/>
      <c r="DX9" s="622"/>
      <c r="DY9" s="622"/>
      <c r="DZ9" s="622"/>
      <c r="EA9" s="622"/>
      <c r="EB9" s="622"/>
      <c r="EC9" s="658"/>
    </row>
    <row r="10" spans="2:143" ht="11.25" customHeight="1" x14ac:dyDescent="0.2">
      <c r="B10" s="618" t="s">
        <v>253</v>
      </c>
      <c r="C10" s="619"/>
      <c r="D10" s="619"/>
      <c r="E10" s="619"/>
      <c r="F10" s="619"/>
      <c r="G10" s="619"/>
      <c r="H10" s="619"/>
      <c r="I10" s="619"/>
      <c r="J10" s="619"/>
      <c r="K10" s="619"/>
      <c r="L10" s="619"/>
      <c r="M10" s="619"/>
      <c r="N10" s="619"/>
      <c r="O10" s="619"/>
      <c r="P10" s="619"/>
      <c r="Q10" s="620"/>
      <c r="R10" s="621">
        <v>149140</v>
      </c>
      <c r="S10" s="622"/>
      <c r="T10" s="622"/>
      <c r="U10" s="622"/>
      <c r="V10" s="622"/>
      <c r="W10" s="622"/>
      <c r="X10" s="622"/>
      <c r="Y10" s="623"/>
      <c r="Z10" s="659">
        <v>0</v>
      </c>
      <c r="AA10" s="659"/>
      <c r="AB10" s="659"/>
      <c r="AC10" s="659"/>
      <c r="AD10" s="660">
        <v>149140</v>
      </c>
      <c r="AE10" s="660"/>
      <c r="AF10" s="660"/>
      <c r="AG10" s="660"/>
      <c r="AH10" s="660"/>
      <c r="AI10" s="660"/>
      <c r="AJ10" s="660"/>
      <c r="AK10" s="660"/>
      <c r="AL10" s="624">
        <v>0.1</v>
      </c>
      <c r="AM10" s="625"/>
      <c r="AN10" s="625"/>
      <c r="AO10" s="661"/>
      <c r="AP10" s="618" t="s">
        <v>254</v>
      </c>
      <c r="AQ10" s="619"/>
      <c r="AR10" s="619"/>
      <c r="AS10" s="619"/>
      <c r="AT10" s="619"/>
      <c r="AU10" s="619"/>
      <c r="AV10" s="619"/>
      <c r="AW10" s="619"/>
      <c r="AX10" s="619"/>
      <c r="AY10" s="619"/>
      <c r="AZ10" s="619"/>
      <c r="BA10" s="619"/>
      <c r="BB10" s="619"/>
      <c r="BC10" s="619"/>
      <c r="BD10" s="619"/>
      <c r="BE10" s="619"/>
      <c r="BF10" s="620"/>
      <c r="BG10" s="621">
        <v>3006534</v>
      </c>
      <c r="BH10" s="622"/>
      <c r="BI10" s="622"/>
      <c r="BJ10" s="622"/>
      <c r="BK10" s="622"/>
      <c r="BL10" s="622"/>
      <c r="BM10" s="622"/>
      <c r="BN10" s="623"/>
      <c r="BO10" s="659">
        <v>2.4</v>
      </c>
      <c r="BP10" s="659"/>
      <c r="BQ10" s="659"/>
      <c r="BR10" s="659"/>
      <c r="BS10" s="660">
        <v>499299</v>
      </c>
      <c r="BT10" s="660"/>
      <c r="BU10" s="660"/>
      <c r="BV10" s="660"/>
      <c r="BW10" s="660"/>
      <c r="BX10" s="660"/>
      <c r="BY10" s="660"/>
      <c r="BZ10" s="660"/>
      <c r="CA10" s="660"/>
      <c r="CB10" s="700"/>
      <c r="CD10" s="618" t="s">
        <v>255</v>
      </c>
      <c r="CE10" s="619"/>
      <c r="CF10" s="619"/>
      <c r="CG10" s="619"/>
      <c r="CH10" s="619"/>
      <c r="CI10" s="619"/>
      <c r="CJ10" s="619"/>
      <c r="CK10" s="619"/>
      <c r="CL10" s="619"/>
      <c r="CM10" s="619"/>
      <c r="CN10" s="619"/>
      <c r="CO10" s="619"/>
      <c r="CP10" s="619"/>
      <c r="CQ10" s="620"/>
      <c r="CR10" s="621">
        <v>363245</v>
      </c>
      <c r="CS10" s="622"/>
      <c r="CT10" s="622"/>
      <c r="CU10" s="622"/>
      <c r="CV10" s="622"/>
      <c r="CW10" s="622"/>
      <c r="CX10" s="622"/>
      <c r="CY10" s="623"/>
      <c r="CZ10" s="659">
        <v>0.1</v>
      </c>
      <c r="DA10" s="659"/>
      <c r="DB10" s="659"/>
      <c r="DC10" s="659"/>
      <c r="DD10" s="627" t="s">
        <v>248</v>
      </c>
      <c r="DE10" s="622"/>
      <c r="DF10" s="622"/>
      <c r="DG10" s="622"/>
      <c r="DH10" s="622"/>
      <c r="DI10" s="622"/>
      <c r="DJ10" s="622"/>
      <c r="DK10" s="622"/>
      <c r="DL10" s="622"/>
      <c r="DM10" s="622"/>
      <c r="DN10" s="622"/>
      <c r="DO10" s="622"/>
      <c r="DP10" s="623"/>
      <c r="DQ10" s="627">
        <v>266623</v>
      </c>
      <c r="DR10" s="622"/>
      <c r="DS10" s="622"/>
      <c r="DT10" s="622"/>
      <c r="DU10" s="622"/>
      <c r="DV10" s="622"/>
      <c r="DW10" s="622"/>
      <c r="DX10" s="622"/>
      <c r="DY10" s="622"/>
      <c r="DZ10" s="622"/>
      <c r="EA10" s="622"/>
      <c r="EB10" s="622"/>
      <c r="EC10" s="658"/>
    </row>
    <row r="11" spans="2:143" ht="11.25" customHeight="1" x14ac:dyDescent="0.2">
      <c r="B11" s="618" t="s">
        <v>256</v>
      </c>
      <c r="C11" s="619"/>
      <c r="D11" s="619"/>
      <c r="E11" s="619"/>
      <c r="F11" s="619"/>
      <c r="G11" s="619"/>
      <c r="H11" s="619"/>
      <c r="I11" s="619"/>
      <c r="J11" s="619"/>
      <c r="K11" s="619"/>
      <c r="L11" s="619"/>
      <c r="M11" s="619"/>
      <c r="N11" s="619"/>
      <c r="O11" s="619"/>
      <c r="P11" s="619"/>
      <c r="Q11" s="620"/>
      <c r="R11" s="621">
        <v>18641036</v>
      </c>
      <c r="S11" s="622"/>
      <c r="T11" s="622"/>
      <c r="U11" s="622"/>
      <c r="V11" s="622"/>
      <c r="W11" s="622"/>
      <c r="X11" s="622"/>
      <c r="Y11" s="623"/>
      <c r="Z11" s="624">
        <v>4.5</v>
      </c>
      <c r="AA11" s="625"/>
      <c r="AB11" s="625"/>
      <c r="AC11" s="626"/>
      <c r="AD11" s="627">
        <v>18641036</v>
      </c>
      <c r="AE11" s="622"/>
      <c r="AF11" s="622"/>
      <c r="AG11" s="622"/>
      <c r="AH11" s="622"/>
      <c r="AI11" s="622"/>
      <c r="AJ11" s="622"/>
      <c r="AK11" s="623"/>
      <c r="AL11" s="624">
        <v>9.5</v>
      </c>
      <c r="AM11" s="625"/>
      <c r="AN11" s="625"/>
      <c r="AO11" s="661"/>
      <c r="AP11" s="618" t="s">
        <v>257</v>
      </c>
      <c r="AQ11" s="619"/>
      <c r="AR11" s="619"/>
      <c r="AS11" s="619"/>
      <c r="AT11" s="619"/>
      <c r="AU11" s="619"/>
      <c r="AV11" s="619"/>
      <c r="AW11" s="619"/>
      <c r="AX11" s="619"/>
      <c r="AY11" s="619"/>
      <c r="AZ11" s="619"/>
      <c r="BA11" s="619"/>
      <c r="BB11" s="619"/>
      <c r="BC11" s="619"/>
      <c r="BD11" s="619"/>
      <c r="BE11" s="619"/>
      <c r="BF11" s="620"/>
      <c r="BG11" s="621">
        <v>6053733</v>
      </c>
      <c r="BH11" s="622"/>
      <c r="BI11" s="622"/>
      <c r="BJ11" s="622"/>
      <c r="BK11" s="622"/>
      <c r="BL11" s="622"/>
      <c r="BM11" s="622"/>
      <c r="BN11" s="623"/>
      <c r="BO11" s="659">
        <v>4.8</v>
      </c>
      <c r="BP11" s="659"/>
      <c r="BQ11" s="659"/>
      <c r="BR11" s="659"/>
      <c r="BS11" s="660">
        <v>1717773</v>
      </c>
      <c r="BT11" s="660"/>
      <c r="BU11" s="660"/>
      <c r="BV11" s="660"/>
      <c r="BW11" s="660"/>
      <c r="BX11" s="660"/>
      <c r="BY11" s="660"/>
      <c r="BZ11" s="660"/>
      <c r="CA11" s="660"/>
      <c r="CB11" s="700"/>
      <c r="CD11" s="618" t="s">
        <v>258</v>
      </c>
      <c r="CE11" s="619"/>
      <c r="CF11" s="619"/>
      <c r="CG11" s="619"/>
      <c r="CH11" s="619"/>
      <c r="CI11" s="619"/>
      <c r="CJ11" s="619"/>
      <c r="CK11" s="619"/>
      <c r="CL11" s="619"/>
      <c r="CM11" s="619"/>
      <c r="CN11" s="619"/>
      <c r="CO11" s="619"/>
      <c r="CP11" s="619"/>
      <c r="CQ11" s="620"/>
      <c r="CR11" s="621">
        <v>5587445</v>
      </c>
      <c r="CS11" s="622"/>
      <c r="CT11" s="622"/>
      <c r="CU11" s="622"/>
      <c r="CV11" s="622"/>
      <c r="CW11" s="622"/>
      <c r="CX11" s="622"/>
      <c r="CY11" s="623"/>
      <c r="CZ11" s="659">
        <v>1.4</v>
      </c>
      <c r="DA11" s="659"/>
      <c r="DB11" s="659"/>
      <c r="DC11" s="659"/>
      <c r="DD11" s="627">
        <v>2480769</v>
      </c>
      <c r="DE11" s="622"/>
      <c r="DF11" s="622"/>
      <c r="DG11" s="622"/>
      <c r="DH11" s="622"/>
      <c r="DI11" s="622"/>
      <c r="DJ11" s="622"/>
      <c r="DK11" s="622"/>
      <c r="DL11" s="622"/>
      <c r="DM11" s="622"/>
      <c r="DN11" s="622"/>
      <c r="DO11" s="622"/>
      <c r="DP11" s="623"/>
      <c r="DQ11" s="627">
        <v>2998129</v>
      </c>
      <c r="DR11" s="622"/>
      <c r="DS11" s="622"/>
      <c r="DT11" s="622"/>
      <c r="DU11" s="622"/>
      <c r="DV11" s="622"/>
      <c r="DW11" s="622"/>
      <c r="DX11" s="622"/>
      <c r="DY11" s="622"/>
      <c r="DZ11" s="622"/>
      <c r="EA11" s="622"/>
      <c r="EB11" s="622"/>
      <c r="EC11" s="658"/>
    </row>
    <row r="12" spans="2:143" ht="11.25" customHeight="1" x14ac:dyDescent="0.2">
      <c r="B12" s="618" t="s">
        <v>259</v>
      </c>
      <c r="C12" s="619"/>
      <c r="D12" s="619"/>
      <c r="E12" s="619"/>
      <c r="F12" s="619"/>
      <c r="G12" s="619"/>
      <c r="H12" s="619"/>
      <c r="I12" s="619"/>
      <c r="J12" s="619"/>
      <c r="K12" s="619"/>
      <c r="L12" s="619"/>
      <c r="M12" s="619"/>
      <c r="N12" s="619"/>
      <c r="O12" s="619"/>
      <c r="P12" s="619"/>
      <c r="Q12" s="620"/>
      <c r="R12" s="621">
        <v>8602</v>
      </c>
      <c r="S12" s="622"/>
      <c r="T12" s="622"/>
      <c r="U12" s="622"/>
      <c r="V12" s="622"/>
      <c r="W12" s="622"/>
      <c r="X12" s="622"/>
      <c r="Y12" s="623"/>
      <c r="Z12" s="659">
        <v>0</v>
      </c>
      <c r="AA12" s="659"/>
      <c r="AB12" s="659"/>
      <c r="AC12" s="659"/>
      <c r="AD12" s="660">
        <v>8602</v>
      </c>
      <c r="AE12" s="660"/>
      <c r="AF12" s="660"/>
      <c r="AG12" s="660"/>
      <c r="AH12" s="660"/>
      <c r="AI12" s="660"/>
      <c r="AJ12" s="660"/>
      <c r="AK12" s="660"/>
      <c r="AL12" s="624">
        <v>0</v>
      </c>
      <c r="AM12" s="625"/>
      <c r="AN12" s="625"/>
      <c r="AO12" s="661"/>
      <c r="AP12" s="618" t="s">
        <v>260</v>
      </c>
      <c r="AQ12" s="619"/>
      <c r="AR12" s="619"/>
      <c r="AS12" s="619"/>
      <c r="AT12" s="619"/>
      <c r="AU12" s="619"/>
      <c r="AV12" s="619"/>
      <c r="AW12" s="619"/>
      <c r="AX12" s="619"/>
      <c r="AY12" s="619"/>
      <c r="AZ12" s="619"/>
      <c r="BA12" s="619"/>
      <c r="BB12" s="619"/>
      <c r="BC12" s="619"/>
      <c r="BD12" s="619"/>
      <c r="BE12" s="619"/>
      <c r="BF12" s="620"/>
      <c r="BG12" s="621">
        <v>44842462</v>
      </c>
      <c r="BH12" s="622"/>
      <c r="BI12" s="622"/>
      <c r="BJ12" s="622"/>
      <c r="BK12" s="622"/>
      <c r="BL12" s="622"/>
      <c r="BM12" s="622"/>
      <c r="BN12" s="623"/>
      <c r="BO12" s="659">
        <v>35.700000000000003</v>
      </c>
      <c r="BP12" s="659"/>
      <c r="BQ12" s="659"/>
      <c r="BR12" s="659"/>
      <c r="BS12" s="660" t="s">
        <v>242</v>
      </c>
      <c r="BT12" s="660"/>
      <c r="BU12" s="660"/>
      <c r="BV12" s="660"/>
      <c r="BW12" s="660"/>
      <c r="BX12" s="660"/>
      <c r="BY12" s="660"/>
      <c r="BZ12" s="660"/>
      <c r="CA12" s="660"/>
      <c r="CB12" s="700"/>
      <c r="CD12" s="618" t="s">
        <v>261</v>
      </c>
      <c r="CE12" s="619"/>
      <c r="CF12" s="619"/>
      <c r="CG12" s="619"/>
      <c r="CH12" s="619"/>
      <c r="CI12" s="619"/>
      <c r="CJ12" s="619"/>
      <c r="CK12" s="619"/>
      <c r="CL12" s="619"/>
      <c r="CM12" s="619"/>
      <c r="CN12" s="619"/>
      <c r="CO12" s="619"/>
      <c r="CP12" s="619"/>
      <c r="CQ12" s="620"/>
      <c r="CR12" s="621">
        <v>11888185</v>
      </c>
      <c r="CS12" s="622"/>
      <c r="CT12" s="622"/>
      <c r="CU12" s="622"/>
      <c r="CV12" s="622"/>
      <c r="CW12" s="622"/>
      <c r="CX12" s="622"/>
      <c r="CY12" s="623"/>
      <c r="CZ12" s="659">
        <v>2.9</v>
      </c>
      <c r="DA12" s="659"/>
      <c r="DB12" s="659"/>
      <c r="DC12" s="659"/>
      <c r="DD12" s="627">
        <v>1840921</v>
      </c>
      <c r="DE12" s="622"/>
      <c r="DF12" s="622"/>
      <c r="DG12" s="622"/>
      <c r="DH12" s="622"/>
      <c r="DI12" s="622"/>
      <c r="DJ12" s="622"/>
      <c r="DK12" s="622"/>
      <c r="DL12" s="622"/>
      <c r="DM12" s="622"/>
      <c r="DN12" s="622"/>
      <c r="DO12" s="622"/>
      <c r="DP12" s="623"/>
      <c r="DQ12" s="627">
        <v>5294460</v>
      </c>
      <c r="DR12" s="622"/>
      <c r="DS12" s="622"/>
      <c r="DT12" s="622"/>
      <c r="DU12" s="622"/>
      <c r="DV12" s="622"/>
      <c r="DW12" s="622"/>
      <c r="DX12" s="622"/>
      <c r="DY12" s="622"/>
      <c r="DZ12" s="622"/>
      <c r="EA12" s="622"/>
      <c r="EB12" s="622"/>
      <c r="EC12" s="658"/>
    </row>
    <row r="13" spans="2:143" ht="11.25" customHeight="1" x14ac:dyDescent="0.2">
      <c r="B13" s="618" t="s">
        <v>262</v>
      </c>
      <c r="C13" s="619"/>
      <c r="D13" s="619"/>
      <c r="E13" s="619"/>
      <c r="F13" s="619"/>
      <c r="G13" s="619"/>
      <c r="H13" s="619"/>
      <c r="I13" s="619"/>
      <c r="J13" s="619"/>
      <c r="K13" s="619"/>
      <c r="L13" s="619"/>
      <c r="M13" s="619"/>
      <c r="N13" s="619"/>
      <c r="O13" s="619"/>
      <c r="P13" s="619"/>
      <c r="Q13" s="620"/>
      <c r="R13" s="621" t="s">
        <v>248</v>
      </c>
      <c r="S13" s="622"/>
      <c r="T13" s="622"/>
      <c r="U13" s="622"/>
      <c r="V13" s="622"/>
      <c r="W13" s="622"/>
      <c r="X13" s="622"/>
      <c r="Y13" s="623"/>
      <c r="Z13" s="659" t="s">
        <v>242</v>
      </c>
      <c r="AA13" s="659"/>
      <c r="AB13" s="659"/>
      <c r="AC13" s="659"/>
      <c r="AD13" s="660" t="s">
        <v>248</v>
      </c>
      <c r="AE13" s="660"/>
      <c r="AF13" s="660"/>
      <c r="AG13" s="660"/>
      <c r="AH13" s="660"/>
      <c r="AI13" s="660"/>
      <c r="AJ13" s="660"/>
      <c r="AK13" s="660"/>
      <c r="AL13" s="624" t="s">
        <v>248</v>
      </c>
      <c r="AM13" s="625"/>
      <c r="AN13" s="625"/>
      <c r="AO13" s="661"/>
      <c r="AP13" s="618" t="s">
        <v>263</v>
      </c>
      <c r="AQ13" s="619"/>
      <c r="AR13" s="619"/>
      <c r="AS13" s="619"/>
      <c r="AT13" s="619"/>
      <c r="AU13" s="619"/>
      <c r="AV13" s="619"/>
      <c r="AW13" s="619"/>
      <c r="AX13" s="619"/>
      <c r="AY13" s="619"/>
      <c r="AZ13" s="619"/>
      <c r="BA13" s="619"/>
      <c r="BB13" s="619"/>
      <c r="BC13" s="619"/>
      <c r="BD13" s="619"/>
      <c r="BE13" s="619"/>
      <c r="BF13" s="620"/>
      <c r="BG13" s="621">
        <v>44514568</v>
      </c>
      <c r="BH13" s="622"/>
      <c r="BI13" s="622"/>
      <c r="BJ13" s="622"/>
      <c r="BK13" s="622"/>
      <c r="BL13" s="622"/>
      <c r="BM13" s="622"/>
      <c r="BN13" s="623"/>
      <c r="BO13" s="659">
        <v>35.5</v>
      </c>
      <c r="BP13" s="659"/>
      <c r="BQ13" s="659"/>
      <c r="BR13" s="659"/>
      <c r="BS13" s="660" t="s">
        <v>248</v>
      </c>
      <c r="BT13" s="660"/>
      <c r="BU13" s="660"/>
      <c r="BV13" s="660"/>
      <c r="BW13" s="660"/>
      <c r="BX13" s="660"/>
      <c r="BY13" s="660"/>
      <c r="BZ13" s="660"/>
      <c r="CA13" s="660"/>
      <c r="CB13" s="700"/>
      <c r="CD13" s="618" t="s">
        <v>264</v>
      </c>
      <c r="CE13" s="619"/>
      <c r="CF13" s="619"/>
      <c r="CG13" s="619"/>
      <c r="CH13" s="619"/>
      <c r="CI13" s="619"/>
      <c r="CJ13" s="619"/>
      <c r="CK13" s="619"/>
      <c r="CL13" s="619"/>
      <c r="CM13" s="619"/>
      <c r="CN13" s="619"/>
      <c r="CO13" s="619"/>
      <c r="CP13" s="619"/>
      <c r="CQ13" s="620"/>
      <c r="CR13" s="621">
        <v>46901865</v>
      </c>
      <c r="CS13" s="622"/>
      <c r="CT13" s="622"/>
      <c r="CU13" s="622"/>
      <c r="CV13" s="622"/>
      <c r="CW13" s="622"/>
      <c r="CX13" s="622"/>
      <c r="CY13" s="623"/>
      <c r="CZ13" s="659">
        <v>11.6</v>
      </c>
      <c r="DA13" s="659"/>
      <c r="DB13" s="659"/>
      <c r="DC13" s="659"/>
      <c r="DD13" s="627">
        <v>26876843</v>
      </c>
      <c r="DE13" s="622"/>
      <c r="DF13" s="622"/>
      <c r="DG13" s="622"/>
      <c r="DH13" s="622"/>
      <c r="DI13" s="622"/>
      <c r="DJ13" s="622"/>
      <c r="DK13" s="622"/>
      <c r="DL13" s="622"/>
      <c r="DM13" s="622"/>
      <c r="DN13" s="622"/>
      <c r="DO13" s="622"/>
      <c r="DP13" s="623"/>
      <c r="DQ13" s="627">
        <v>23157553</v>
      </c>
      <c r="DR13" s="622"/>
      <c r="DS13" s="622"/>
      <c r="DT13" s="622"/>
      <c r="DU13" s="622"/>
      <c r="DV13" s="622"/>
      <c r="DW13" s="622"/>
      <c r="DX13" s="622"/>
      <c r="DY13" s="622"/>
      <c r="DZ13" s="622"/>
      <c r="EA13" s="622"/>
      <c r="EB13" s="622"/>
      <c r="EC13" s="658"/>
    </row>
    <row r="14" spans="2:143" ht="11.25" customHeight="1" x14ac:dyDescent="0.2">
      <c r="B14" s="618" t="s">
        <v>265</v>
      </c>
      <c r="C14" s="619"/>
      <c r="D14" s="619"/>
      <c r="E14" s="619"/>
      <c r="F14" s="619"/>
      <c r="G14" s="619"/>
      <c r="H14" s="619"/>
      <c r="I14" s="619"/>
      <c r="J14" s="619"/>
      <c r="K14" s="619"/>
      <c r="L14" s="619"/>
      <c r="M14" s="619"/>
      <c r="N14" s="619"/>
      <c r="O14" s="619"/>
      <c r="P14" s="619"/>
      <c r="Q14" s="620"/>
      <c r="R14" s="621" t="s">
        <v>242</v>
      </c>
      <c r="S14" s="622"/>
      <c r="T14" s="622"/>
      <c r="U14" s="622"/>
      <c r="V14" s="622"/>
      <c r="W14" s="622"/>
      <c r="X14" s="622"/>
      <c r="Y14" s="623"/>
      <c r="Z14" s="659" t="s">
        <v>248</v>
      </c>
      <c r="AA14" s="659"/>
      <c r="AB14" s="659"/>
      <c r="AC14" s="659"/>
      <c r="AD14" s="660" t="s">
        <v>242</v>
      </c>
      <c r="AE14" s="660"/>
      <c r="AF14" s="660"/>
      <c r="AG14" s="660"/>
      <c r="AH14" s="660"/>
      <c r="AI14" s="660"/>
      <c r="AJ14" s="660"/>
      <c r="AK14" s="660"/>
      <c r="AL14" s="624" t="s">
        <v>248</v>
      </c>
      <c r="AM14" s="625"/>
      <c r="AN14" s="625"/>
      <c r="AO14" s="661"/>
      <c r="AP14" s="618" t="s">
        <v>266</v>
      </c>
      <c r="AQ14" s="619"/>
      <c r="AR14" s="619"/>
      <c r="AS14" s="619"/>
      <c r="AT14" s="619"/>
      <c r="AU14" s="619"/>
      <c r="AV14" s="619"/>
      <c r="AW14" s="619"/>
      <c r="AX14" s="619"/>
      <c r="AY14" s="619"/>
      <c r="AZ14" s="619"/>
      <c r="BA14" s="619"/>
      <c r="BB14" s="619"/>
      <c r="BC14" s="619"/>
      <c r="BD14" s="619"/>
      <c r="BE14" s="619"/>
      <c r="BF14" s="620"/>
      <c r="BG14" s="621">
        <v>2127012</v>
      </c>
      <c r="BH14" s="622"/>
      <c r="BI14" s="622"/>
      <c r="BJ14" s="622"/>
      <c r="BK14" s="622"/>
      <c r="BL14" s="622"/>
      <c r="BM14" s="622"/>
      <c r="BN14" s="623"/>
      <c r="BO14" s="659">
        <v>1.7</v>
      </c>
      <c r="BP14" s="659"/>
      <c r="BQ14" s="659"/>
      <c r="BR14" s="659"/>
      <c r="BS14" s="660" t="s">
        <v>248</v>
      </c>
      <c r="BT14" s="660"/>
      <c r="BU14" s="660"/>
      <c r="BV14" s="660"/>
      <c r="BW14" s="660"/>
      <c r="BX14" s="660"/>
      <c r="BY14" s="660"/>
      <c r="BZ14" s="660"/>
      <c r="CA14" s="660"/>
      <c r="CB14" s="700"/>
      <c r="CD14" s="618" t="s">
        <v>267</v>
      </c>
      <c r="CE14" s="619"/>
      <c r="CF14" s="619"/>
      <c r="CG14" s="619"/>
      <c r="CH14" s="619"/>
      <c r="CI14" s="619"/>
      <c r="CJ14" s="619"/>
      <c r="CK14" s="619"/>
      <c r="CL14" s="619"/>
      <c r="CM14" s="619"/>
      <c r="CN14" s="619"/>
      <c r="CO14" s="619"/>
      <c r="CP14" s="619"/>
      <c r="CQ14" s="620"/>
      <c r="CR14" s="621">
        <v>8193792</v>
      </c>
      <c r="CS14" s="622"/>
      <c r="CT14" s="622"/>
      <c r="CU14" s="622"/>
      <c r="CV14" s="622"/>
      <c r="CW14" s="622"/>
      <c r="CX14" s="622"/>
      <c r="CY14" s="623"/>
      <c r="CZ14" s="659">
        <v>2</v>
      </c>
      <c r="DA14" s="659"/>
      <c r="DB14" s="659"/>
      <c r="DC14" s="659"/>
      <c r="DD14" s="627">
        <v>492592</v>
      </c>
      <c r="DE14" s="622"/>
      <c r="DF14" s="622"/>
      <c r="DG14" s="622"/>
      <c r="DH14" s="622"/>
      <c r="DI14" s="622"/>
      <c r="DJ14" s="622"/>
      <c r="DK14" s="622"/>
      <c r="DL14" s="622"/>
      <c r="DM14" s="622"/>
      <c r="DN14" s="622"/>
      <c r="DO14" s="622"/>
      <c r="DP14" s="623"/>
      <c r="DQ14" s="627">
        <v>7329499</v>
      </c>
      <c r="DR14" s="622"/>
      <c r="DS14" s="622"/>
      <c r="DT14" s="622"/>
      <c r="DU14" s="622"/>
      <c r="DV14" s="622"/>
      <c r="DW14" s="622"/>
      <c r="DX14" s="622"/>
      <c r="DY14" s="622"/>
      <c r="DZ14" s="622"/>
      <c r="EA14" s="622"/>
      <c r="EB14" s="622"/>
      <c r="EC14" s="658"/>
    </row>
    <row r="15" spans="2:143" ht="11.25" customHeight="1" x14ac:dyDescent="0.2">
      <c r="B15" s="618" t="s">
        <v>268</v>
      </c>
      <c r="C15" s="619"/>
      <c r="D15" s="619"/>
      <c r="E15" s="619"/>
      <c r="F15" s="619"/>
      <c r="G15" s="619"/>
      <c r="H15" s="619"/>
      <c r="I15" s="619"/>
      <c r="J15" s="619"/>
      <c r="K15" s="619"/>
      <c r="L15" s="619"/>
      <c r="M15" s="619"/>
      <c r="N15" s="619"/>
      <c r="O15" s="619"/>
      <c r="P15" s="619"/>
      <c r="Q15" s="620"/>
      <c r="R15" s="621">
        <v>3658547</v>
      </c>
      <c r="S15" s="622"/>
      <c r="T15" s="622"/>
      <c r="U15" s="622"/>
      <c r="V15" s="622"/>
      <c r="W15" s="622"/>
      <c r="X15" s="622"/>
      <c r="Y15" s="623"/>
      <c r="Z15" s="659">
        <v>0.9</v>
      </c>
      <c r="AA15" s="659"/>
      <c r="AB15" s="659"/>
      <c r="AC15" s="659"/>
      <c r="AD15" s="660">
        <v>3658547</v>
      </c>
      <c r="AE15" s="660"/>
      <c r="AF15" s="660"/>
      <c r="AG15" s="660"/>
      <c r="AH15" s="660"/>
      <c r="AI15" s="660"/>
      <c r="AJ15" s="660"/>
      <c r="AK15" s="660"/>
      <c r="AL15" s="624">
        <v>1.9</v>
      </c>
      <c r="AM15" s="625"/>
      <c r="AN15" s="625"/>
      <c r="AO15" s="661"/>
      <c r="AP15" s="618" t="s">
        <v>269</v>
      </c>
      <c r="AQ15" s="619"/>
      <c r="AR15" s="619"/>
      <c r="AS15" s="619"/>
      <c r="AT15" s="619"/>
      <c r="AU15" s="619"/>
      <c r="AV15" s="619"/>
      <c r="AW15" s="619"/>
      <c r="AX15" s="619"/>
      <c r="AY15" s="619"/>
      <c r="AZ15" s="619"/>
      <c r="BA15" s="619"/>
      <c r="BB15" s="619"/>
      <c r="BC15" s="619"/>
      <c r="BD15" s="619"/>
      <c r="BE15" s="619"/>
      <c r="BF15" s="620"/>
      <c r="BG15" s="621">
        <v>5424414</v>
      </c>
      <c r="BH15" s="622"/>
      <c r="BI15" s="622"/>
      <c r="BJ15" s="622"/>
      <c r="BK15" s="622"/>
      <c r="BL15" s="622"/>
      <c r="BM15" s="622"/>
      <c r="BN15" s="623"/>
      <c r="BO15" s="659">
        <v>4.3</v>
      </c>
      <c r="BP15" s="659"/>
      <c r="BQ15" s="659"/>
      <c r="BR15" s="659"/>
      <c r="BS15" s="660" t="s">
        <v>270</v>
      </c>
      <c r="BT15" s="660"/>
      <c r="BU15" s="660"/>
      <c r="BV15" s="660"/>
      <c r="BW15" s="660"/>
      <c r="BX15" s="660"/>
      <c r="BY15" s="660"/>
      <c r="BZ15" s="660"/>
      <c r="CA15" s="660"/>
      <c r="CB15" s="700"/>
      <c r="CD15" s="618" t="s">
        <v>271</v>
      </c>
      <c r="CE15" s="619"/>
      <c r="CF15" s="619"/>
      <c r="CG15" s="619"/>
      <c r="CH15" s="619"/>
      <c r="CI15" s="619"/>
      <c r="CJ15" s="619"/>
      <c r="CK15" s="619"/>
      <c r="CL15" s="619"/>
      <c r="CM15" s="619"/>
      <c r="CN15" s="619"/>
      <c r="CO15" s="619"/>
      <c r="CP15" s="619"/>
      <c r="CQ15" s="620"/>
      <c r="CR15" s="621">
        <v>73451915</v>
      </c>
      <c r="CS15" s="622"/>
      <c r="CT15" s="622"/>
      <c r="CU15" s="622"/>
      <c r="CV15" s="622"/>
      <c r="CW15" s="622"/>
      <c r="CX15" s="622"/>
      <c r="CY15" s="623"/>
      <c r="CZ15" s="659">
        <v>18.2</v>
      </c>
      <c r="DA15" s="659"/>
      <c r="DB15" s="659"/>
      <c r="DC15" s="659"/>
      <c r="DD15" s="627">
        <v>6809833</v>
      </c>
      <c r="DE15" s="622"/>
      <c r="DF15" s="622"/>
      <c r="DG15" s="622"/>
      <c r="DH15" s="622"/>
      <c r="DI15" s="622"/>
      <c r="DJ15" s="622"/>
      <c r="DK15" s="622"/>
      <c r="DL15" s="622"/>
      <c r="DM15" s="622"/>
      <c r="DN15" s="622"/>
      <c r="DO15" s="622"/>
      <c r="DP15" s="623"/>
      <c r="DQ15" s="627">
        <v>50648027</v>
      </c>
      <c r="DR15" s="622"/>
      <c r="DS15" s="622"/>
      <c r="DT15" s="622"/>
      <c r="DU15" s="622"/>
      <c r="DV15" s="622"/>
      <c r="DW15" s="622"/>
      <c r="DX15" s="622"/>
      <c r="DY15" s="622"/>
      <c r="DZ15" s="622"/>
      <c r="EA15" s="622"/>
      <c r="EB15" s="622"/>
      <c r="EC15" s="658"/>
    </row>
    <row r="16" spans="2:143" ht="11.25" customHeight="1" x14ac:dyDescent="0.2">
      <c r="B16" s="618" t="s">
        <v>272</v>
      </c>
      <c r="C16" s="619"/>
      <c r="D16" s="619"/>
      <c r="E16" s="619"/>
      <c r="F16" s="619"/>
      <c r="G16" s="619"/>
      <c r="H16" s="619"/>
      <c r="I16" s="619"/>
      <c r="J16" s="619"/>
      <c r="K16" s="619"/>
      <c r="L16" s="619"/>
      <c r="M16" s="619"/>
      <c r="N16" s="619"/>
      <c r="O16" s="619"/>
      <c r="P16" s="619"/>
      <c r="Q16" s="620"/>
      <c r="R16" s="621">
        <v>234018</v>
      </c>
      <c r="S16" s="622"/>
      <c r="T16" s="622"/>
      <c r="U16" s="622"/>
      <c r="V16" s="622"/>
      <c r="W16" s="622"/>
      <c r="X16" s="622"/>
      <c r="Y16" s="623"/>
      <c r="Z16" s="659">
        <v>0.1</v>
      </c>
      <c r="AA16" s="659"/>
      <c r="AB16" s="659"/>
      <c r="AC16" s="659"/>
      <c r="AD16" s="660">
        <v>234018</v>
      </c>
      <c r="AE16" s="660"/>
      <c r="AF16" s="660"/>
      <c r="AG16" s="660"/>
      <c r="AH16" s="660"/>
      <c r="AI16" s="660"/>
      <c r="AJ16" s="660"/>
      <c r="AK16" s="660"/>
      <c r="AL16" s="624">
        <v>0.1</v>
      </c>
      <c r="AM16" s="625"/>
      <c r="AN16" s="625"/>
      <c r="AO16" s="661"/>
      <c r="AP16" s="618" t="s">
        <v>273</v>
      </c>
      <c r="AQ16" s="619"/>
      <c r="AR16" s="619"/>
      <c r="AS16" s="619"/>
      <c r="AT16" s="619"/>
      <c r="AU16" s="619"/>
      <c r="AV16" s="619"/>
      <c r="AW16" s="619"/>
      <c r="AX16" s="619"/>
      <c r="AY16" s="619"/>
      <c r="AZ16" s="619"/>
      <c r="BA16" s="619"/>
      <c r="BB16" s="619"/>
      <c r="BC16" s="619"/>
      <c r="BD16" s="619"/>
      <c r="BE16" s="619"/>
      <c r="BF16" s="620"/>
      <c r="BG16" s="621" t="s">
        <v>248</v>
      </c>
      <c r="BH16" s="622"/>
      <c r="BI16" s="622"/>
      <c r="BJ16" s="622"/>
      <c r="BK16" s="622"/>
      <c r="BL16" s="622"/>
      <c r="BM16" s="622"/>
      <c r="BN16" s="623"/>
      <c r="BO16" s="659" t="s">
        <v>248</v>
      </c>
      <c r="BP16" s="659"/>
      <c r="BQ16" s="659"/>
      <c r="BR16" s="659"/>
      <c r="BS16" s="660" t="s">
        <v>248</v>
      </c>
      <c r="BT16" s="660"/>
      <c r="BU16" s="660"/>
      <c r="BV16" s="660"/>
      <c r="BW16" s="660"/>
      <c r="BX16" s="660"/>
      <c r="BY16" s="660"/>
      <c r="BZ16" s="660"/>
      <c r="CA16" s="660"/>
      <c r="CB16" s="700"/>
      <c r="CD16" s="618" t="s">
        <v>274</v>
      </c>
      <c r="CE16" s="619"/>
      <c r="CF16" s="619"/>
      <c r="CG16" s="619"/>
      <c r="CH16" s="619"/>
      <c r="CI16" s="619"/>
      <c r="CJ16" s="619"/>
      <c r="CK16" s="619"/>
      <c r="CL16" s="619"/>
      <c r="CM16" s="619"/>
      <c r="CN16" s="619"/>
      <c r="CO16" s="619"/>
      <c r="CP16" s="619"/>
      <c r="CQ16" s="620"/>
      <c r="CR16" s="621">
        <v>2791902</v>
      </c>
      <c r="CS16" s="622"/>
      <c r="CT16" s="622"/>
      <c r="CU16" s="622"/>
      <c r="CV16" s="622"/>
      <c r="CW16" s="622"/>
      <c r="CX16" s="622"/>
      <c r="CY16" s="623"/>
      <c r="CZ16" s="659">
        <v>0.7</v>
      </c>
      <c r="DA16" s="659"/>
      <c r="DB16" s="659"/>
      <c r="DC16" s="659"/>
      <c r="DD16" s="627" t="s">
        <v>242</v>
      </c>
      <c r="DE16" s="622"/>
      <c r="DF16" s="622"/>
      <c r="DG16" s="622"/>
      <c r="DH16" s="622"/>
      <c r="DI16" s="622"/>
      <c r="DJ16" s="622"/>
      <c r="DK16" s="622"/>
      <c r="DL16" s="622"/>
      <c r="DM16" s="622"/>
      <c r="DN16" s="622"/>
      <c r="DO16" s="622"/>
      <c r="DP16" s="623"/>
      <c r="DQ16" s="627">
        <v>9698</v>
      </c>
      <c r="DR16" s="622"/>
      <c r="DS16" s="622"/>
      <c r="DT16" s="622"/>
      <c r="DU16" s="622"/>
      <c r="DV16" s="622"/>
      <c r="DW16" s="622"/>
      <c r="DX16" s="622"/>
      <c r="DY16" s="622"/>
      <c r="DZ16" s="622"/>
      <c r="EA16" s="622"/>
      <c r="EB16" s="622"/>
      <c r="EC16" s="658"/>
    </row>
    <row r="17" spans="2:133" ht="11.25" customHeight="1" x14ac:dyDescent="0.2">
      <c r="B17" s="618" t="s">
        <v>275</v>
      </c>
      <c r="C17" s="619"/>
      <c r="D17" s="619"/>
      <c r="E17" s="619"/>
      <c r="F17" s="619"/>
      <c r="G17" s="619"/>
      <c r="H17" s="619"/>
      <c r="I17" s="619"/>
      <c r="J17" s="619"/>
      <c r="K17" s="619"/>
      <c r="L17" s="619"/>
      <c r="M17" s="619"/>
      <c r="N17" s="619"/>
      <c r="O17" s="619"/>
      <c r="P17" s="619"/>
      <c r="Q17" s="620"/>
      <c r="R17" s="621">
        <v>1504214</v>
      </c>
      <c r="S17" s="622"/>
      <c r="T17" s="622"/>
      <c r="U17" s="622"/>
      <c r="V17" s="622"/>
      <c r="W17" s="622"/>
      <c r="X17" s="622"/>
      <c r="Y17" s="623"/>
      <c r="Z17" s="659">
        <v>0.4</v>
      </c>
      <c r="AA17" s="659"/>
      <c r="AB17" s="659"/>
      <c r="AC17" s="659"/>
      <c r="AD17" s="660">
        <v>1504214</v>
      </c>
      <c r="AE17" s="660"/>
      <c r="AF17" s="660"/>
      <c r="AG17" s="660"/>
      <c r="AH17" s="660"/>
      <c r="AI17" s="660"/>
      <c r="AJ17" s="660"/>
      <c r="AK17" s="660"/>
      <c r="AL17" s="624">
        <v>0.8</v>
      </c>
      <c r="AM17" s="625"/>
      <c r="AN17" s="625"/>
      <c r="AO17" s="661"/>
      <c r="AP17" s="618" t="s">
        <v>276</v>
      </c>
      <c r="AQ17" s="619"/>
      <c r="AR17" s="619"/>
      <c r="AS17" s="619"/>
      <c r="AT17" s="619"/>
      <c r="AU17" s="619"/>
      <c r="AV17" s="619"/>
      <c r="AW17" s="619"/>
      <c r="AX17" s="619"/>
      <c r="AY17" s="619"/>
      <c r="AZ17" s="619"/>
      <c r="BA17" s="619"/>
      <c r="BB17" s="619"/>
      <c r="BC17" s="619"/>
      <c r="BD17" s="619"/>
      <c r="BE17" s="619"/>
      <c r="BF17" s="620"/>
      <c r="BG17" s="621" t="s">
        <v>248</v>
      </c>
      <c r="BH17" s="622"/>
      <c r="BI17" s="622"/>
      <c r="BJ17" s="622"/>
      <c r="BK17" s="622"/>
      <c r="BL17" s="622"/>
      <c r="BM17" s="622"/>
      <c r="BN17" s="623"/>
      <c r="BO17" s="659" t="s">
        <v>248</v>
      </c>
      <c r="BP17" s="659"/>
      <c r="BQ17" s="659"/>
      <c r="BR17" s="659"/>
      <c r="BS17" s="660" t="s">
        <v>248</v>
      </c>
      <c r="BT17" s="660"/>
      <c r="BU17" s="660"/>
      <c r="BV17" s="660"/>
      <c r="BW17" s="660"/>
      <c r="BX17" s="660"/>
      <c r="BY17" s="660"/>
      <c r="BZ17" s="660"/>
      <c r="CA17" s="660"/>
      <c r="CB17" s="700"/>
      <c r="CD17" s="618" t="s">
        <v>277</v>
      </c>
      <c r="CE17" s="619"/>
      <c r="CF17" s="619"/>
      <c r="CG17" s="619"/>
      <c r="CH17" s="619"/>
      <c r="CI17" s="619"/>
      <c r="CJ17" s="619"/>
      <c r="CK17" s="619"/>
      <c r="CL17" s="619"/>
      <c r="CM17" s="619"/>
      <c r="CN17" s="619"/>
      <c r="CO17" s="619"/>
      <c r="CP17" s="619"/>
      <c r="CQ17" s="620"/>
      <c r="CR17" s="621">
        <v>35600908</v>
      </c>
      <c r="CS17" s="622"/>
      <c r="CT17" s="622"/>
      <c r="CU17" s="622"/>
      <c r="CV17" s="622"/>
      <c r="CW17" s="622"/>
      <c r="CX17" s="622"/>
      <c r="CY17" s="623"/>
      <c r="CZ17" s="659">
        <v>8.8000000000000007</v>
      </c>
      <c r="DA17" s="659"/>
      <c r="DB17" s="659"/>
      <c r="DC17" s="659"/>
      <c r="DD17" s="627" t="s">
        <v>248</v>
      </c>
      <c r="DE17" s="622"/>
      <c r="DF17" s="622"/>
      <c r="DG17" s="622"/>
      <c r="DH17" s="622"/>
      <c r="DI17" s="622"/>
      <c r="DJ17" s="622"/>
      <c r="DK17" s="622"/>
      <c r="DL17" s="622"/>
      <c r="DM17" s="622"/>
      <c r="DN17" s="622"/>
      <c r="DO17" s="622"/>
      <c r="DP17" s="623"/>
      <c r="DQ17" s="627">
        <v>33964955</v>
      </c>
      <c r="DR17" s="622"/>
      <c r="DS17" s="622"/>
      <c r="DT17" s="622"/>
      <c r="DU17" s="622"/>
      <c r="DV17" s="622"/>
      <c r="DW17" s="622"/>
      <c r="DX17" s="622"/>
      <c r="DY17" s="622"/>
      <c r="DZ17" s="622"/>
      <c r="EA17" s="622"/>
      <c r="EB17" s="622"/>
      <c r="EC17" s="658"/>
    </row>
    <row r="18" spans="2:133" ht="11.25" customHeight="1" x14ac:dyDescent="0.2">
      <c r="B18" s="618" t="s">
        <v>278</v>
      </c>
      <c r="C18" s="619"/>
      <c r="D18" s="619"/>
      <c r="E18" s="619"/>
      <c r="F18" s="619"/>
      <c r="G18" s="619"/>
      <c r="H18" s="619"/>
      <c r="I18" s="619"/>
      <c r="J18" s="619"/>
      <c r="K18" s="619"/>
      <c r="L18" s="619"/>
      <c r="M18" s="619"/>
      <c r="N18" s="619"/>
      <c r="O18" s="619"/>
      <c r="P18" s="619"/>
      <c r="Q18" s="620"/>
      <c r="R18" s="621">
        <v>1222886</v>
      </c>
      <c r="S18" s="622"/>
      <c r="T18" s="622"/>
      <c r="U18" s="622"/>
      <c r="V18" s="622"/>
      <c r="W18" s="622"/>
      <c r="X18" s="622"/>
      <c r="Y18" s="623"/>
      <c r="Z18" s="659">
        <v>0.3</v>
      </c>
      <c r="AA18" s="659"/>
      <c r="AB18" s="659"/>
      <c r="AC18" s="659"/>
      <c r="AD18" s="660">
        <v>1222886</v>
      </c>
      <c r="AE18" s="660"/>
      <c r="AF18" s="660"/>
      <c r="AG18" s="660"/>
      <c r="AH18" s="660"/>
      <c r="AI18" s="660"/>
      <c r="AJ18" s="660"/>
      <c r="AK18" s="660"/>
      <c r="AL18" s="624">
        <v>0.6</v>
      </c>
      <c r="AM18" s="625"/>
      <c r="AN18" s="625"/>
      <c r="AO18" s="661"/>
      <c r="AP18" s="618" t="s">
        <v>279</v>
      </c>
      <c r="AQ18" s="619"/>
      <c r="AR18" s="619"/>
      <c r="AS18" s="619"/>
      <c r="AT18" s="619"/>
      <c r="AU18" s="619"/>
      <c r="AV18" s="619"/>
      <c r="AW18" s="619"/>
      <c r="AX18" s="619"/>
      <c r="AY18" s="619"/>
      <c r="AZ18" s="619"/>
      <c r="BA18" s="619"/>
      <c r="BB18" s="619"/>
      <c r="BC18" s="619"/>
      <c r="BD18" s="619"/>
      <c r="BE18" s="619"/>
      <c r="BF18" s="620"/>
      <c r="BG18" s="621" t="s">
        <v>242</v>
      </c>
      <c r="BH18" s="622"/>
      <c r="BI18" s="622"/>
      <c r="BJ18" s="622"/>
      <c r="BK18" s="622"/>
      <c r="BL18" s="622"/>
      <c r="BM18" s="622"/>
      <c r="BN18" s="623"/>
      <c r="BO18" s="659" t="s">
        <v>242</v>
      </c>
      <c r="BP18" s="659"/>
      <c r="BQ18" s="659"/>
      <c r="BR18" s="659"/>
      <c r="BS18" s="660" t="s">
        <v>248</v>
      </c>
      <c r="BT18" s="660"/>
      <c r="BU18" s="660"/>
      <c r="BV18" s="660"/>
      <c r="BW18" s="660"/>
      <c r="BX18" s="660"/>
      <c r="BY18" s="660"/>
      <c r="BZ18" s="660"/>
      <c r="CA18" s="660"/>
      <c r="CB18" s="700"/>
      <c r="CD18" s="618" t="s">
        <v>280</v>
      </c>
      <c r="CE18" s="619"/>
      <c r="CF18" s="619"/>
      <c r="CG18" s="619"/>
      <c r="CH18" s="619"/>
      <c r="CI18" s="619"/>
      <c r="CJ18" s="619"/>
      <c r="CK18" s="619"/>
      <c r="CL18" s="619"/>
      <c r="CM18" s="619"/>
      <c r="CN18" s="619"/>
      <c r="CO18" s="619"/>
      <c r="CP18" s="619"/>
      <c r="CQ18" s="620"/>
      <c r="CR18" s="621">
        <v>802800</v>
      </c>
      <c r="CS18" s="622"/>
      <c r="CT18" s="622"/>
      <c r="CU18" s="622"/>
      <c r="CV18" s="622"/>
      <c r="CW18" s="622"/>
      <c r="CX18" s="622"/>
      <c r="CY18" s="623"/>
      <c r="CZ18" s="659">
        <v>0.2</v>
      </c>
      <c r="DA18" s="659"/>
      <c r="DB18" s="659"/>
      <c r="DC18" s="659"/>
      <c r="DD18" s="627" t="s">
        <v>248</v>
      </c>
      <c r="DE18" s="622"/>
      <c r="DF18" s="622"/>
      <c r="DG18" s="622"/>
      <c r="DH18" s="622"/>
      <c r="DI18" s="622"/>
      <c r="DJ18" s="622"/>
      <c r="DK18" s="622"/>
      <c r="DL18" s="622"/>
      <c r="DM18" s="622"/>
      <c r="DN18" s="622"/>
      <c r="DO18" s="622"/>
      <c r="DP18" s="623"/>
      <c r="DQ18" s="627">
        <v>802800</v>
      </c>
      <c r="DR18" s="622"/>
      <c r="DS18" s="622"/>
      <c r="DT18" s="622"/>
      <c r="DU18" s="622"/>
      <c r="DV18" s="622"/>
      <c r="DW18" s="622"/>
      <c r="DX18" s="622"/>
      <c r="DY18" s="622"/>
      <c r="DZ18" s="622"/>
      <c r="EA18" s="622"/>
      <c r="EB18" s="622"/>
      <c r="EC18" s="658"/>
    </row>
    <row r="19" spans="2:133" ht="11.25" customHeight="1" x14ac:dyDescent="0.2">
      <c r="B19" s="618" t="s">
        <v>281</v>
      </c>
      <c r="C19" s="619"/>
      <c r="D19" s="619"/>
      <c r="E19" s="619"/>
      <c r="F19" s="619"/>
      <c r="G19" s="619"/>
      <c r="H19" s="619"/>
      <c r="I19" s="619"/>
      <c r="J19" s="619"/>
      <c r="K19" s="619"/>
      <c r="L19" s="619"/>
      <c r="M19" s="619"/>
      <c r="N19" s="619"/>
      <c r="O19" s="619"/>
      <c r="P19" s="619"/>
      <c r="Q19" s="620"/>
      <c r="R19" s="621">
        <v>1205173</v>
      </c>
      <c r="S19" s="622"/>
      <c r="T19" s="622"/>
      <c r="U19" s="622"/>
      <c r="V19" s="622"/>
      <c r="W19" s="622"/>
      <c r="X19" s="622"/>
      <c r="Y19" s="623"/>
      <c r="Z19" s="659">
        <v>0.3</v>
      </c>
      <c r="AA19" s="659"/>
      <c r="AB19" s="659"/>
      <c r="AC19" s="659"/>
      <c r="AD19" s="660">
        <v>1205173</v>
      </c>
      <c r="AE19" s="660"/>
      <c r="AF19" s="660"/>
      <c r="AG19" s="660"/>
      <c r="AH19" s="660"/>
      <c r="AI19" s="660"/>
      <c r="AJ19" s="660"/>
      <c r="AK19" s="660"/>
      <c r="AL19" s="624">
        <v>0.6</v>
      </c>
      <c r="AM19" s="625"/>
      <c r="AN19" s="625"/>
      <c r="AO19" s="661"/>
      <c r="AP19" s="618" t="s">
        <v>282</v>
      </c>
      <c r="AQ19" s="619"/>
      <c r="AR19" s="619"/>
      <c r="AS19" s="619"/>
      <c r="AT19" s="619"/>
      <c r="AU19" s="619"/>
      <c r="AV19" s="619"/>
      <c r="AW19" s="619"/>
      <c r="AX19" s="619"/>
      <c r="AY19" s="619"/>
      <c r="AZ19" s="619"/>
      <c r="BA19" s="619"/>
      <c r="BB19" s="619"/>
      <c r="BC19" s="619"/>
      <c r="BD19" s="619"/>
      <c r="BE19" s="619"/>
      <c r="BF19" s="620"/>
      <c r="BG19" s="621">
        <v>11151919</v>
      </c>
      <c r="BH19" s="622"/>
      <c r="BI19" s="622"/>
      <c r="BJ19" s="622"/>
      <c r="BK19" s="622"/>
      <c r="BL19" s="622"/>
      <c r="BM19" s="622"/>
      <c r="BN19" s="623"/>
      <c r="BO19" s="659">
        <v>8.9</v>
      </c>
      <c r="BP19" s="659"/>
      <c r="BQ19" s="659"/>
      <c r="BR19" s="659"/>
      <c r="BS19" s="660" t="s">
        <v>270</v>
      </c>
      <c r="BT19" s="660"/>
      <c r="BU19" s="660"/>
      <c r="BV19" s="660"/>
      <c r="BW19" s="660"/>
      <c r="BX19" s="660"/>
      <c r="BY19" s="660"/>
      <c r="BZ19" s="660"/>
      <c r="CA19" s="660"/>
      <c r="CB19" s="700"/>
      <c r="CD19" s="618" t="s">
        <v>283</v>
      </c>
      <c r="CE19" s="619"/>
      <c r="CF19" s="619"/>
      <c r="CG19" s="619"/>
      <c r="CH19" s="619"/>
      <c r="CI19" s="619"/>
      <c r="CJ19" s="619"/>
      <c r="CK19" s="619"/>
      <c r="CL19" s="619"/>
      <c r="CM19" s="619"/>
      <c r="CN19" s="619"/>
      <c r="CO19" s="619"/>
      <c r="CP19" s="619"/>
      <c r="CQ19" s="620"/>
      <c r="CR19" s="621" t="s">
        <v>242</v>
      </c>
      <c r="CS19" s="622"/>
      <c r="CT19" s="622"/>
      <c r="CU19" s="622"/>
      <c r="CV19" s="622"/>
      <c r="CW19" s="622"/>
      <c r="CX19" s="622"/>
      <c r="CY19" s="623"/>
      <c r="CZ19" s="659" t="s">
        <v>242</v>
      </c>
      <c r="DA19" s="659"/>
      <c r="DB19" s="659"/>
      <c r="DC19" s="659"/>
      <c r="DD19" s="627" t="s">
        <v>248</v>
      </c>
      <c r="DE19" s="622"/>
      <c r="DF19" s="622"/>
      <c r="DG19" s="622"/>
      <c r="DH19" s="622"/>
      <c r="DI19" s="622"/>
      <c r="DJ19" s="622"/>
      <c r="DK19" s="622"/>
      <c r="DL19" s="622"/>
      <c r="DM19" s="622"/>
      <c r="DN19" s="622"/>
      <c r="DO19" s="622"/>
      <c r="DP19" s="623"/>
      <c r="DQ19" s="627" t="s">
        <v>242</v>
      </c>
      <c r="DR19" s="622"/>
      <c r="DS19" s="622"/>
      <c r="DT19" s="622"/>
      <c r="DU19" s="622"/>
      <c r="DV19" s="622"/>
      <c r="DW19" s="622"/>
      <c r="DX19" s="622"/>
      <c r="DY19" s="622"/>
      <c r="DZ19" s="622"/>
      <c r="EA19" s="622"/>
      <c r="EB19" s="622"/>
      <c r="EC19" s="658"/>
    </row>
    <row r="20" spans="2:133" ht="11.25" customHeight="1" x14ac:dyDescent="0.2">
      <c r="B20" s="688" t="s">
        <v>284</v>
      </c>
      <c r="C20" s="689"/>
      <c r="D20" s="689"/>
      <c r="E20" s="689"/>
      <c r="F20" s="689"/>
      <c r="G20" s="689"/>
      <c r="H20" s="689"/>
      <c r="I20" s="689"/>
      <c r="J20" s="689"/>
      <c r="K20" s="689"/>
      <c r="L20" s="689"/>
      <c r="M20" s="689"/>
      <c r="N20" s="689"/>
      <c r="O20" s="689"/>
      <c r="P20" s="689"/>
      <c r="Q20" s="690"/>
      <c r="R20" s="621">
        <v>17713</v>
      </c>
      <c r="S20" s="622"/>
      <c r="T20" s="622"/>
      <c r="U20" s="622"/>
      <c r="V20" s="622"/>
      <c r="W20" s="622"/>
      <c r="X20" s="622"/>
      <c r="Y20" s="623"/>
      <c r="Z20" s="659">
        <v>0</v>
      </c>
      <c r="AA20" s="659"/>
      <c r="AB20" s="659"/>
      <c r="AC20" s="659"/>
      <c r="AD20" s="660">
        <v>17713</v>
      </c>
      <c r="AE20" s="660"/>
      <c r="AF20" s="660"/>
      <c r="AG20" s="660"/>
      <c r="AH20" s="660"/>
      <c r="AI20" s="660"/>
      <c r="AJ20" s="660"/>
      <c r="AK20" s="660"/>
      <c r="AL20" s="624">
        <v>0</v>
      </c>
      <c r="AM20" s="625"/>
      <c r="AN20" s="625"/>
      <c r="AO20" s="661"/>
      <c r="AP20" s="618" t="s">
        <v>285</v>
      </c>
      <c r="AQ20" s="619"/>
      <c r="AR20" s="619"/>
      <c r="AS20" s="619"/>
      <c r="AT20" s="619"/>
      <c r="AU20" s="619"/>
      <c r="AV20" s="619"/>
      <c r="AW20" s="619"/>
      <c r="AX20" s="619"/>
      <c r="AY20" s="619"/>
      <c r="AZ20" s="619"/>
      <c r="BA20" s="619"/>
      <c r="BB20" s="619"/>
      <c r="BC20" s="619"/>
      <c r="BD20" s="619"/>
      <c r="BE20" s="619"/>
      <c r="BF20" s="620"/>
      <c r="BG20" s="621">
        <v>11151919</v>
      </c>
      <c r="BH20" s="622"/>
      <c r="BI20" s="622"/>
      <c r="BJ20" s="622"/>
      <c r="BK20" s="622"/>
      <c r="BL20" s="622"/>
      <c r="BM20" s="622"/>
      <c r="BN20" s="623"/>
      <c r="BO20" s="659">
        <v>8.9</v>
      </c>
      <c r="BP20" s="659"/>
      <c r="BQ20" s="659"/>
      <c r="BR20" s="659"/>
      <c r="BS20" s="660" t="s">
        <v>242</v>
      </c>
      <c r="BT20" s="660"/>
      <c r="BU20" s="660"/>
      <c r="BV20" s="660"/>
      <c r="BW20" s="660"/>
      <c r="BX20" s="660"/>
      <c r="BY20" s="660"/>
      <c r="BZ20" s="660"/>
      <c r="CA20" s="660"/>
      <c r="CB20" s="700"/>
      <c r="CD20" s="618" t="s">
        <v>286</v>
      </c>
      <c r="CE20" s="619"/>
      <c r="CF20" s="619"/>
      <c r="CG20" s="619"/>
      <c r="CH20" s="619"/>
      <c r="CI20" s="619"/>
      <c r="CJ20" s="619"/>
      <c r="CK20" s="619"/>
      <c r="CL20" s="619"/>
      <c r="CM20" s="619"/>
      <c r="CN20" s="619"/>
      <c r="CO20" s="619"/>
      <c r="CP20" s="619"/>
      <c r="CQ20" s="620"/>
      <c r="CR20" s="621">
        <v>403175196</v>
      </c>
      <c r="CS20" s="622"/>
      <c r="CT20" s="622"/>
      <c r="CU20" s="622"/>
      <c r="CV20" s="622"/>
      <c r="CW20" s="622"/>
      <c r="CX20" s="622"/>
      <c r="CY20" s="623"/>
      <c r="CZ20" s="659">
        <v>100</v>
      </c>
      <c r="DA20" s="659"/>
      <c r="DB20" s="659"/>
      <c r="DC20" s="659"/>
      <c r="DD20" s="627">
        <v>42070843</v>
      </c>
      <c r="DE20" s="622"/>
      <c r="DF20" s="622"/>
      <c r="DG20" s="622"/>
      <c r="DH20" s="622"/>
      <c r="DI20" s="622"/>
      <c r="DJ20" s="622"/>
      <c r="DK20" s="622"/>
      <c r="DL20" s="622"/>
      <c r="DM20" s="622"/>
      <c r="DN20" s="622"/>
      <c r="DO20" s="622"/>
      <c r="DP20" s="623"/>
      <c r="DQ20" s="627">
        <v>236672001</v>
      </c>
      <c r="DR20" s="622"/>
      <c r="DS20" s="622"/>
      <c r="DT20" s="622"/>
      <c r="DU20" s="622"/>
      <c r="DV20" s="622"/>
      <c r="DW20" s="622"/>
      <c r="DX20" s="622"/>
      <c r="DY20" s="622"/>
      <c r="DZ20" s="622"/>
      <c r="EA20" s="622"/>
      <c r="EB20" s="622"/>
      <c r="EC20" s="658"/>
    </row>
    <row r="21" spans="2:133" ht="11.25" customHeight="1" x14ac:dyDescent="0.2">
      <c r="B21" s="618" t="s">
        <v>287</v>
      </c>
      <c r="C21" s="619"/>
      <c r="D21" s="619"/>
      <c r="E21" s="619"/>
      <c r="F21" s="619"/>
      <c r="G21" s="619"/>
      <c r="H21" s="619"/>
      <c r="I21" s="619"/>
      <c r="J21" s="619"/>
      <c r="K21" s="619"/>
      <c r="L21" s="619"/>
      <c r="M21" s="619"/>
      <c r="N21" s="619"/>
      <c r="O21" s="619"/>
      <c r="P21" s="619"/>
      <c r="Q21" s="620"/>
      <c r="R21" s="621">
        <v>52446177</v>
      </c>
      <c r="S21" s="622"/>
      <c r="T21" s="622"/>
      <c r="U21" s="622"/>
      <c r="V21" s="622"/>
      <c r="W21" s="622"/>
      <c r="X21" s="622"/>
      <c r="Y21" s="623"/>
      <c r="Z21" s="659">
        <v>12.7</v>
      </c>
      <c r="AA21" s="659"/>
      <c r="AB21" s="659"/>
      <c r="AC21" s="659"/>
      <c r="AD21" s="660">
        <v>49435001</v>
      </c>
      <c r="AE21" s="660"/>
      <c r="AF21" s="660"/>
      <c r="AG21" s="660"/>
      <c r="AH21" s="660"/>
      <c r="AI21" s="660"/>
      <c r="AJ21" s="660"/>
      <c r="AK21" s="660"/>
      <c r="AL21" s="624">
        <v>25.3</v>
      </c>
      <c r="AM21" s="625"/>
      <c r="AN21" s="625"/>
      <c r="AO21" s="661"/>
      <c r="AP21" s="618" t="s">
        <v>288</v>
      </c>
      <c r="AQ21" s="698"/>
      <c r="AR21" s="698"/>
      <c r="AS21" s="698"/>
      <c r="AT21" s="698"/>
      <c r="AU21" s="698"/>
      <c r="AV21" s="698"/>
      <c r="AW21" s="698"/>
      <c r="AX21" s="698"/>
      <c r="AY21" s="698"/>
      <c r="AZ21" s="698"/>
      <c r="BA21" s="698"/>
      <c r="BB21" s="698"/>
      <c r="BC21" s="698"/>
      <c r="BD21" s="698"/>
      <c r="BE21" s="698"/>
      <c r="BF21" s="699"/>
      <c r="BG21" s="621">
        <v>28271</v>
      </c>
      <c r="BH21" s="622"/>
      <c r="BI21" s="622"/>
      <c r="BJ21" s="622"/>
      <c r="BK21" s="622"/>
      <c r="BL21" s="622"/>
      <c r="BM21" s="622"/>
      <c r="BN21" s="623"/>
      <c r="BO21" s="659">
        <v>0</v>
      </c>
      <c r="BP21" s="659"/>
      <c r="BQ21" s="659"/>
      <c r="BR21" s="659"/>
      <c r="BS21" s="660" t="s">
        <v>248</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289</v>
      </c>
      <c r="C22" s="619"/>
      <c r="D22" s="619"/>
      <c r="E22" s="619"/>
      <c r="F22" s="619"/>
      <c r="G22" s="619"/>
      <c r="H22" s="619"/>
      <c r="I22" s="619"/>
      <c r="J22" s="619"/>
      <c r="K22" s="619"/>
      <c r="L22" s="619"/>
      <c r="M22" s="619"/>
      <c r="N22" s="619"/>
      <c r="O22" s="619"/>
      <c r="P22" s="619"/>
      <c r="Q22" s="620"/>
      <c r="R22" s="621">
        <v>49435001</v>
      </c>
      <c r="S22" s="622"/>
      <c r="T22" s="622"/>
      <c r="U22" s="622"/>
      <c r="V22" s="622"/>
      <c r="W22" s="622"/>
      <c r="X22" s="622"/>
      <c r="Y22" s="623"/>
      <c r="Z22" s="659">
        <v>12</v>
      </c>
      <c r="AA22" s="659"/>
      <c r="AB22" s="659"/>
      <c r="AC22" s="659"/>
      <c r="AD22" s="660">
        <v>49435001</v>
      </c>
      <c r="AE22" s="660"/>
      <c r="AF22" s="660"/>
      <c r="AG22" s="660"/>
      <c r="AH22" s="660"/>
      <c r="AI22" s="660"/>
      <c r="AJ22" s="660"/>
      <c r="AK22" s="660"/>
      <c r="AL22" s="624">
        <v>25.3</v>
      </c>
      <c r="AM22" s="625"/>
      <c r="AN22" s="625"/>
      <c r="AO22" s="661"/>
      <c r="AP22" s="618" t="s">
        <v>290</v>
      </c>
      <c r="AQ22" s="698"/>
      <c r="AR22" s="698"/>
      <c r="AS22" s="698"/>
      <c r="AT22" s="698"/>
      <c r="AU22" s="698"/>
      <c r="AV22" s="698"/>
      <c r="AW22" s="698"/>
      <c r="AX22" s="698"/>
      <c r="AY22" s="698"/>
      <c r="AZ22" s="698"/>
      <c r="BA22" s="698"/>
      <c r="BB22" s="698"/>
      <c r="BC22" s="698"/>
      <c r="BD22" s="698"/>
      <c r="BE22" s="698"/>
      <c r="BF22" s="699"/>
      <c r="BG22" s="621">
        <v>2525222</v>
      </c>
      <c r="BH22" s="622"/>
      <c r="BI22" s="622"/>
      <c r="BJ22" s="622"/>
      <c r="BK22" s="622"/>
      <c r="BL22" s="622"/>
      <c r="BM22" s="622"/>
      <c r="BN22" s="623"/>
      <c r="BO22" s="659">
        <v>2</v>
      </c>
      <c r="BP22" s="659"/>
      <c r="BQ22" s="659"/>
      <c r="BR22" s="659"/>
      <c r="BS22" s="660" t="s">
        <v>242</v>
      </c>
      <c r="BT22" s="660"/>
      <c r="BU22" s="660"/>
      <c r="BV22" s="660"/>
      <c r="BW22" s="660"/>
      <c r="BX22" s="660"/>
      <c r="BY22" s="660"/>
      <c r="BZ22" s="660"/>
      <c r="CA22" s="660"/>
      <c r="CB22" s="700"/>
      <c r="CD22" s="673" t="s">
        <v>291</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292</v>
      </c>
      <c r="C23" s="619"/>
      <c r="D23" s="619"/>
      <c r="E23" s="619"/>
      <c r="F23" s="619"/>
      <c r="G23" s="619"/>
      <c r="H23" s="619"/>
      <c r="I23" s="619"/>
      <c r="J23" s="619"/>
      <c r="K23" s="619"/>
      <c r="L23" s="619"/>
      <c r="M23" s="619"/>
      <c r="N23" s="619"/>
      <c r="O23" s="619"/>
      <c r="P23" s="619"/>
      <c r="Q23" s="620"/>
      <c r="R23" s="621">
        <v>3011176</v>
      </c>
      <c r="S23" s="622"/>
      <c r="T23" s="622"/>
      <c r="U23" s="622"/>
      <c r="V23" s="622"/>
      <c r="W23" s="622"/>
      <c r="X23" s="622"/>
      <c r="Y23" s="623"/>
      <c r="Z23" s="659">
        <v>0.7</v>
      </c>
      <c r="AA23" s="659"/>
      <c r="AB23" s="659"/>
      <c r="AC23" s="659"/>
      <c r="AD23" s="660" t="s">
        <v>242</v>
      </c>
      <c r="AE23" s="660"/>
      <c r="AF23" s="660"/>
      <c r="AG23" s="660"/>
      <c r="AH23" s="660"/>
      <c r="AI23" s="660"/>
      <c r="AJ23" s="660"/>
      <c r="AK23" s="660"/>
      <c r="AL23" s="624" t="s">
        <v>248</v>
      </c>
      <c r="AM23" s="625"/>
      <c r="AN23" s="625"/>
      <c r="AO23" s="661"/>
      <c r="AP23" s="618" t="s">
        <v>293</v>
      </c>
      <c r="AQ23" s="698"/>
      <c r="AR23" s="698"/>
      <c r="AS23" s="698"/>
      <c r="AT23" s="698"/>
      <c r="AU23" s="698"/>
      <c r="AV23" s="698"/>
      <c r="AW23" s="698"/>
      <c r="AX23" s="698"/>
      <c r="AY23" s="698"/>
      <c r="AZ23" s="698"/>
      <c r="BA23" s="698"/>
      <c r="BB23" s="698"/>
      <c r="BC23" s="698"/>
      <c r="BD23" s="698"/>
      <c r="BE23" s="698"/>
      <c r="BF23" s="699"/>
      <c r="BG23" s="621">
        <v>8598426</v>
      </c>
      <c r="BH23" s="622"/>
      <c r="BI23" s="622"/>
      <c r="BJ23" s="622"/>
      <c r="BK23" s="622"/>
      <c r="BL23" s="622"/>
      <c r="BM23" s="622"/>
      <c r="BN23" s="623"/>
      <c r="BO23" s="659">
        <v>6.9</v>
      </c>
      <c r="BP23" s="659"/>
      <c r="BQ23" s="659"/>
      <c r="BR23" s="659"/>
      <c r="BS23" s="660" t="s">
        <v>248</v>
      </c>
      <c r="BT23" s="660"/>
      <c r="BU23" s="660"/>
      <c r="BV23" s="660"/>
      <c r="BW23" s="660"/>
      <c r="BX23" s="660"/>
      <c r="BY23" s="660"/>
      <c r="BZ23" s="660"/>
      <c r="CA23" s="660"/>
      <c r="CB23" s="700"/>
      <c r="CD23" s="673" t="s">
        <v>230</v>
      </c>
      <c r="CE23" s="674"/>
      <c r="CF23" s="674"/>
      <c r="CG23" s="674"/>
      <c r="CH23" s="674"/>
      <c r="CI23" s="674"/>
      <c r="CJ23" s="674"/>
      <c r="CK23" s="674"/>
      <c r="CL23" s="674"/>
      <c r="CM23" s="674"/>
      <c r="CN23" s="674"/>
      <c r="CO23" s="674"/>
      <c r="CP23" s="674"/>
      <c r="CQ23" s="675"/>
      <c r="CR23" s="673" t="s">
        <v>294</v>
      </c>
      <c r="CS23" s="674"/>
      <c r="CT23" s="674"/>
      <c r="CU23" s="674"/>
      <c r="CV23" s="674"/>
      <c r="CW23" s="674"/>
      <c r="CX23" s="674"/>
      <c r="CY23" s="675"/>
      <c r="CZ23" s="673" t="s">
        <v>295</v>
      </c>
      <c r="DA23" s="674"/>
      <c r="DB23" s="674"/>
      <c r="DC23" s="675"/>
      <c r="DD23" s="673" t="s">
        <v>296</v>
      </c>
      <c r="DE23" s="674"/>
      <c r="DF23" s="674"/>
      <c r="DG23" s="674"/>
      <c r="DH23" s="674"/>
      <c r="DI23" s="674"/>
      <c r="DJ23" s="674"/>
      <c r="DK23" s="675"/>
      <c r="DL23" s="711" t="s">
        <v>297</v>
      </c>
      <c r="DM23" s="712"/>
      <c r="DN23" s="712"/>
      <c r="DO23" s="712"/>
      <c r="DP23" s="712"/>
      <c r="DQ23" s="712"/>
      <c r="DR23" s="712"/>
      <c r="DS23" s="712"/>
      <c r="DT23" s="712"/>
      <c r="DU23" s="712"/>
      <c r="DV23" s="713"/>
      <c r="DW23" s="673" t="s">
        <v>298</v>
      </c>
      <c r="DX23" s="674"/>
      <c r="DY23" s="674"/>
      <c r="DZ23" s="674"/>
      <c r="EA23" s="674"/>
      <c r="EB23" s="674"/>
      <c r="EC23" s="675"/>
    </row>
    <row r="24" spans="2:133" ht="11.25" customHeight="1" x14ac:dyDescent="0.2">
      <c r="B24" s="618" t="s">
        <v>299</v>
      </c>
      <c r="C24" s="619"/>
      <c r="D24" s="619"/>
      <c r="E24" s="619"/>
      <c r="F24" s="619"/>
      <c r="G24" s="619"/>
      <c r="H24" s="619"/>
      <c r="I24" s="619"/>
      <c r="J24" s="619"/>
      <c r="K24" s="619"/>
      <c r="L24" s="619"/>
      <c r="M24" s="619"/>
      <c r="N24" s="619"/>
      <c r="O24" s="619"/>
      <c r="P24" s="619"/>
      <c r="Q24" s="620"/>
      <c r="R24" s="621" t="s">
        <v>248</v>
      </c>
      <c r="S24" s="622"/>
      <c r="T24" s="622"/>
      <c r="U24" s="622"/>
      <c r="V24" s="622"/>
      <c r="W24" s="622"/>
      <c r="X24" s="622"/>
      <c r="Y24" s="623"/>
      <c r="Z24" s="659" t="s">
        <v>248</v>
      </c>
      <c r="AA24" s="659"/>
      <c r="AB24" s="659"/>
      <c r="AC24" s="659"/>
      <c r="AD24" s="660" t="s">
        <v>248</v>
      </c>
      <c r="AE24" s="660"/>
      <c r="AF24" s="660"/>
      <c r="AG24" s="660"/>
      <c r="AH24" s="660"/>
      <c r="AI24" s="660"/>
      <c r="AJ24" s="660"/>
      <c r="AK24" s="660"/>
      <c r="AL24" s="624" t="s">
        <v>270</v>
      </c>
      <c r="AM24" s="625"/>
      <c r="AN24" s="625"/>
      <c r="AO24" s="661"/>
      <c r="AP24" s="618" t="s">
        <v>300</v>
      </c>
      <c r="AQ24" s="698"/>
      <c r="AR24" s="698"/>
      <c r="AS24" s="698"/>
      <c r="AT24" s="698"/>
      <c r="AU24" s="698"/>
      <c r="AV24" s="698"/>
      <c r="AW24" s="698"/>
      <c r="AX24" s="698"/>
      <c r="AY24" s="698"/>
      <c r="AZ24" s="698"/>
      <c r="BA24" s="698"/>
      <c r="BB24" s="698"/>
      <c r="BC24" s="698"/>
      <c r="BD24" s="698"/>
      <c r="BE24" s="698"/>
      <c r="BF24" s="699"/>
      <c r="BG24" s="621" t="s">
        <v>270</v>
      </c>
      <c r="BH24" s="622"/>
      <c r="BI24" s="622"/>
      <c r="BJ24" s="622"/>
      <c r="BK24" s="622"/>
      <c r="BL24" s="622"/>
      <c r="BM24" s="622"/>
      <c r="BN24" s="623"/>
      <c r="BO24" s="659" t="s">
        <v>242</v>
      </c>
      <c r="BP24" s="659"/>
      <c r="BQ24" s="659"/>
      <c r="BR24" s="659"/>
      <c r="BS24" s="660" t="s">
        <v>242</v>
      </c>
      <c r="BT24" s="660"/>
      <c r="BU24" s="660"/>
      <c r="BV24" s="660"/>
      <c r="BW24" s="660"/>
      <c r="BX24" s="660"/>
      <c r="BY24" s="660"/>
      <c r="BZ24" s="660"/>
      <c r="CA24" s="660"/>
      <c r="CB24" s="700"/>
      <c r="CD24" s="679" t="s">
        <v>301</v>
      </c>
      <c r="CE24" s="680"/>
      <c r="CF24" s="680"/>
      <c r="CG24" s="680"/>
      <c r="CH24" s="680"/>
      <c r="CI24" s="680"/>
      <c r="CJ24" s="680"/>
      <c r="CK24" s="680"/>
      <c r="CL24" s="680"/>
      <c r="CM24" s="680"/>
      <c r="CN24" s="680"/>
      <c r="CO24" s="680"/>
      <c r="CP24" s="680"/>
      <c r="CQ24" s="681"/>
      <c r="CR24" s="676">
        <v>236885278</v>
      </c>
      <c r="CS24" s="677"/>
      <c r="CT24" s="677"/>
      <c r="CU24" s="677"/>
      <c r="CV24" s="677"/>
      <c r="CW24" s="677"/>
      <c r="CX24" s="677"/>
      <c r="CY24" s="702"/>
      <c r="CZ24" s="703">
        <v>58.8</v>
      </c>
      <c r="DA24" s="685"/>
      <c r="DB24" s="685"/>
      <c r="DC24" s="705"/>
      <c r="DD24" s="701">
        <v>141576139</v>
      </c>
      <c r="DE24" s="677"/>
      <c r="DF24" s="677"/>
      <c r="DG24" s="677"/>
      <c r="DH24" s="677"/>
      <c r="DI24" s="677"/>
      <c r="DJ24" s="677"/>
      <c r="DK24" s="702"/>
      <c r="DL24" s="701">
        <v>138441882</v>
      </c>
      <c r="DM24" s="677"/>
      <c r="DN24" s="677"/>
      <c r="DO24" s="677"/>
      <c r="DP24" s="677"/>
      <c r="DQ24" s="677"/>
      <c r="DR24" s="677"/>
      <c r="DS24" s="677"/>
      <c r="DT24" s="677"/>
      <c r="DU24" s="677"/>
      <c r="DV24" s="702"/>
      <c r="DW24" s="703">
        <v>66.099999999999994</v>
      </c>
      <c r="DX24" s="685"/>
      <c r="DY24" s="685"/>
      <c r="DZ24" s="685"/>
      <c r="EA24" s="685"/>
      <c r="EB24" s="685"/>
      <c r="EC24" s="704"/>
    </row>
    <row r="25" spans="2:133" ht="11.25" customHeight="1" x14ac:dyDescent="0.2">
      <c r="B25" s="618" t="s">
        <v>302</v>
      </c>
      <c r="C25" s="619"/>
      <c r="D25" s="619"/>
      <c r="E25" s="619"/>
      <c r="F25" s="619"/>
      <c r="G25" s="619"/>
      <c r="H25" s="619"/>
      <c r="I25" s="619"/>
      <c r="J25" s="619"/>
      <c r="K25" s="619"/>
      <c r="L25" s="619"/>
      <c r="M25" s="619"/>
      <c r="N25" s="619"/>
      <c r="O25" s="619"/>
      <c r="P25" s="619"/>
      <c r="Q25" s="620"/>
      <c r="R25" s="621">
        <v>206437154</v>
      </c>
      <c r="S25" s="622"/>
      <c r="T25" s="622"/>
      <c r="U25" s="622"/>
      <c r="V25" s="622"/>
      <c r="W25" s="622"/>
      <c r="X25" s="622"/>
      <c r="Y25" s="623"/>
      <c r="Z25" s="659">
        <v>50</v>
      </c>
      <c r="AA25" s="659"/>
      <c r="AB25" s="659"/>
      <c r="AC25" s="659"/>
      <c r="AD25" s="660">
        <v>194827552</v>
      </c>
      <c r="AE25" s="660"/>
      <c r="AF25" s="660"/>
      <c r="AG25" s="660"/>
      <c r="AH25" s="660"/>
      <c r="AI25" s="660"/>
      <c r="AJ25" s="660"/>
      <c r="AK25" s="660"/>
      <c r="AL25" s="624">
        <v>99.6</v>
      </c>
      <c r="AM25" s="625"/>
      <c r="AN25" s="625"/>
      <c r="AO25" s="661"/>
      <c r="AP25" s="618" t="s">
        <v>303</v>
      </c>
      <c r="AQ25" s="698"/>
      <c r="AR25" s="698"/>
      <c r="AS25" s="698"/>
      <c r="AT25" s="698"/>
      <c r="AU25" s="698"/>
      <c r="AV25" s="698"/>
      <c r="AW25" s="698"/>
      <c r="AX25" s="698"/>
      <c r="AY25" s="698"/>
      <c r="AZ25" s="698"/>
      <c r="BA25" s="698"/>
      <c r="BB25" s="698"/>
      <c r="BC25" s="698"/>
      <c r="BD25" s="698"/>
      <c r="BE25" s="698"/>
      <c r="BF25" s="699"/>
      <c r="BG25" s="621" t="s">
        <v>242</v>
      </c>
      <c r="BH25" s="622"/>
      <c r="BI25" s="622"/>
      <c r="BJ25" s="622"/>
      <c r="BK25" s="622"/>
      <c r="BL25" s="622"/>
      <c r="BM25" s="622"/>
      <c r="BN25" s="623"/>
      <c r="BO25" s="659" t="s">
        <v>248</v>
      </c>
      <c r="BP25" s="659"/>
      <c r="BQ25" s="659"/>
      <c r="BR25" s="659"/>
      <c r="BS25" s="660" t="s">
        <v>248</v>
      </c>
      <c r="BT25" s="660"/>
      <c r="BU25" s="660"/>
      <c r="BV25" s="660"/>
      <c r="BW25" s="660"/>
      <c r="BX25" s="660"/>
      <c r="BY25" s="660"/>
      <c r="BZ25" s="660"/>
      <c r="CA25" s="660"/>
      <c r="CB25" s="700"/>
      <c r="CD25" s="618" t="s">
        <v>304</v>
      </c>
      <c r="CE25" s="619"/>
      <c r="CF25" s="619"/>
      <c r="CG25" s="619"/>
      <c r="CH25" s="619"/>
      <c r="CI25" s="619"/>
      <c r="CJ25" s="619"/>
      <c r="CK25" s="619"/>
      <c r="CL25" s="619"/>
      <c r="CM25" s="619"/>
      <c r="CN25" s="619"/>
      <c r="CO25" s="619"/>
      <c r="CP25" s="619"/>
      <c r="CQ25" s="620"/>
      <c r="CR25" s="621">
        <v>85792691</v>
      </c>
      <c r="CS25" s="634"/>
      <c r="CT25" s="634"/>
      <c r="CU25" s="634"/>
      <c r="CV25" s="634"/>
      <c r="CW25" s="634"/>
      <c r="CX25" s="634"/>
      <c r="CY25" s="635"/>
      <c r="CZ25" s="624">
        <v>21.3</v>
      </c>
      <c r="DA25" s="636"/>
      <c r="DB25" s="636"/>
      <c r="DC25" s="637"/>
      <c r="DD25" s="627">
        <v>73542766</v>
      </c>
      <c r="DE25" s="634"/>
      <c r="DF25" s="634"/>
      <c r="DG25" s="634"/>
      <c r="DH25" s="634"/>
      <c r="DI25" s="634"/>
      <c r="DJ25" s="634"/>
      <c r="DK25" s="635"/>
      <c r="DL25" s="627">
        <v>70986074</v>
      </c>
      <c r="DM25" s="634"/>
      <c r="DN25" s="634"/>
      <c r="DO25" s="634"/>
      <c r="DP25" s="634"/>
      <c r="DQ25" s="634"/>
      <c r="DR25" s="634"/>
      <c r="DS25" s="634"/>
      <c r="DT25" s="634"/>
      <c r="DU25" s="634"/>
      <c r="DV25" s="635"/>
      <c r="DW25" s="624">
        <v>33.9</v>
      </c>
      <c r="DX25" s="636"/>
      <c r="DY25" s="636"/>
      <c r="DZ25" s="636"/>
      <c r="EA25" s="636"/>
      <c r="EB25" s="636"/>
      <c r="EC25" s="648"/>
    </row>
    <row r="26" spans="2:133" ht="11.25" customHeight="1" x14ac:dyDescent="0.2">
      <c r="B26" s="618" t="s">
        <v>305</v>
      </c>
      <c r="C26" s="619"/>
      <c r="D26" s="619"/>
      <c r="E26" s="619"/>
      <c r="F26" s="619"/>
      <c r="G26" s="619"/>
      <c r="H26" s="619"/>
      <c r="I26" s="619"/>
      <c r="J26" s="619"/>
      <c r="K26" s="619"/>
      <c r="L26" s="619"/>
      <c r="M26" s="619"/>
      <c r="N26" s="619"/>
      <c r="O26" s="619"/>
      <c r="P26" s="619"/>
      <c r="Q26" s="620"/>
      <c r="R26" s="621">
        <v>203308</v>
      </c>
      <c r="S26" s="622"/>
      <c r="T26" s="622"/>
      <c r="U26" s="622"/>
      <c r="V26" s="622"/>
      <c r="W26" s="622"/>
      <c r="X26" s="622"/>
      <c r="Y26" s="623"/>
      <c r="Z26" s="659">
        <v>0</v>
      </c>
      <c r="AA26" s="659"/>
      <c r="AB26" s="659"/>
      <c r="AC26" s="659"/>
      <c r="AD26" s="660">
        <v>203308</v>
      </c>
      <c r="AE26" s="660"/>
      <c r="AF26" s="660"/>
      <c r="AG26" s="660"/>
      <c r="AH26" s="660"/>
      <c r="AI26" s="660"/>
      <c r="AJ26" s="660"/>
      <c r="AK26" s="660"/>
      <c r="AL26" s="624">
        <v>0.1</v>
      </c>
      <c r="AM26" s="625"/>
      <c r="AN26" s="625"/>
      <c r="AO26" s="661"/>
      <c r="AP26" s="618" t="s">
        <v>306</v>
      </c>
      <c r="AQ26" s="698"/>
      <c r="AR26" s="698"/>
      <c r="AS26" s="698"/>
      <c r="AT26" s="698"/>
      <c r="AU26" s="698"/>
      <c r="AV26" s="698"/>
      <c r="AW26" s="698"/>
      <c r="AX26" s="698"/>
      <c r="AY26" s="698"/>
      <c r="AZ26" s="698"/>
      <c r="BA26" s="698"/>
      <c r="BB26" s="698"/>
      <c r="BC26" s="698"/>
      <c r="BD26" s="698"/>
      <c r="BE26" s="698"/>
      <c r="BF26" s="699"/>
      <c r="BG26" s="621" t="s">
        <v>242</v>
      </c>
      <c r="BH26" s="622"/>
      <c r="BI26" s="622"/>
      <c r="BJ26" s="622"/>
      <c r="BK26" s="622"/>
      <c r="BL26" s="622"/>
      <c r="BM26" s="622"/>
      <c r="BN26" s="623"/>
      <c r="BO26" s="659" t="s">
        <v>248</v>
      </c>
      <c r="BP26" s="659"/>
      <c r="BQ26" s="659"/>
      <c r="BR26" s="659"/>
      <c r="BS26" s="660" t="s">
        <v>248</v>
      </c>
      <c r="BT26" s="660"/>
      <c r="BU26" s="660"/>
      <c r="BV26" s="660"/>
      <c r="BW26" s="660"/>
      <c r="BX26" s="660"/>
      <c r="BY26" s="660"/>
      <c r="BZ26" s="660"/>
      <c r="CA26" s="660"/>
      <c r="CB26" s="700"/>
      <c r="CD26" s="618" t="s">
        <v>307</v>
      </c>
      <c r="CE26" s="619"/>
      <c r="CF26" s="619"/>
      <c r="CG26" s="619"/>
      <c r="CH26" s="619"/>
      <c r="CI26" s="619"/>
      <c r="CJ26" s="619"/>
      <c r="CK26" s="619"/>
      <c r="CL26" s="619"/>
      <c r="CM26" s="619"/>
      <c r="CN26" s="619"/>
      <c r="CO26" s="619"/>
      <c r="CP26" s="619"/>
      <c r="CQ26" s="620"/>
      <c r="CR26" s="621">
        <v>57875512</v>
      </c>
      <c r="CS26" s="622"/>
      <c r="CT26" s="622"/>
      <c r="CU26" s="622"/>
      <c r="CV26" s="622"/>
      <c r="CW26" s="622"/>
      <c r="CX26" s="622"/>
      <c r="CY26" s="623"/>
      <c r="CZ26" s="624">
        <v>14.4</v>
      </c>
      <c r="DA26" s="636"/>
      <c r="DB26" s="636"/>
      <c r="DC26" s="637"/>
      <c r="DD26" s="627">
        <v>47765915</v>
      </c>
      <c r="DE26" s="622"/>
      <c r="DF26" s="622"/>
      <c r="DG26" s="622"/>
      <c r="DH26" s="622"/>
      <c r="DI26" s="622"/>
      <c r="DJ26" s="622"/>
      <c r="DK26" s="623"/>
      <c r="DL26" s="627" t="s">
        <v>248</v>
      </c>
      <c r="DM26" s="622"/>
      <c r="DN26" s="622"/>
      <c r="DO26" s="622"/>
      <c r="DP26" s="622"/>
      <c r="DQ26" s="622"/>
      <c r="DR26" s="622"/>
      <c r="DS26" s="622"/>
      <c r="DT26" s="622"/>
      <c r="DU26" s="622"/>
      <c r="DV26" s="623"/>
      <c r="DW26" s="624" t="s">
        <v>242</v>
      </c>
      <c r="DX26" s="636"/>
      <c r="DY26" s="636"/>
      <c r="DZ26" s="636"/>
      <c r="EA26" s="636"/>
      <c r="EB26" s="636"/>
      <c r="EC26" s="648"/>
    </row>
    <row r="27" spans="2:133" ht="11.25" customHeight="1" x14ac:dyDescent="0.2">
      <c r="B27" s="618" t="s">
        <v>308</v>
      </c>
      <c r="C27" s="619"/>
      <c r="D27" s="619"/>
      <c r="E27" s="619"/>
      <c r="F27" s="619"/>
      <c r="G27" s="619"/>
      <c r="H27" s="619"/>
      <c r="I27" s="619"/>
      <c r="J27" s="619"/>
      <c r="K27" s="619"/>
      <c r="L27" s="619"/>
      <c r="M27" s="619"/>
      <c r="N27" s="619"/>
      <c r="O27" s="619"/>
      <c r="P27" s="619"/>
      <c r="Q27" s="620"/>
      <c r="R27" s="621">
        <v>1900510</v>
      </c>
      <c r="S27" s="622"/>
      <c r="T27" s="622"/>
      <c r="U27" s="622"/>
      <c r="V27" s="622"/>
      <c r="W27" s="622"/>
      <c r="X27" s="622"/>
      <c r="Y27" s="623"/>
      <c r="Z27" s="659">
        <v>0.5</v>
      </c>
      <c r="AA27" s="659"/>
      <c r="AB27" s="659"/>
      <c r="AC27" s="659"/>
      <c r="AD27" s="660" t="s">
        <v>248</v>
      </c>
      <c r="AE27" s="660"/>
      <c r="AF27" s="660"/>
      <c r="AG27" s="660"/>
      <c r="AH27" s="660"/>
      <c r="AI27" s="660"/>
      <c r="AJ27" s="660"/>
      <c r="AK27" s="660"/>
      <c r="AL27" s="624" t="s">
        <v>242</v>
      </c>
      <c r="AM27" s="625"/>
      <c r="AN27" s="625"/>
      <c r="AO27" s="661"/>
      <c r="AP27" s="618" t="s">
        <v>309</v>
      </c>
      <c r="AQ27" s="619"/>
      <c r="AR27" s="619"/>
      <c r="AS27" s="619"/>
      <c r="AT27" s="619"/>
      <c r="AU27" s="619"/>
      <c r="AV27" s="619"/>
      <c r="AW27" s="619"/>
      <c r="AX27" s="619"/>
      <c r="AY27" s="619"/>
      <c r="AZ27" s="619"/>
      <c r="BA27" s="619"/>
      <c r="BB27" s="619"/>
      <c r="BC27" s="619"/>
      <c r="BD27" s="619"/>
      <c r="BE27" s="619"/>
      <c r="BF27" s="620"/>
      <c r="BG27" s="621">
        <v>125493743</v>
      </c>
      <c r="BH27" s="622"/>
      <c r="BI27" s="622"/>
      <c r="BJ27" s="622"/>
      <c r="BK27" s="622"/>
      <c r="BL27" s="622"/>
      <c r="BM27" s="622"/>
      <c r="BN27" s="623"/>
      <c r="BO27" s="659">
        <v>100</v>
      </c>
      <c r="BP27" s="659"/>
      <c r="BQ27" s="659"/>
      <c r="BR27" s="659"/>
      <c r="BS27" s="660">
        <v>2217072</v>
      </c>
      <c r="BT27" s="660"/>
      <c r="BU27" s="660"/>
      <c r="BV27" s="660"/>
      <c r="BW27" s="660"/>
      <c r="BX27" s="660"/>
      <c r="BY27" s="660"/>
      <c r="BZ27" s="660"/>
      <c r="CA27" s="660"/>
      <c r="CB27" s="700"/>
      <c r="CD27" s="618" t="s">
        <v>310</v>
      </c>
      <c r="CE27" s="619"/>
      <c r="CF27" s="619"/>
      <c r="CG27" s="619"/>
      <c r="CH27" s="619"/>
      <c r="CI27" s="619"/>
      <c r="CJ27" s="619"/>
      <c r="CK27" s="619"/>
      <c r="CL27" s="619"/>
      <c r="CM27" s="619"/>
      <c r="CN27" s="619"/>
      <c r="CO27" s="619"/>
      <c r="CP27" s="619"/>
      <c r="CQ27" s="620"/>
      <c r="CR27" s="621">
        <v>115530981</v>
      </c>
      <c r="CS27" s="634"/>
      <c r="CT27" s="634"/>
      <c r="CU27" s="634"/>
      <c r="CV27" s="634"/>
      <c r="CW27" s="634"/>
      <c r="CX27" s="634"/>
      <c r="CY27" s="635"/>
      <c r="CZ27" s="624">
        <v>28.7</v>
      </c>
      <c r="DA27" s="636"/>
      <c r="DB27" s="636"/>
      <c r="DC27" s="637"/>
      <c r="DD27" s="627">
        <v>34107720</v>
      </c>
      <c r="DE27" s="634"/>
      <c r="DF27" s="634"/>
      <c r="DG27" s="634"/>
      <c r="DH27" s="634"/>
      <c r="DI27" s="634"/>
      <c r="DJ27" s="634"/>
      <c r="DK27" s="635"/>
      <c r="DL27" s="627">
        <v>33530155</v>
      </c>
      <c r="DM27" s="634"/>
      <c r="DN27" s="634"/>
      <c r="DO27" s="634"/>
      <c r="DP27" s="634"/>
      <c r="DQ27" s="634"/>
      <c r="DR27" s="634"/>
      <c r="DS27" s="634"/>
      <c r="DT27" s="634"/>
      <c r="DU27" s="634"/>
      <c r="DV27" s="635"/>
      <c r="DW27" s="624">
        <v>16</v>
      </c>
      <c r="DX27" s="636"/>
      <c r="DY27" s="636"/>
      <c r="DZ27" s="636"/>
      <c r="EA27" s="636"/>
      <c r="EB27" s="636"/>
      <c r="EC27" s="648"/>
    </row>
    <row r="28" spans="2:133" ht="11.25" customHeight="1" x14ac:dyDescent="0.2">
      <c r="B28" s="618" t="s">
        <v>311</v>
      </c>
      <c r="C28" s="619"/>
      <c r="D28" s="619"/>
      <c r="E28" s="619"/>
      <c r="F28" s="619"/>
      <c r="G28" s="619"/>
      <c r="H28" s="619"/>
      <c r="I28" s="619"/>
      <c r="J28" s="619"/>
      <c r="K28" s="619"/>
      <c r="L28" s="619"/>
      <c r="M28" s="619"/>
      <c r="N28" s="619"/>
      <c r="O28" s="619"/>
      <c r="P28" s="619"/>
      <c r="Q28" s="620"/>
      <c r="R28" s="621">
        <v>5690739</v>
      </c>
      <c r="S28" s="622"/>
      <c r="T28" s="622"/>
      <c r="U28" s="622"/>
      <c r="V28" s="622"/>
      <c r="W28" s="622"/>
      <c r="X28" s="622"/>
      <c r="Y28" s="623"/>
      <c r="Z28" s="659">
        <v>1.4</v>
      </c>
      <c r="AA28" s="659"/>
      <c r="AB28" s="659"/>
      <c r="AC28" s="659"/>
      <c r="AD28" s="660">
        <v>437123</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312</v>
      </c>
      <c r="CE28" s="619"/>
      <c r="CF28" s="619"/>
      <c r="CG28" s="619"/>
      <c r="CH28" s="619"/>
      <c r="CI28" s="619"/>
      <c r="CJ28" s="619"/>
      <c r="CK28" s="619"/>
      <c r="CL28" s="619"/>
      <c r="CM28" s="619"/>
      <c r="CN28" s="619"/>
      <c r="CO28" s="619"/>
      <c r="CP28" s="619"/>
      <c r="CQ28" s="620"/>
      <c r="CR28" s="621">
        <v>35561606</v>
      </c>
      <c r="CS28" s="622"/>
      <c r="CT28" s="622"/>
      <c r="CU28" s="622"/>
      <c r="CV28" s="622"/>
      <c r="CW28" s="622"/>
      <c r="CX28" s="622"/>
      <c r="CY28" s="623"/>
      <c r="CZ28" s="624">
        <v>8.8000000000000007</v>
      </c>
      <c r="DA28" s="636"/>
      <c r="DB28" s="636"/>
      <c r="DC28" s="637"/>
      <c r="DD28" s="627">
        <v>33925653</v>
      </c>
      <c r="DE28" s="622"/>
      <c r="DF28" s="622"/>
      <c r="DG28" s="622"/>
      <c r="DH28" s="622"/>
      <c r="DI28" s="622"/>
      <c r="DJ28" s="622"/>
      <c r="DK28" s="623"/>
      <c r="DL28" s="627">
        <v>33925653</v>
      </c>
      <c r="DM28" s="622"/>
      <c r="DN28" s="622"/>
      <c r="DO28" s="622"/>
      <c r="DP28" s="622"/>
      <c r="DQ28" s="622"/>
      <c r="DR28" s="622"/>
      <c r="DS28" s="622"/>
      <c r="DT28" s="622"/>
      <c r="DU28" s="622"/>
      <c r="DV28" s="623"/>
      <c r="DW28" s="624">
        <v>16.2</v>
      </c>
      <c r="DX28" s="636"/>
      <c r="DY28" s="636"/>
      <c r="DZ28" s="636"/>
      <c r="EA28" s="636"/>
      <c r="EB28" s="636"/>
      <c r="EC28" s="648"/>
    </row>
    <row r="29" spans="2:133" ht="11.25" customHeight="1" x14ac:dyDescent="0.2">
      <c r="B29" s="618" t="s">
        <v>313</v>
      </c>
      <c r="C29" s="619"/>
      <c r="D29" s="619"/>
      <c r="E29" s="619"/>
      <c r="F29" s="619"/>
      <c r="G29" s="619"/>
      <c r="H29" s="619"/>
      <c r="I29" s="619"/>
      <c r="J29" s="619"/>
      <c r="K29" s="619"/>
      <c r="L29" s="619"/>
      <c r="M29" s="619"/>
      <c r="N29" s="619"/>
      <c r="O29" s="619"/>
      <c r="P29" s="619"/>
      <c r="Q29" s="620"/>
      <c r="R29" s="621">
        <v>2758294</v>
      </c>
      <c r="S29" s="622"/>
      <c r="T29" s="622"/>
      <c r="U29" s="622"/>
      <c r="V29" s="622"/>
      <c r="W29" s="622"/>
      <c r="X29" s="622"/>
      <c r="Y29" s="623"/>
      <c r="Z29" s="659">
        <v>0.7</v>
      </c>
      <c r="AA29" s="659"/>
      <c r="AB29" s="659"/>
      <c r="AC29" s="659"/>
      <c r="AD29" s="660">
        <v>105514</v>
      </c>
      <c r="AE29" s="660"/>
      <c r="AF29" s="660"/>
      <c r="AG29" s="660"/>
      <c r="AH29" s="660"/>
      <c r="AI29" s="660"/>
      <c r="AJ29" s="660"/>
      <c r="AK29" s="660"/>
      <c r="AL29" s="624">
        <v>0.1</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314</v>
      </c>
      <c r="CE29" s="641"/>
      <c r="CF29" s="618" t="s">
        <v>315</v>
      </c>
      <c r="CG29" s="619"/>
      <c r="CH29" s="619"/>
      <c r="CI29" s="619"/>
      <c r="CJ29" s="619"/>
      <c r="CK29" s="619"/>
      <c r="CL29" s="619"/>
      <c r="CM29" s="619"/>
      <c r="CN29" s="619"/>
      <c r="CO29" s="619"/>
      <c r="CP29" s="619"/>
      <c r="CQ29" s="620"/>
      <c r="CR29" s="621">
        <v>35561510</v>
      </c>
      <c r="CS29" s="634"/>
      <c r="CT29" s="634"/>
      <c r="CU29" s="634"/>
      <c r="CV29" s="634"/>
      <c r="CW29" s="634"/>
      <c r="CX29" s="634"/>
      <c r="CY29" s="635"/>
      <c r="CZ29" s="624">
        <v>8.8000000000000007</v>
      </c>
      <c r="DA29" s="636"/>
      <c r="DB29" s="636"/>
      <c r="DC29" s="637"/>
      <c r="DD29" s="627">
        <v>33925557</v>
      </c>
      <c r="DE29" s="634"/>
      <c r="DF29" s="634"/>
      <c r="DG29" s="634"/>
      <c r="DH29" s="634"/>
      <c r="DI29" s="634"/>
      <c r="DJ29" s="634"/>
      <c r="DK29" s="635"/>
      <c r="DL29" s="627">
        <v>33925557</v>
      </c>
      <c r="DM29" s="634"/>
      <c r="DN29" s="634"/>
      <c r="DO29" s="634"/>
      <c r="DP29" s="634"/>
      <c r="DQ29" s="634"/>
      <c r="DR29" s="634"/>
      <c r="DS29" s="634"/>
      <c r="DT29" s="634"/>
      <c r="DU29" s="634"/>
      <c r="DV29" s="635"/>
      <c r="DW29" s="624">
        <v>16.2</v>
      </c>
      <c r="DX29" s="636"/>
      <c r="DY29" s="636"/>
      <c r="DZ29" s="636"/>
      <c r="EA29" s="636"/>
      <c r="EB29" s="636"/>
      <c r="EC29" s="648"/>
    </row>
    <row r="30" spans="2:133" ht="11.25" customHeight="1" x14ac:dyDescent="0.2">
      <c r="B30" s="618" t="s">
        <v>316</v>
      </c>
      <c r="C30" s="619"/>
      <c r="D30" s="619"/>
      <c r="E30" s="619"/>
      <c r="F30" s="619"/>
      <c r="G30" s="619"/>
      <c r="H30" s="619"/>
      <c r="I30" s="619"/>
      <c r="J30" s="619"/>
      <c r="K30" s="619"/>
      <c r="L30" s="619"/>
      <c r="M30" s="619"/>
      <c r="N30" s="619"/>
      <c r="O30" s="619"/>
      <c r="P30" s="619"/>
      <c r="Q30" s="620"/>
      <c r="R30" s="621">
        <v>107186945</v>
      </c>
      <c r="S30" s="622"/>
      <c r="T30" s="622"/>
      <c r="U30" s="622"/>
      <c r="V30" s="622"/>
      <c r="W30" s="622"/>
      <c r="X30" s="622"/>
      <c r="Y30" s="623"/>
      <c r="Z30" s="659">
        <v>26</v>
      </c>
      <c r="AA30" s="659"/>
      <c r="AB30" s="659"/>
      <c r="AC30" s="659"/>
      <c r="AD30" s="660" t="s">
        <v>242</v>
      </c>
      <c r="AE30" s="660"/>
      <c r="AF30" s="660"/>
      <c r="AG30" s="660"/>
      <c r="AH30" s="660"/>
      <c r="AI30" s="660"/>
      <c r="AJ30" s="660"/>
      <c r="AK30" s="660"/>
      <c r="AL30" s="624" t="s">
        <v>242</v>
      </c>
      <c r="AM30" s="625"/>
      <c r="AN30" s="625"/>
      <c r="AO30" s="661"/>
      <c r="AP30" s="673" t="s">
        <v>230</v>
      </c>
      <c r="AQ30" s="674"/>
      <c r="AR30" s="674"/>
      <c r="AS30" s="674"/>
      <c r="AT30" s="674"/>
      <c r="AU30" s="674"/>
      <c r="AV30" s="674"/>
      <c r="AW30" s="674"/>
      <c r="AX30" s="674"/>
      <c r="AY30" s="674"/>
      <c r="AZ30" s="674"/>
      <c r="BA30" s="674"/>
      <c r="BB30" s="674"/>
      <c r="BC30" s="674"/>
      <c r="BD30" s="674"/>
      <c r="BE30" s="674"/>
      <c r="BF30" s="675"/>
      <c r="BG30" s="673" t="s">
        <v>317</v>
      </c>
      <c r="BH30" s="696"/>
      <c r="BI30" s="696"/>
      <c r="BJ30" s="696"/>
      <c r="BK30" s="696"/>
      <c r="BL30" s="696"/>
      <c r="BM30" s="696"/>
      <c r="BN30" s="696"/>
      <c r="BO30" s="696"/>
      <c r="BP30" s="696"/>
      <c r="BQ30" s="697"/>
      <c r="BR30" s="673" t="s">
        <v>318</v>
      </c>
      <c r="BS30" s="696"/>
      <c r="BT30" s="696"/>
      <c r="BU30" s="696"/>
      <c r="BV30" s="696"/>
      <c r="BW30" s="696"/>
      <c r="BX30" s="696"/>
      <c r="BY30" s="696"/>
      <c r="BZ30" s="696"/>
      <c r="CA30" s="696"/>
      <c r="CB30" s="697"/>
      <c r="CD30" s="642"/>
      <c r="CE30" s="643"/>
      <c r="CF30" s="618" t="s">
        <v>319</v>
      </c>
      <c r="CG30" s="619"/>
      <c r="CH30" s="619"/>
      <c r="CI30" s="619"/>
      <c r="CJ30" s="619"/>
      <c r="CK30" s="619"/>
      <c r="CL30" s="619"/>
      <c r="CM30" s="619"/>
      <c r="CN30" s="619"/>
      <c r="CO30" s="619"/>
      <c r="CP30" s="619"/>
      <c r="CQ30" s="620"/>
      <c r="CR30" s="621">
        <v>33767030</v>
      </c>
      <c r="CS30" s="622"/>
      <c r="CT30" s="622"/>
      <c r="CU30" s="622"/>
      <c r="CV30" s="622"/>
      <c r="CW30" s="622"/>
      <c r="CX30" s="622"/>
      <c r="CY30" s="623"/>
      <c r="CZ30" s="624">
        <v>8.4</v>
      </c>
      <c r="DA30" s="636"/>
      <c r="DB30" s="636"/>
      <c r="DC30" s="637"/>
      <c r="DD30" s="627">
        <v>32131077</v>
      </c>
      <c r="DE30" s="622"/>
      <c r="DF30" s="622"/>
      <c r="DG30" s="622"/>
      <c r="DH30" s="622"/>
      <c r="DI30" s="622"/>
      <c r="DJ30" s="622"/>
      <c r="DK30" s="623"/>
      <c r="DL30" s="627">
        <v>32131077</v>
      </c>
      <c r="DM30" s="622"/>
      <c r="DN30" s="622"/>
      <c r="DO30" s="622"/>
      <c r="DP30" s="622"/>
      <c r="DQ30" s="622"/>
      <c r="DR30" s="622"/>
      <c r="DS30" s="622"/>
      <c r="DT30" s="622"/>
      <c r="DU30" s="622"/>
      <c r="DV30" s="623"/>
      <c r="DW30" s="624">
        <v>15.3</v>
      </c>
      <c r="DX30" s="636"/>
      <c r="DY30" s="636"/>
      <c r="DZ30" s="636"/>
      <c r="EA30" s="636"/>
      <c r="EB30" s="636"/>
      <c r="EC30" s="648"/>
    </row>
    <row r="31" spans="2:133" ht="11.25" customHeight="1" x14ac:dyDescent="0.2">
      <c r="B31" s="688" t="s">
        <v>320</v>
      </c>
      <c r="C31" s="689"/>
      <c r="D31" s="689"/>
      <c r="E31" s="689"/>
      <c r="F31" s="689"/>
      <c r="G31" s="689"/>
      <c r="H31" s="689"/>
      <c r="I31" s="689"/>
      <c r="J31" s="689"/>
      <c r="K31" s="689"/>
      <c r="L31" s="689"/>
      <c r="M31" s="689"/>
      <c r="N31" s="689"/>
      <c r="O31" s="689"/>
      <c r="P31" s="689"/>
      <c r="Q31" s="690"/>
      <c r="R31" s="621">
        <v>4509</v>
      </c>
      <c r="S31" s="622"/>
      <c r="T31" s="622"/>
      <c r="U31" s="622"/>
      <c r="V31" s="622"/>
      <c r="W31" s="622"/>
      <c r="X31" s="622"/>
      <c r="Y31" s="623"/>
      <c r="Z31" s="659">
        <v>0</v>
      </c>
      <c r="AA31" s="659"/>
      <c r="AB31" s="659"/>
      <c r="AC31" s="659"/>
      <c r="AD31" s="660">
        <v>4509</v>
      </c>
      <c r="AE31" s="660"/>
      <c r="AF31" s="660"/>
      <c r="AG31" s="660"/>
      <c r="AH31" s="660"/>
      <c r="AI31" s="660"/>
      <c r="AJ31" s="660"/>
      <c r="AK31" s="660"/>
      <c r="AL31" s="624">
        <v>0</v>
      </c>
      <c r="AM31" s="625"/>
      <c r="AN31" s="625"/>
      <c r="AO31" s="661"/>
      <c r="AP31" s="691" t="s">
        <v>321</v>
      </c>
      <c r="AQ31" s="692"/>
      <c r="AR31" s="692"/>
      <c r="AS31" s="692"/>
      <c r="AT31" s="693" t="s">
        <v>322</v>
      </c>
      <c r="AU31" s="218"/>
      <c r="AV31" s="218"/>
      <c r="AW31" s="218"/>
      <c r="AX31" s="679" t="s">
        <v>192</v>
      </c>
      <c r="AY31" s="680"/>
      <c r="AZ31" s="680"/>
      <c r="BA31" s="680"/>
      <c r="BB31" s="680"/>
      <c r="BC31" s="680"/>
      <c r="BD31" s="680"/>
      <c r="BE31" s="680"/>
      <c r="BF31" s="681"/>
      <c r="BG31" s="683">
        <v>99.3</v>
      </c>
      <c r="BH31" s="684"/>
      <c r="BI31" s="684"/>
      <c r="BJ31" s="684"/>
      <c r="BK31" s="684"/>
      <c r="BL31" s="684"/>
      <c r="BM31" s="685">
        <v>98.3</v>
      </c>
      <c r="BN31" s="684"/>
      <c r="BO31" s="684"/>
      <c r="BP31" s="684"/>
      <c r="BQ31" s="686"/>
      <c r="BR31" s="683">
        <v>99.2</v>
      </c>
      <c r="BS31" s="684"/>
      <c r="BT31" s="684"/>
      <c r="BU31" s="684"/>
      <c r="BV31" s="684"/>
      <c r="BW31" s="684"/>
      <c r="BX31" s="685">
        <v>98.2</v>
      </c>
      <c r="BY31" s="684"/>
      <c r="BZ31" s="684"/>
      <c r="CA31" s="684"/>
      <c r="CB31" s="686"/>
      <c r="CD31" s="642"/>
      <c r="CE31" s="643"/>
      <c r="CF31" s="618" t="s">
        <v>323</v>
      </c>
      <c r="CG31" s="619"/>
      <c r="CH31" s="619"/>
      <c r="CI31" s="619"/>
      <c r="CJ31" s="619"/>
      <c r="CK31" s="619"/>
      <c r="CL31" s="619"/>
      <c r="CM31" s="619"/>
      <c r="CN31" s="619"/>
      <c r="CO31" s="619"/>
      <c r="CP31" s="619"/>
      <c r="CQ31" s="620"/>
      <c r="CR31" s="621">
        <v>1794480</v>
      </c>
      <c r="CS31" s="634"/>
      <c r="CT31" s="634"/>
      <c r="CU31" s="634"/>
      <c r="CV31" s="634"/>
      <c r="CW31" s="634"/>
      <c r="CX31" s="634"/>
      <c r="CY31" s="635"/>
      <c r="CZ31" s="624">
        <v>0.4</v>
      </c>
      <c r="DA31" s="636"/>
      <c r="DB31" s="636"/>
      <c r="DC31" s="637"/>
      <c r="DD31" s="627">
        <v>1794480</v>
      </c>
      <c r="DE31" s="634"/>
      <c r="DF31" s="634"/>
      <c r="DG31" s="634"/>
      <c r="DH31" s="634"/>
      <c r="DI31" s="634"/>
      <c r="DJ31" s="634"/>
      <c r="DK31" s="635"/>
      <c r="DL31" s="627">
        <v>1794480</v>
      </c>
      <c r="DM31" s="634"/>
      <c r="DN31" s="634"/>
      <c r="DO31" s="634"/>
      <c r="DP31" s="634"/>
      <c r="DQ31" s="634"/>
      <c r="DR31" s="634"/>
      <c r="DS31" s="634"/>
      <c r="DT31" s="634"/>
      <c r="DU31" s="634"/>
      <c r="DV31" s="635"/>
      <c r="DW31" s="624">
        <v>0.9</v>
      </c>
      <c r="DX31" s="636"/>
      <c r="DY31" s="636"/>
      <c r="DZ31" s="636"/>
      <c r="EA31" s="636"/>
      <c r="EB31" s="636"/>
      <c r="EC31" s="648"/>
    </row>
    <row r="32" spans="2:133" ht="11.25" customHeight="1" x14ac:dyDescent="0.2">
      <c r="B32" s="618" t="s">
        <v>324</v>
      </c>
      <c r="C32" s="619"/>
      <c r="D32" s="619"/>
      <c r="E32" s="619"/>
      <c r="F32" s="619"/>
      <c r="G32" s="619"/>
      <c r="H32" s="619"/>
      <c r="I32" s="619"/>
      <c r="J32" s="619"/>
      <c r="K32" s="619"/>
      <c r="L32" s="619"/>
      <c r="M32" s="619"/>
      <c r="N32" s="619"/>
      <c r="O32" s="619"/>
      <c r="P32" s="619"/>
      <c r="Q32" s="620"/>
      <c r="R32" s="621">
        <v>25891827</v>
      </c>
      <c r="S32" s="622"/>
      <c r="T32" s="622"/>
      <c r="U32" s="622"/>
      <c r="V32" s="622"/>
      <c r="W32" s="622"/>
      <c r="X32" s="622"/>
      <c r="Y32" s="623"/>
      <c r="Z32" s="659">
        <v>6.3</v>
      </c>
      <c r="AA32" s="659"/>
      <c r="AB32" s="659"/>
      <c r="AC32" s="659"/>
      <c r="AD32" s="660" t="s">
        <v>242</v>
      </c>
      <c r="AE32" s="660"/>
      <c r="AF32" s="660"/>
      <c r="AG32" s="660"/>
      <c r="AH32" s="660"/>
      <c r="AI32" s="660"/>
      <c r="AJ32" s="660"/>
      <c r="AK32" s="660"/>
      <c r="AL32" s="624" t="s">
        <v>242</v>
      </c>
      <c r="AM32" s="625"/>
      <c r="AN32" s="625"/>
      <c r="AO32" s="661"/>
      <c r="AP32" s="662"/>
      <c r="AQ32" s="663"/>
      <c r="AR32" s="663"/>
      <c r="AS32" s="663"/>
      <c r="AT32" s="694"/>
      <c r="AU32" s="214" t="s">
        <v>325</v>
      </c>
      <c r="AX32" s="618" t="s">
        <v>326</v>
      </c>
      <c r="AY32" s="619"/>
      <c r="AZ32" s="619"/>
      <c r="BA32" s="619"/>
      <c r="BB32" s="619"/>
      <c r="BC32" s="619"/>
      <c r="BD32" s="619"/>
      <c r="BE32" s="619"/>
      <c r="BF32" s="620"/>
      <c r="BG32" s="687">
        <v>99.1</v>
      </c>
      <c r="BH32" s="634"/>
      <c r="BI32" s="634"/>
      <c r="BJ32" s="634"/>
      <c r="BK32" s="634"/>
      <c r="BL32" s="634"/>
      <c r="BM32" s="625">
        <v>98</v>
      </c>
      <c r="BN32" s="634"/>
      <c r="BO32" s="634"/>
      <c r="BP32" s="634"/>
      <c r="BQ32" s="657"/>
      <c r="BR32" s="687">
        <v>99.1</v>
      </c>
      <c r="BS32" s="634"/>
      <c r="BT32" s="634"/>
      <c r="BU32" s="634"/>
      <c r="BV32" s="634"/>
      <c r="BW32" s="634"/>
      <c r="BX32" s="625">
        <v>97.9</v>
      </c>
      <c r="BY32" s="634"/>
      <c r="BZ32" s="634"/>
      <c r="CA32" s="634"/>
      <c r="CB32" s="657"/>
      <c r="CD32" s="644"/>
      <c r="CE32" s="645"/>
      <c r="CF32" s="618" t="s">
        <v>327</v>
      </c>
      <c r="CG32" s="619"/>
      <c r="CH32" s="619"/>
      <c r="CI32" s="619"/>
      <c r="CJ32" s="619"/>
      <c r="CK32" s="619"/>
      <c r="CL32" s="619"/>
      <c r="CM32" s="619"/>
      <c r="CN32" s="619"/>
      <c r="CO32" s="619"/>
      <c r="CP32" s="619"/>
      <c r="CQ32" s="620"/>
      <c r="CR32" s="621">
        <v>96</v>
      </c>
      <c r="CS32" s="622"/>
      <c r="CT32" s="622"/>
      <c r="CU32" s="622"/>
      <c r="CV32" s="622"/>
      <c r="CW32" s="622"/>
      <c r="CX32" s="622"/>
      <c r="CY32" s="623"/>
      <c r="CZ32" s="624">
        <v>0</v>
      </c>
      <c r="DA32" s="636"/>
      <c r="DB32" s="636"/>
      <c r="DC32" s="637"/>
      <c r="DD32" s="627">
        <v>96</v>
      </c>
      <c r="DE32" s="622"/>
      <c r="DF32" s="622"/>
      <c r="DG32" s="622"/>
      <c r="DH32" s="622"/>
      <c r="DI32" s="622"/>
      <c r="DJ32" s="622"/>
      <c r="DK32" s="623"/>
      <c r="DL32" s="627">
        <v>96</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2">
      <c r="B33" s="618" t="s">
        <v>328</v>
      </c>
      <c r="C33" s="619"/>
      <c r="D33" s="619"/>
      <c r="E33" s="619"/>
      <c r="F33" s="619"/>
      <c r="G33" s="619"/>
      <c r="H33" s="619"/>
      <c r="I33" s="619"/>
      <c r="J33" s="619"/>
      <c r="K33" s="619"/>
      <c r="L33" s="619"/>
      <c r="M33" s="619"/>
      <c r="N33" s="619"/>
      <c r="O33" s="619"/>
      <c r="P33" s="619"/>
      <c r="Q33" s="620"/>
      <c r="R33" s="621">
        <v>4506258</v>
      </c>
      <c r="S33" s="622"/>
      <c r="T33" s="622"/>
      <c r="U33" s="622"/>
      <c r="V33" s="622"/>
      <c r="W33" s="622"/>
      <c r="X33" s="622"/>
      <c r="Y33" s="623"/>
      <c r="Z33" s="659">
        <v>1.1000000000000001</v>
      </c>
      <c r="AA33" s="659"/>
      <c r="AB33" s="659"/>
      <c r="AC33" s="659"/>
      <c r="AD33" s="660" t="s">
        <v>248</v>
      </c>
      <c r="AE33" s="660"/>
      <c r="AF33" s="660"/>
      <c r="AG33" s="660"/>
      <c r="AH33" s="660"/>
      <c r="AI33" s="660"/>
      <c r="AJ33" s="660"/>
      <c r="AK33" s="660"/>
      <c r="AL33" s="624" t="s">
        <v>270</v>
      </c>
      <c r="AM33" s="625"/>
      <c r="AN33" s="625"/>
      <c r="AO33" s="661"/>
      <c r="AP33" s="664"/>
      <c r="AQ33" s="665"/>
      <c r="AR33" s="665"/>
      <c r="AS33" s="665"/>
      <c r="AT33" s="695"/>
      <c r="AU33" s="219"/>
      <c r="AV33" s="219"/>
      <c r="AW33" s="219"/>
      <c r="AX33" s="602" t="s">
        <v>329</v>
      </c>
      <c r="AY33" s="603"/>
      <c r="AZ33" s="603"/>
      <c r="BA33" s="603"/>
      <c r="BB33" s="603"/>
      <c r="BC33" s="603"/>
      <c r="BD33" s="603"/>
      <c r="BE33" s="603"/>
      <c r="BF33" s="604"/>
      <c r="BG33" s="682">
        <v>99.4</v>
      </c>
      <c r="BH33" s="606"/>
      <c r="BI33" s="606"/>
      <c r="BJ33" s="606"/>
      <c r="BK33" s="606"/>
      <c r="BL33" s="606"/>
      <c r="BM33" s="652">
        <v>98.5</v>
      </c>
      <c r="BN33" s="606"/>
      <c r="BO33" s="606"/>
      <c r="BP33" s="606"/>
      <c r="BQ33" s="669"/>
      <c r="BR33" s="682">
        <v>99.3</v>
      </c>
      <c r="BS33" s="606"/>
      <c r="BT33" s="606"/>
      <c r="BU33" s="606"/>
      <c r="BV33" s="606"/>
      <c r="BW33" s="606"/>
      <c r="BX33" s="652">
        <v>98.3</v>
      </c>
      <c r="BY33" s="606"/>
      <c r="BZ33" s="606"/>
      <c r="CA33" s="606"/>
      <c r="CB33" s="669"/>
      <c r="CD33" s="618" t="s">
        <v>330</v>
      </c>
      <c r="CE33" s="619"/>
      <c r="CF33" s="619"/>
      <c r="CG33" s="619"/>
      <c r="CH33" s="619"/>
      <c r="CI33" s="619"/>
      <c r="CJ33" s="619"/>
      <c r="CK33" s="619"/>
      <c r="CL33" s="619"/>
      <c r="CM33" s="619"/>
      <c r="CN33" s="619"/>
      <c r="CO33" s="619"/>
      <c r="CP33" s="619"/>
      <c r="CQ33" s="620"/>
      <c r="CR33" s="621">
        <v>121427173</v>
      </c>
      <c r="CS33" s="634"/>
      <c r="CT33" s="634"/>
      <c r="CU33" s="634"/>
      <c r="CV33" s="634"/>
      <c r="CW33" s="634"/>
      <c r="CX33" s="634"/>
      <c r="CY33" s="635"/>
      <c r="CZ33" s="624">
        <v>30.1</v>
      </c>
      <c r="DA33" s="636"/>
      <c r="DB33" s="636"/>
      <c r="DC33" s="637"/>
      <c r="DD33" s="627">
        <v>84790081</v>
      </c>
      <c r="DE33" s="634"/>
      <c r="DF33" s="634"/>
      <c r="DG33" s="634"/>
      <c r="DH33" s="634"/>
      <c r="DI33" s="634"/>
      <c r="DJ33" s="634"/>
      <c r="DK33" s="635"/>
      <c r="DL33" s="627">
        <v>56315296</v>
      </c>
      <c r="DM33" s="634"/>
      <c r="DN33" s="634"/>
      <c r="DO33" s="634"/>
      <c r="DP33" s="634"/>
      <c r="DQ33" s="634"/>
      <c r="DR33" s="634"/>
      <c r="DS33" s="634"/>
      <c r="DT33" s="634"/>
      <c r="DU33" s="634"/>
      <c r="DV33" s="635"/>
      <c r="DW33" s="624">
        <v>26.9</v>
      </c>
      <c r="DX33" s="636"/>
      <c r="DY33" s="636"/>
      <c r="DZ33" s="636"/>
      <c r="EA33" s="636"/>
      <c r="EB33" s="636"/>
      <c r="EC33" s="648"/>
    </row>
    <row r="34" spans="2:133" ht="11.25" customHeight="1" x14ac:dyDescent="0.2">
      <c r="B34" s="618" t="s">
        <v>331</v>
      </c>
      <c r="C34" s="619"/>
      <c r="D34" s="619"/>
      <c r="E34" s="619"/>
      <c r="F34" s="619"/>
      <c r="G34" s="619"/>
      <c r="H34" s="619"/>
      <c r="I34" s="619"/>
      <c r="J34" s="619"/>
      <c r="K34" s="619"/>
      <c r="L34" s="619"/>
      <c r="M34" s="619"/>
      <c r="N34" s="619"/>
      <c r="O34" s="619"/>
      <c r="P34" s="619"/>
      <c r="Q34" s="620"/>
      <c r="R34" s="621">
        <v>898543</v>
      </c>
      <c r="S34" s="622"/>
      <c r="T34" s="622"/>
      <c r="U34" s="622"/>
      <c r="V34" s="622"/>
      <c r="W34" s="622"/>
      <c r="X34" s="622"/>
      <c r="Y34" s="623"/>
      <c r="Z34" s="659">
        <v>0.2</v>
      </c>
      <c r="AA34" s="659"/>
      <c r="AB34" s="659"/>
      <c r="AC34" s="659"/>
      <c r="AD34" s="660" t="s">
        <v>242</v>
      </c>
      <c r="AE34" s="660"/>
      <c r="AF34" s="660"/>
      <c r="AG34" s="660"/>
      <c r="AH34" s="660"/>
      <c r="AI34" s="660"/>
      <c r="AJ34" s="660"/>
      <c r="AK34" s="660"/>
      <c r="AL34" s="624" t="s">
        <v>242</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332</v>
      </c>
      <c r="CE34" s="619"/>
      <c r="CF34" s="619"/>
      <c r="CG34" s="619"/>
      <c r="CH34" s="619"/>
      <c r="CI34" s="619"/>
      <c r="CJ34" s="619"/>
      <c r="CK34" s="619"/>
      <c r="CL34" s="619"/>
      <c r="CM34" s="619"/>
      <c r="CN34" s="619"/>
      <c r="CO34" s="619"/>
      <c r="CP34" s="619"/>
      <c r="CQ34" s="620"/>
      <c r="CR34" s="621">
        <v>51714780</v>
      </c>
      <c r="CS34" s="622"/>
      <c r="CT34" s="622"/>
      <c r="CU34" s="622"/>
      <c r="CV34" s="622"/>
      <c r="CW34" s="622"/>
      <c r="CX34" s="622"/>
      <c r="CY34" s="623"/>
      <c r="CZ34" s="624">
        <v>12.8</v>
      </c>
      <c r="DA34" s="636"/>
      <c r="DB34" s="636"/>
      <c r="DC34" s="637"/>
      <c r="DD34" s="627">
        <v>31015236</v>
      </c>
      <c r="DE34" s="622"/>
      <c r="DF34" s="622"/>
      <c r="DG34" s="622"/>
      <c r="DH34" s="622"/>
      <c r="DI34" s="622"/>
      <c r="DJ34" s="622"/>
      <c r="DK34" s="623"/>
      <c r="DL34" s="627">
        <v>22040910</v>
      </c>
      <c r="DM34" s="622"/>
      <c r="DN34" s="622"/>
      <c r="DO34" s="622"/>
      <c r="DP34" s="622"/>
      <c r="DQ34" s="622"/>
      <c r="DR34" s="622"/>
      <c r="DS34" s="622"/>
      <c r="DT34" s="622"/>
      <c r="DU34" s="622"/>
      <c r="DV34" s="623"/>
      <c r="DW34" s="624">
        <v>10.5</v>
      </c>
      <c r="DX34" s="636"/>
      <c r="DY34" s="636"/>
      <c r="DZ34" s="636"/>
      <c r="EA34" s="636"/>
      <c r="EB34" s="636"/>
      <c r="EC34" s="648"/>
    </row>
    <row r="35" spans="2:133" ht="11.25" customHeight="1" x14ac:dyDescent="0.2">
      <c r="B35" s="618" t="s">
        <v>333</v>
      </c>
      <c r="C35" s="619"/>
      <c r="D35" s="619"/>
      <c r="E35" s="619"/>
      <c r="F35" s="619"/>
      <c r="G35" s="619"/>
      <c r="H35" s="619"/>
      <c r="I35" s="619"/>
      <c r="J35" s="619"/>
      <c r="K35" s="619"/>
      <c r="L35" s="619"/>
      <c r="M35" s="619"/>
      <c r="N35" s="619"/>
      <c r="O35" s="619"/>
      <c r="P35" s="619"/>
      <c r="Q35" s="620"/>
      <c r="R35" s="621">
        <v>4212736</v>
      </c>
      <c r="S35" s="622"/>
      <c r="T35" s="622"/>
      <c r="U35" s="622"/>
      <c r="V35" s="622"/>
      <c r="W35" s="622"/>
      <c r="X35" s="622"/>
      <c r="Y35" s="623"/>
      <c r="Z35" s="659">
        <v>1</v>
      </c>
      <c r="AA35" s="659"/>
      <c r="AB35" s="659"/>
      <c r="AC35" s="659"/>
      <c r="AD35" s="660" t="s">
        <v>248</v>
      </c>
      <c r="AE35" s="660"/>
      <c r="AF35" s="660"/>
      <c r="AG35" s="660"/>
      <c r="AH35" s="660"/>
      <c r="AI35" s="660"/>
      <c r="AJ35" s="660"/>
      <c r="AK35" s="660"/>
      <c r="AL35" s="624" t="s">
        <v>248</v>
      </c>
      <c r="AM35" s="625"/>
      <c r="AN35" s="625"/>
      <c r="AO35" s="661"/>
      <c r="AP35" s="222"/>
      <c r="AQ35" s="673" t="s">
        <v>334</v>
      </c>
      <c r="AR35" s="674"/>
      <c r="AS35" s="674"/>
      <c r="AT35" s="674"/>
      <c r="AU35" s="674"/>
      <c r="AV35" s="674"/>
      <c r="AW35" s="674"/>
      <c r="AX35" s="674"/>
      <c r="AY35" s="674"/>
      <c r="AZ35" s="674"/>
      <c r="BA35" s="674"/>
      <c r="BB35" s="674"/>
      <c r="BC35" s="674"/>
      <c r="BD35" s="674"/>
      <c r="BE35" s="674"/>
      <c r="BF35" s="675"/>
      <c r="BG35" s="673" t="s">
        <v>335</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336</v>
      </c>
      <c r="CE35" s="619"/>
      <c r="CF35" s="619"/>
      <c r="CG35" s="619"/>
      <c r="CH35" s="619"/>
      <c r="CI35" s="619"/>
      <c r="CJ35" s="619"/>
      <c r="CK35" s="619"/>
      <c r="CL35" s="619"/>
      <c r="CM35" s="619"/>
      <c r="CN35" s="619"/>
      <c r="CO35" s="619"/>
      <c r="CP35" s="619"/>
      <c r="CQ35" s="620"/>
      <c r="CR35" s="621">
        <v>3363544</v>
      </c>
      <c r="CS35" s="634"/>
      <c r="CT35" s="634"/>
      <c r="CU35" s="634"/>
      <c r="CV35" s="634"/>
      <c r="CW35" s="634"/>
      <c r="CX35" s="634"/>
      <c r="CY35" s="635"/>
      <c r="CZ35" s="624">
        <v>0.8</v>
      </c>
      <c r="DA35" s="636"/>
      <c r="DB35" s="636"/>
      <c r="DC35" s="637"/>
      <c r="DD35" s="627">
        <v>2735314</v>
      </c>
      <c r="DE35" s="634"/>
      <c r="DF35" s="634"/>
      <c r="DG35" s="634"/>
      <c r="DH35" s="634"/>
      <c r="DI35" s="634"/>
      <c r="DJ35" s="634"/>
      <c r="DK35" s="635"/>
      <c r="DL35" s="627">
        <v>2735314</v>
      </c>
      <c r="DM35" s="634"/>
      <c r="DN35" s="634"/>
      <c r="DO35" s="634"/>
      <c r="DP35" s="634"/>
      <c r="DQ35" s="634"/>
      <c r="DR35" s="634"/>
      <c r="DS35" s="634"/>
      <c r="DT35" s="634"/>
      <c r="DU35" s="634"/>
      <c r="DV35" s="635"/>
      <c r="DW35" s="624">
        <v>1.3</v>
      </c>
      <c r="DX35" s="636"/>
      <c r="DY35" s="636"/>
      <c r="DZ35" s="636"/>
      <c r="EA35" s="636"/>
      <c r="EB35" s="636"/>
      <c r="EC35" s="648"/>
    </row>
    <row r="36" spans="2:133" ht="11.25" customHeight="1" x14ac:dyDescent="0.2">
      <c r="B36" s="618" t="s">
        <v>337</v>
      </c>
      <c r="C36" s="619"/>
      <c r="D36" s="619"/>
      <c r="E36" s="619"/>
      <c r="F36" s="619"/>
      <c r="G36" s="619"/>
      <c r="H36" s="619"/>
      <c r="I36" s="619"/>
      <c r="J36" s="619"/>
      <c r="K36" s="619"/>
      <c r="L36" s="619"/>
      <c r="M36" s="619"/>
      <c r="N36" s="619"/>
      <c r="O36" s="619"/>
      <c r="P36" s="619"/>
      <c r="Q36" s="620"/>
      <c r="R36" s="621">
        <v>10291142</v>
      </c>
      <c r="S36" s="622"/>
      <c r="T36" s="622"/>
      <c r="U36" s="622"/>
      <c r="V36" s="622"/>
      <c r="W36" s="622"/>
      <c r="X36" s="622"/>
      <c r="Y36" s="623"/>
      <c r="Z36" s="659">
        <v>2.5</v>
      </c>
      <c r="AA36" s="659"/>
      <c r="AB36" s="659"/>
      <c r="AC36" s="659"/>
      <c r="AD36" s="660" t="s">
        <v>248</v>
      </c>
      <c r="AE36" s="660"/>
      <c r="AF36" s="660"/>
      <c r="AG36" s="660"/>
      <c r="AH36" s="660"/>
      <c r="AI36" s="660"/>
      <c r="AJ36" s="660"/>
      <c r="AK36" s="660"/>
      <c r="AL36" s="624" t="s">
        <v>248</v>
      </c>
      <c r="AM36" s="625"/>
      <c r="AN36" s="625"/>
      <c r="AO36" s="661"/>
      <c r="AP36" s="222"/>
      <c r="AQ36" s="670" t="s">
        <v>338</v>
      </c>
      <c r="AR36" s="671"/>
      <c r="AS36" s="671"/>
      <c r="AT36" s="671"/>
      <c r="AU36" s="671"/>
      <c r="AV36" s="671"/>
      <c r="AW36" s="671"/>
      <c r="AX36" s="671"/>
      <c r="AY36" s="672"/>
      <c r="AZ36" s="676">
        <v>38202016</v>
      </c>
      <c r="BA36" s="677"/>
      <c r="BB36" s="677"/>
      <c r="BC36" s="677"/>
      <c r="BD36" s="677"/>
      <c r="BE36" s="677"/>
      <c r="BF36" s="678"/>
      <c r="BG36" s="679" t="s">
        <v>339</v>
      </c>
      <c r="BH36" s="680"/>
      <c r="BI36" s="680"/>
      <c r="BJ36" s="680"/>
      <c r="BK36" s="680"/>
      <c r="BL36" s="680"/>
      <c r="BM36" s="680"/>
      <c r="BN36" s="680"/>
      <c r="BO36" s="680"/>
      <c r="BP36" s="680"/>
      <c r="BQ36" s="680"/>
      <c r="BR36" s="680"/>
      <c r="BS36" s="680"/>
      <c r="BT36" s="680"/>
      <c r="BU36" s="681"/>
      <c r="BV36" s="676">
        <v>2063045</v>
      </c>
      <c r="BW36" s="677"/>
      <c r="BX36" s="677"/>
      <c r="BY36" s="677"/>
      <c r="BZ36" s="677"/>
      <c r="CA36" s="677"/>
      <c r="CB36" s="678"/>
      <c r="CD36" s="618" t="s">
        <v>340</v>
      </c>
      <c r="CE36" s="619"/>
      <c r="CF36" s="619"/>
      <c r="CG36" s="619"/>
      <c r="CH36" s="619"/>
      <c r="CI36" s="619"/>
      <c r="CJ36" s="619"/>
      <c r="CK36" s="619"/>
      <c r="CL36" s="619"/>
      <c r="CM36" s="619"/>
      <c r="CN36" s="619"/>
      <c r="CO36" s="619"/>
      <c r="CP36" s="619"/>
      <c r="CQ36" s="620"/>
      <c r="CR36" s="621">
        <v>24284666</v>
      </c>
      <c r="CS36" s="622"/>
      <c r="CT36" s="622"/>
      <c r="CU36" s="622"/>
      <c r="CV36" s="622"/>
      <c r="CW36" s="622"/>
      <c r="CX36" s="622"/>
      <c r="CY36" s="623"/>
      <c r="CZ36" s="624">
        <v>6</v>
      </c>
      <c r="DA36" s="636"/>
      <c r="DB36" s="636"/>
      <c r="DC36" s="637"/>
      <c r="DD36" s="627">
        <v>19877128</v>
      </c>
      <c r="DE36" s="622"/>
      <c r="DF36" s="622"/>
      <c r="DG36" s="622"/>
      <c r="DH36" s="622"/>
      <c r="DI36" s="622"/>
      <c r="DJ36" s="622"/>
      <c r="DK36" s="623"/>
      <c r="DL36" s="627">
        <v>10702695</v>
      </c>
      <c r="DM36" s="622"/>
      <c r="DN36" s="622"/>
      <c r="DO36" s="622"/>
      <c r="DP36" s="622"/>
      <c r="DQ36" s="622"/>
      <c r="DR36" s="622"/>
      <c r="DS36" s="622"/>
      <c r="DT36" s="622"/>
      <c r="DU36" s="622"/>
      <c r="DV36" s="623"/>
      <c r="DW36" s="624">
        <v>5.0999999999999996</v>
      </c>
      <c r="DX36" s="636"/>
      <c r="DY36" s="636"/>
      <c r="DZ36" s="636"/>
      <c r="EA36" s="636"/>
      <c r="EB36" s="636"/>
      <c r="EC36" s="648"/>
    </row>
    <row r="37" spans="2:133" ht="11.25" customHeight="1" x14ac:dyDescent="0.2">
      <c r="B37" s="618" t="s">
        <v>341</v>
      </c>
      <c r="C37" s="619"/>
      <c r="D37" s="619"/>
      <c r="E37" s="619"/>
      <c r="F37" s="619"/>
      <c r="G37" s="619"/>
      <c r="H37" s="619"/>
      <c r="I37" s="619"/>
      <c r="J37" s="619"/>
      <c r="K37" s="619"/>
      <c r="L37" s="619"/>
      <c r="M37" s="619"/>
      <c r="N37" s="619"/>
      <c r="O37" s="619"/>
      <c r="P37" s="619"/>
      <c r="Q37" s="620"/>
      <c r="R37" s="621">
        <v>8680688</v>
      </c>
      <c r="S37" s="622"/>
      <c r="T37" s="622"/>
      <c r="U37" s="622"/>
      <c r="V37" s="622"/>
      <c r="W37" s="622"/>
      <c r="X37" s="622"/>
      <c r="Y37" s="623"/>
      <c r="Z37" s="659">
        <v>2.1</v>
      </c>
      <c r="AA37" s="659"/>
      <c r="AB37" s="659"/>
      <c r="AC37" s="659"/>
      <c r="AD37" s="660">
        <v>19117</v>
      </c>
      <c r="AE37" s="660"/>
      <c r="AF37" s="660"/>
      <c r="AG37" s="660"/>
      <c r="AH37" s="660"/>
      <c r="AI37" s="660"/>
      <c r="AJ37" s="660"/>
      <c r="AK37" s="660"/>
      <c r="AL37" s="624">
        <v>0</v>
      </c>
      <c r="AM37" s="625"/>
      <c r="AN37" s="625"/>
      <c r="AO37" s="661"/>
      <c r="AQ37" s="654" t="s">
        <v>342</v>
      </c>
      <c r="AR37" s="655"/>
      <c r="AS37" s="655"/>
      <c r="AT37" s="655"/>
      <c r="AU37" s="655"/>
      <c r="AV37" s="655"/>
      <c r="AW37" s="655"/>
      <c r="AX37" s="655"/>
      <c r="AY37" s="656"/>
      <c r="AZ37" s="621">
        <v>6376035</v>
      </c>
      <c r="BA37" s="622"/>
      <c r="BB37" s="622"/>
      <c r="BC37" s="622"/>
      <c r="BD37" s="634"/>
      <c r="BE37" s="634"/>
      <c r="BF37" s="657"/>
      <c r="BG37" s="618" t="s">
        <v>343</v>
      </c>
      <c r="BH37" s="619"/>
      <c r="BI37" s="619"/>
      <c r="BJ37" s="619"/>
      <c r="BK37" s="619"/>
      <c r="BL37" s="619"/>
      <c r="BM37" s="619"/>
      <c r="BN37" s="619"/>
      <c r="BO37" s="619"/>
      <c r="BP37" s="619"/>
      <c r="BQ37" s="619"/>
      <c r="BR37" s="619"/>
      <c r="BS37" s="619"/>
      <c r="BT37" s="619"/>
      <c r="BU37" s="620"/>
      <c r="BV37" s="621">
        <v>-25446</v>
      </c>
      <c r="BW37" s="622"/>
      <c r="BX37" s="622"/>
      <c r="BY37" s="622"/>
      <c r="BZ37" s="622"/>
      <c r="CA37" s="622"/>
      <c r="CB37" s="658"/>
      <c r="CD37" s="618" t="s">
        <v>344</v>
      </c>
      <c r="CE37" s="619"/>
      <c r="CF37" s="619"/>
      <c r="CG37" s="619"/>
      <c r="CH37" s="619"/>
      <c r="CI37" s="619"/>
      <c r="CJ37" s="619"/>
      <c r="CK37" s="619"/>
      <c r="CL37" s="619"/>
      <c r="CM37" s="619"/>
      <c r="CN37" s="619"/>
      <c r="CO37" s="619"/>
      <c r="CP37" s="619"/>
      <c r="CQ37" s="620"/>
      <c r="CR37" s="621">
        <v>152996</v>
      </c>
      <c r="CS37" s="634"/>
      <c r="CT37" s="634"/>
      <c r="CU37" s="634"/>
      <c r="CV37" s="634"/>
      <c r="CW37" s="634"/>
      <c r="CX37" s="634"/>
      <c r="CY37" s="635"/>
      <c r="CZ37" s="624">
        <v>0</v>
      </c>
      <c r="DA37" s="636"/>
      <c r="DB37" s="636"/>
      <c r="DC37" s="637"/>
      <c r="DD37" s="627">
        <v>152996</v>
      </c>
      <c r="DE37" s="634"/>
      <c r="DF37" s="634"/>
      <c r="DG37" s="634"/>
      <c r="DH37" s="634"/>
      <c r="DI37" s="634"/>
      <c r="DJ37" s="634"/>
      <c r="DK37" s="635"/>
      <c r="DL37" s="627">
        <v>152996</v>
      </c>
      <c r="DM37" s="634"/>
      <c r="DN37" s="634"/>
      <c r="DO37" s="634"/>
      <c r="DP37" s="634"/>
      <c r="DQ37" s="634"/>
      <c r="DR37" s="634"/>
      <c r="DS37" s="634"/>
      <c r="DT37" s="634"/>
      <c r="DU37" s="634"/>
      <c r="DV37" s="635"/>
      <c r="DW37" s="624">
        <v>0.1</v>
      </c>
      <c r="DX37" s="636"/>
      <c r="DY37" s="636"/>
      <c r="DZ37" s="636"/>
      <c r="EA37" s="636"/>
      <c r="EB37" s="636"/>
      <c r="EC37" s="648"/>
    </row>
    <row r="38" spans="2:133" ht="11.25" customHeight="1" x14ac:dyDescent="0.2">
      <c r="B38" s="618" t="s">
        <v>345</v>
      </c>
      <c r="C38" s="619"/>
      <c r="D38" s="619"/>
      <c r="E38" s="619"/>
      <c r="F38" s="619"/>
      <c r="G38" s="619"/>
      <c r="H38" s="619"/>
      <c r="I38" s="619"/>
      <c r="J38" s="619"/>
      <c r="K38" s="619"/>
      <c r="L38" s="619"/>
      <c r="M38" s="619"/>
      <c r="N38" s="619"/>
      <c r="O38" s="619"/>
      <c r="P38" s="619"/>
      <c r="Q38" s="620"/>
      <c r="R38" s="621">
        <v>34143300</v>
      </c>
      <c r="S38" s="622"/>
      <c r="T38" s="622"/>
      <c r="U38" s="622"/>
      <c r="V38" s="622"/>
      <c r="W38" s="622"/>
      <c r="X38" s="622"/>
      <c r="Y38" s="623"/>
      <c r="Z38" s="659">
        <v>8.3000000000000007</v>
      </c>
      <c r="AA38" s="659"/>
      <c r="AB38" s="659"/>
      <c r="AC38" s="659"/>
      <c r="AD38" s="660" t="s">
        <v>242</v>
      </c>
      <c r="AE38" s="660"/>
      <c r="AF38" s="660"/>
      <c r="AG38" s="660"/>
      <c r="AH38" s="660"/>
      <c r="AI38" s="660"/>
      <c r="AJ38" s="660"/>
      <c r="AK38" s="660"/>
      <c r="AL38" s="624" t="s">
        <v>248</v>
      </c>
      <c r="AM38" s="625"/>
      <c r="AN38" s="625"/>
      <c r="AO38" s="661"/>
      <c r="AQ38" s="654" t="s">
        <v>346</v>
      </c>
      <c r="AR38" s="655"/>
      <c r="AS38" s="655"/>
      <c r="AT38" s="655"/>
      <c r="AU38" s="655"/>
      <c r="AV38" s="655"/>
      <c r="AW38" s="655"/>
      <c r="AX38" s="655"/>
      <c r="AY38" s="656"/>
      <c r="AZ38" s="621">
        <v>1628337</v>
      </c>
      <c r="BA38" s="622"/>
      <c r="BB38" s="622"/>
      <c r="BC38" s="622"/>
      <c r="BD38" s="634"/>
      <c r="BE38" s="634"/>
      <c r="BF38" s="657"/>
      <c r="BG38" s="618" t="s">
        <v>347</v>
      </c>
      <c r="BH38" s="619"/>
      <c r="BI38" s="619"/>
      <c r="BJ38" s="619"/>
      <c r="BK38" s="619"/>
      <c r="BL38" s="619"/>
      <c r="BM38" s="619"/>
      <c r="BN38" s="619"/>
      <c r="BO38" s="619"/>
      <c r="BP38" s="619"/>
      <c r="BQ38" s="619"/>
      <c r="BR38" s="619"/>
      <c r="BS38" s="619"/>
      <c r="BT38" s="619"/>
      <c r="BU38" s="620"/>
      <c r="BV38" s="621">
        <v>92236</v>
      </c>
      <c r="BW38" s="622"/>
      <c r="BX38" s="622"/>
      <c r="BY38" s="622"/>
      <c r="BZ38" s="622"/>
      <c r="CA38" s="622"/>
      <c r="CB38" s="658"/>
      <c r="CD38" s="618" t="s">
        <v>348</v>
      </c>
      <c r="CE38" s="619"/>
      <c r="CF38" s="619"/>
      <c r="CG38" s="619"/>
      <c r="CH38" s="619"/>
      <c r="CI38" s="619"/>
      <c r="CJ38" s="619"/>
      <c r="CK38" s="619"/>
      <c r="CL38" s="619"/>
      <c r="CM38" s="619"/>
      <c r="CN38" s="619"/>
      <c r="CO38" s="619"/>
      <c r="CP38" s="619"/>
      <c r="CQ38" s="620"/>
      <c r="CR38" s="621">
        <v>29534842</v>
      </c>
      <c r="CS38" s="622"/>
      <c r="CT38" s="622"/>
      <c r="CU38" s="622"/>
      <c r="CV38" s="622"/>
      <c r="CW38" s="622"/>
      <c r="CX38" s="622"/>
      <c r="CY38" s="623"/>
      <c r="CZ38" s="624">
        <v>7.3</v>
      </c>
      <c r="DA38" s="636"/>
      <c r="DB38" s="636"/>
      <c r="DC38" s="637"/>
      <c r="DD38" s="627">
        <v>23281023</v>
      </c>
      <c r="DE38" s="622"/>
      <c r="DF38" s="622"/>
      <c r="DG38" s="622"/>
      <c r="DH38" s="622"/>
      <c r="DI38" s="622"/>
      <c r="DJ38" s="622"/>
      <c r="DK38" s="623"/>
      <c r="DL38" s="627">
        <v>20836377</v>
      </c>
      <c r="DM38" s="622"/>
      <c r="DN38" s="622"/>
      <c r="DO38" s="622"/>
      <c r="DP38" s="622"/>
      <c r="DQ38" s="622"/>
      <c r="DR38" s="622"/>
      <c r="DS38" s="622"/>
      <c r="DT38" s="622"/>
      <c r="DU38" s="622"/>
      <c r="DV38" s="623"/>
      <c r="DW38" s="624">
        <v>10</v>
      </c>
      <c r="DX38" s="636"/>
      <c r="DY38" s="636"/>
      <c r="DZ38" s="636"/>
      <c r="EA38" s="636"/>
      <c r="EB38" s="636"/>
      <c r="EC38" s="648"/>
    </row>
    <row r="39" spans="2:133" ht="11.25" customHeight="1" x14ac:dyDescent="0.2">
      <c r="B39" s="618" t="s">
        <v>349</v>
      </c>
      <c r="C39" s="619"/>
      <c r="D39" s="619"/>
      <c r="E39" s="619"/>
      <c r="F39" s="619"/>
      <c r="G39" s="619"/>
      <c r="H39" s="619"/>
      <c r="I39" s="619"/>
      <c r="J39" s="619"/>
      <c r="K39" s="619"/>
      <c r="L39" s="619"/>
      <c r="M39" s="619"/>
      <c r="N39" s="619"/>
      <c r="O39" s="619"/>
      <c r="P39" s="619"/>
      <c r="Q39" s="620"/>
      <c r="R39" s="621" t="s">
        <v>248</v>
      </c>
      <c r="S39" s="622"/>
      <c r="T39" s="622"/>
      <c r="U39" s="622"/>
      <c r="V39" s="622"/>
      <c r="W39" s="622"/>
      <c r="X39" s="622"/>
      <c r="Y39" s="623"/>
      <c r="Z39" s="659" t="s">
        <v>242</v>
      </c>
      <c r="AA39" s="659"/>
      <c r="AB39" s="659"/>
      <c r="AC39" s="659"/>
      <c r="AD39" s="660" t="s">
        <v>242</v>
      </c>
      <c r="AE39" s="660"/>
      <c r="AF39" s="660"/>
      <c r="AG39" s="660"/>
      <c r="AH39" s="660"/>
      <c r="AI39" s="660"/>
      <c r="AJ39" s="660"/>
      <c r="AK39" s="660"/>
      <c r="AL39" s="624" t="s">
        <v>248</v>
      </c>
      <c r="AM39" s="625"/>
      <c r="AN39" s="625"/>
      <c r="AO39" s="661"/>
      <c r="AQ39" s="654" t="s">
        <v>350</v>
      </c>
      <c r="AR39" s="655"/>
      <c r="AS39" s="655"/>
      <c r="AT39" s="655"/>
      <c r="AU39" s="655"/>
      <c r="AV39" s="655"/>
      <c r="AW39" s="655"/>
      <c r="AX39" s="655"/>
      <c r="AY39" s="656"/>
      <c r="AZ39" s="621">
        <v>802800</v>
      </c>
      <c r="BA39" s="622"/>
      <c r="BB39" s="622"/>
      <c r="BC39" s="622"/>
      <c r="BD39" s="634"/>
      <c r="BE39" s="634"/>
      <c r="BF39" s="657"/>
      <c r="BG39" s="618" t="s">
        <v>351</v>
      </c>
      <c r="BH39" s="619"/>
      <c r="BI39" s="619"/>
      <c r="BJ39" s="619"/>
      <c r="BK39" s="619"/>
      <c r="BL39" s="619"/>
      <c r="BM39" s="619"/>
      <c r="BN39" s="619"/>
      <c r="BO39" s="619"/>
      <c r="BP39" s="619"/>
      <c r="BQ39" s="619"/>
      <c r="BR39" s="619"/>
      <c r="BS39" s="619"/>
      <c r="BT39" s="619"/>
      <c r="BU39" s="620"/>
      <c r="BV39" s="621">
        <v>138696</v>
      </c>
      <c r="BW39" s="622"/>
      <c r="BX39" s="622"/>
      <c r="BY39" s="622"/>
      <c r="BZ39" s="622"/>
      <c r="CA39" s="622"/>
      <c r="CB39" s="658"/>
      <c r="CD39" s="618" t="s">
        <v>352</v>
      </c>
      <c r="CE39" s="619"/>
      <c r="CF39" s="619"/>
      <c r="CG39" s="619"/>
      <c r="CH39" s="619"/>
      <c r="CI39" s="619"/>
      <c r="CJ39" s="619"/>
      <c r="CK39" s="619"/>
      <c r="CL39" s="619"/>
      <c r="CM39" s="619"/>
      <c r="CN39" s="619"/>
      <c r="CO39" s="619"/>
      <c r="CP39" s="619"/>
      <c r="CQ39" s="620"/>
      <c r="CR39" s="621">
        <v>6765622</v>
      </c>
      <c r="CS39" s="634"/>
      <c r="CT39" s="634"/>
      <c r="CU39" s="634"/>
      <c r="CV39" s="634"/>
      <c r="CW39" s="634"/>
      <c r="CX39" s="634"/>
      <c r="CY39" s="635"/>
      <c r="CZ39" s="624">
        <v>1.7</v>
      </c>
      <c r="DA39" s="636"/>
      <c r="DB39" s="636"/>
      <c r="DC39" s="637"/>
      <c r="DD39" s="627">
        <v>5669362</v>
      </c>
      <c r="DE39" s="634"/>
      <c r="DF39" s="634"/>
      <c r="DG39" s="634"/>
      <c r="DH39" s="634"/>
      <c r="DI39" s="634"/>
      <c r="DJ39" s="634"/>
      <c r="DK39" s="635"/>
      <c r="DL39" s="627" t="s">
        <v>242</v>
      </c>
      <c r="DM39" s="634"/>
      <c r="DN39" s="634"/>
      <c r="DO39" s="634"/>
      <c r="DP39" s="634"/>
      <c r="DQ39" s="634"/>
      <c r="DR39" s="634"/>
      <c r="DS39" s="634"/>
      <c r="DT39" s="634"/>
      <c r="DU39" s="634"/>
      <c r="DV39" s="635"/>
      <c r="DW39" s="624" t="s">
        <v>242</v>
      </c>
      <c r="DX39" s="636"/>
      <c r="DY39" s="636"/>
      <c r="DZ39" s="636"/>
      <c r="EA39" s="636"/>
      <c r="EB39" s="636"/>
      <c r="EC39" s="648"/>
    </row>
    <row r="40" spans="2:133" ht="11.25" customHeight="1" x14ac:dyDescent="0.2">
      <c r="B40" s="618" t="s">
        <v>353</v>
      </c>
      <c r="C40" s="619"/>
      <c r="D40" s="619"/>
      <c r="E40" s="619"/>
      <c r="F40" s="619"/>
      <c r="G40" s="619"/>
      <c r="H40" s="619"/>
      <c r="I40" s="619"/>
      <c r="J40" s="619"/>
      <c r="K40" s="619"/>
      <c r="L40" s="619"/>
      <c r="M40" s="619"/>
      <c r="N40" s="619"/>
      <c r="O40" s="619"/>
      <c r="P40" s="619"/>
      <c r="Q40" s="620"/>
      <c r="R40" s="621">
        <v>13797500</v>
      </c>
      <c r="S40" s="622"/>
      <c r="T40" s="622"/>
      <c r="U40" s="622"/>
      <c r="V40" s="622"/>
      <c r="W40" s="622"/>
      <c r="X40" s="622"/>
      <c r="Y40" s="623"/>
      <c r="Z40" s="659">
        <v>3.3</v>
      </c>
      <c r="AA40" s="659"/>
      <c r="AB40" s="659"/>
      <c r="AC40" s="659"/>
      <c r="AD40" s="660" t="s">
        <v>242</v>
      </c>
      <c r="AE40" s="660"/>
      <c r="AF40" s="660"/>
      <c r="AG40" s="660"/>
      <c r="AH40" s="660"/>
      <c r="AI40" s="660"/>
      <c r="AJ40" s="660"/>
      <c r="AK40" s="660"/>
      <c r="AL40" s="624" t="s">
        <v>248</v>
      </c>
      <c r="AM40" s="625"/>
      <c r="AN40" s="625"/>
      <c r="AO40" s="661"/>
      <c r="AQ40" s="654" t="s">
        <v>354</v>
      </c>
      <c r="AR40" s="655"/>
      <c r="AS40" s="655"/>
      <c r="AT40" s="655"/>
      <c r="AU40" s="655"/>
      <c r="AV40" s="655"/>
      <c r="AW40" s="655"/>
      <c r="AX40" s="655"/>
      <c r="AY40" s="656"/>
      <c r="AZ40" s="621">
        <v>71220</v>
      </c>
      <c r="BA40" s="622"/>
      <c r="BB40" s="622"/>
      <c r="BC40" s="622"/>
      <c r="BD40" s="634"/>
      <c r="BE40" s="634"/>
      <c r="BF40" s="657"/>
      <c r="BG40" s="662" t="s">
        <v>355</v>
      </c>
      <c r="BH40" s="663"/>
      <c r="BI40" s="663"/>
      <c r="BJ40" s="663"/>
      <c r="BK40" s="663"/>
      <c r="BL40" s="223"/>
      <c r="BM40" s="619" t="s">
        <v>356</v>
      </c>
      <c r="BN40" s="619"/>
      <c r="BO40" s="619"/>
      <c r="BP40" s="619"/>
      <c r="BQ40" s="619"/>
      <c r="BR40" s="619"/>
      <c r="BS40" s="619"/>
      <c r="BT40" s="619"/>
      <c r="BU40" s="620"/>
      <c r="BV40" s="621">
        <v>99</v>
      </c>
      <c r="BW40" s="622"/>
      <c r="BX40" s="622"/>
      <c r="BY40" s="622"/>
      <c r="BZ40" s="622"/>
      <c r="CA40" s="622"/>
      <c r="CB40" s="658"/>
      <c r="CD40" s="618" t="s">
        <v>357</v>
      </c>
      <c r="CE40" s="619"/>
      <c r="CF40" s="619"/>
      <c r="CG40" s="619"/>
      <c r="CH40" s="619"/>
      <c r="CI40" s="619"/>
      <c r="CJ40" s="619"/>
      <c r="CK40" s="619"/>
      <c r="CL40" s="619"/>
      <c r="CM40" s="619"/>
      <c r="CN40" s="619"/>
      <c r="CO40" s="619"/>
      <c r="CP40" s="619"/>
      <c r="CQ40" s="620"/>
      <c r="CR40" s="621">
        <v>5763719</v>
      </c>
      <c r="CS40" s="622"/>
      <c r="CT40" s="622"/>
      <c r="CU40" s="622"/>
      <c r="CV40" s="622"/>
      <c r="CW40" s="622"/>
      <c r="CX40" s="622"/>
      <c r="CY40" s="623"/>
      <c r="CZ40" s="624">
        <v>1.4</v>
      </c>
      <c r="DA40" s="636"/>
      <c r="DB40" s="636"/>
      <c r="DC40" s="637"/>
      <c r="DD40" s="627">
        <v>2212018</v>
      </c>
      <c r="DE40" s="622"/>
      <c r="DF40" s="622"/>
      <c r="DG40" s="622"/>
      <c r="DH40" s="622"/>
      <c r="DI40" s="622"/>
      <c r="DJ40" s="622"/>
      <c r="DK40" s="623"/>
      <c r="DL40" s="627" t="s">
        <v>248</v>
      </c>
      <c r="DM40" s="622"/>
      <c r="DN40" s="622"/>
      <c r="DO40" s="622"/>
      <c r="DP40" s="622"/>
      <c r="DQ40" s="622"/>
      <c r="DR40" s="622"/>
      <c r="DS40" s="622"/>
      <c r="DT40" s="622"/>
      <c r="DU40" s="622"/>
      <c r="DV40" s="623"/>
      <c r="DW40" s="624" t="s">
        <v>242</v>
      </c>
      <c r="DX40" s="636"/>
      <c r="DY40" s="636"/>
      <c r="DZ40" s="636"/>
      <c r="EA40" s="636"/>
      <c r="EB40" s="636"/>
      <c r="EC40" s="648"/>
    </row>
    <row r="41" spans="2:133" ht="11.25" customHeight="1" x14ac:dyDescent="0.2">
      <c r="B41" s="602" t="s">
        <v>358</v>
      </c>
      <c r="C41" s="603"/>
      <c r="D41" s="603"/>
      <c r="E41" s="603"/>
      <c r="F41" s="603"/>
      <c r="G41" s="603"/>
      <c r="H41" s="603"/>
      <c r="I41" s="603"/>
      <c r="J41" s="603"/>
      <c r="K41" s="603"/>
      <c r="L41" s="603"/>
      <c r="M41" s="603"/>
      <c r="N41" s="603"/>
      <c r="O41" s="603"/>
      <c r="P41" s="603"/>
      <c r="Q41" s="604"/>
      <c r="R41" s="605">
        <v>412805953</v>
      </c>
      <c r="S41" s="646"/>
      <c r="T41" s="646"/>
      <c r="U41" s="646"/>
      <c r="V41" s="646"/>
      <c r="W41" s="646"/>
      <c r="X41" s="646"/>
      <c r="Y41" s="649"/>
      <c r="Z41" s="650">
        <v>100</v>
      </c>
      <c r="AA41" s="650"/>
      <c r="AB41" s="650"/>
      <c r="AC41" s="650"/>
      <c r="AD41" s="651">
        <v>195597123</v>
      </c>
      <c r="AE41" s="651"/>
      <c r="AF41" s="651"/>
      <c r="AG41" s="651"/>
      <c r="AH41" s="651"/>
      <c r="AI41" s="651"/>
      <c r="AJ41" s="651"/>
      <c r="AK41" s="651"/>
      <c r="AL41" s="608">
        <v>100</v>
      </c>
      <c r="AM41" s="652"/>
      <c r="AN41" s="652"/>
      <c r="AO41" s="653"/>
      <c r="AQ41" s="654" t="s">
        <v>359</v>
      </c>
      <c r="AR41" s="655"/>
      <c r="AS41" s="655"/>
      <c r="AT41" s="655"/>
      <c r="AU41" s="655"/>
      <c r="AV41" s="655"/>
      <c r="AW41" s="655"/>
      <c r="AX41" s="655"/>
      <c r="AY41" s="656"/>
      <c r="AZ41" s="621">
        <v>8501710</v>
      </c>
      <c r="BA41" s="622"/>
      <c r="BB41" s="622"/>
      <c r="BC41" s="622"/>
      <c r="BD41" s="634"/>
      <c r="BE41" s="634"/>
      <c r="BF41" s="657"/>
      <c r="BG41" s="662"/>
      <c r="BH41" s="663"/>
      <c r="BI41" s="663"/>
      <c r="BJ41" s="663"/>
      <c r="BK41" s="663"/>
      <c r="BL41" s="223"/>
      <c r="BM41" s="619" t="s">
        <v>360</v>
      </c>
      <c r="BN41" s="619"/>
      <c r="BO41" s="619"/>
      <c r="BP41" s="619"/>
      <c r="BQ41" s="619"/>
      <c r="BR41" s="619"/>
      <c r="BS41" s="619"/>
      <c r="BT41" s="619"/>
      <c r="BU41" s="620"/>
      <c r="BV41" s="621" t="s">
        <v>248</v>
      </c>
      <c r="BW41" s="622"/>
      <c r="BX41" s="622"/>
      <c r="BY41" s="622"/>
      <c r="BZ41" s="622"/>
      <c r="CA41" s="622"/>
      <c r="CB41" s="658"/>
      <c r="CD41" s="618" t="s">
        <v>361</v>
      </c>
      <c r="CE41" s="619"/>
      <c r="CF41" s="619"/>
      <c r="CG41" s="619"/>
      <c r="CH41" s="619"/>
      <c r="CI41" s="619"/>
      <c r="CJ41" s="619"/>
      <c r="CK41" s="619"/>
      <c r="CL41" s="619"/>
      <c r="CM41" s="619"/>
      <c r="CN41" s="619"/>
      <c r="CO41" s="619"/>
      <c r="CP41" s="619"/>
      <c r="CQ41" s="620"/>
      <c r="CR41" s="621" t="s">
        <v>248</v>
      </c>
      <c r="CS41" s="634"/>
      <c r="CT41" s="634"/>
      <c r="CU41" s="634"/>
      <c r="CV41" s="634"/>
      <c r="CW41" s="634"/>
      <c r="CX41" s="634"/>
      <c r="CY41" s="635"/>
      <c r="CZ41" s="624" t="s">
        <v>270</v>
      </c>
      <c r="DA41" s="636"/>
      <c r="DB41" s="636"/>
      <c r="DC41" s="637"/>
      <c r="DD41" s="627" t="s">
        <v>248</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362</v>
      </c>
      <c r="AR42" s="667"/>
      <c r="AS42" s="667"/>
      <c r="AT42" s="667"/>
      <c r="AU42" s="667"/>
      <c r="AV42" s="667"/>
      <c r="AW42" s="667"/>
      <c r="AX42" s="667"/>
      <c r="AY42" s="668"/>
      <c r="AZ42" s="605">
        <v>20821914</v>
      </c>
      <c r="BA42" s="646"/>
      <c r="BB42" s="646"/>
      <c r="BC42" s="646"/>
      <c r="BD42" s="606"/>
      <c r="BE42" s="606"/>
      <c r="BF42" s="669"/>
      <c r="BG42" s="664"/>
      <c r="BH42" s="665"/>
      <c r="BI42" s="665"/>
      <c r="BJ42" s="665"/>
      <c r="BK42" s="665"/>
      <c r="BL42" s="224"/>
      <c r="BM42" s="603" t="s">
        <v>363</v>
      </c>
      <c r="BN42" s="603"/>
      <c r="BO42" s="603"/>
      <c r="BP42" s="603"/>
      <c r="BQ42" s="603"/>
      <c r="BR42" s="603"/>
      <c r="BS42" s="603"/>
      <c r="BT42" s="603"/>
      <c r="BU42" s="604"/>
      <c r="BV42" s="605">
        <v>386</v>
      </c>
      <c r="BW42" s="646"/>
      <c r="BX42" s="646"/>
      <c r="BY42" s="646"/>
      <c r="BZ42" s="646"/>
      <c r="CA42" s="646"/>
      <c r="CB42" s="647"/>
      <c r="CD42" s="618" t="s">
        <v>364</v>
      </c>
      <c r="CE42" s="619"/>
      <c r="CF42" s="619"/>
      <c r="CG42" s="619"/>
      <c r="CH42" s="619"/>
      <c r="CI42" s="619"/>
      <c r="CJ42" s="619"/>
      <c r="CK42" s="619"/>
      <c r="CL42" s="619"/>
      <c r="CM42" s="619"/>
      <c r="CN42" s="619"/>
      <c r="CO42" s="619"/>
      <c r="CP42" s="619"/>
      <c r="CQ42" s="620"/>
      <c r="CR42" s="621">
        <v>44862745</v>
      </c>
      <c r="CS42" s="634"/>
      <c r="CT42" s="634"/>
      <c r="CU42" s="634"/>
      <c r="CV42" s="634"/>
      <c r="CW42" s="634"/>
      <c r="CX42" s="634"/>
      <c r="CY42" s="635"/>
      <c r="CZ42" s="624">
        <v>11.1</v>
      </c>
      <c r="DA42" s="636"/>
      <c r="DB42" s="636"/>
      <c r="DC42" s="637"/>
      <c r="DD42" s="627">
        <v>10305781</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365</v>
      </c>
      <c r="CD43" s="618" t="s">
        <v>366</v>
      </c>
      <c r="CE43" s="619"/>
      <c r="CF43" s="619"/>
      <c r="CG43" s="619"/>
      <c r="CH43" s="619"/>
      <c r="CI43" s="619"/>
      <c r="CJ43" s="619"/>
      <c r="CK43" s="619"/>
      <c r="CL43" s="619"/>
      <c r="CM43" s="619"/>
      <c r="CN43" s="619"/>
      <c r="CO43" s="619"/>
      <c r="CP43" s="619"/>
      <c r="CQ43" s="620"/>
      <c r="CR43" s="621">
        <v>230169</v>
      </c>
      <c r="CS43" s="634"/>
      <c r="CT43" s="634"/>
      <c r="CU43" s="634"/>
      <c r="CV43" s="634"/>
      <c r="CW43" s="634"/>
      <c r="CX43" s="634"/>
      <c r="CY43" s="635"/>
      <c r="CZ43" s="624">
        <v>0.1</v>
      </c>
      <c r="DA43" s="636"/>
      <c r="DB43" s="636"/>
      <c r="DC43" s="637"/>
      <c r="DD43" s="627">
        <v>230169</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367</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314</v>
      </c>
      <c r="CE44" s="641"/>
      <c r="CF44" s="618" t="s">
        <v>368</v>
      </c>
      <c r="CG44" s="619"/>
      <c r="CH44" s="619"/>
      <c r="CI44" s="619"/>
      <c r="CJ44" s="619"/>
      <c r="CK44" s="619"/>
      <c r="CL44" s="619"/>
      <c r="CM44" s="619"/>
      <c r="CN44" s="619"/>
      <c r="CO44" s="619"/>
      <c r="CP44" s="619"/>
      <c r="CQ44" s="620"/>
      <c r="CR44" s="621">
        <v>42070843</v>
      </c>
      <c r="CS44" s="622"/>
      <c r="CT44" s="622"/>
      <c r="CU44" s="622"/>
      <c r="CV44" s="622"/>
      <c r="CW44" s="622"/>
      <c r="CX44" s="622"/>
      <c r="CY44" s="623"/>
      <c r="CZ44" s="624">
        <v>10.4</v>
      </c>
      <c r="DA44" s="625"/>
      <c r="DB44" s="625"/>
      <c r="DC44" s="626"/>
      <c r="DD44" s="627">
        <v>10296083</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369</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370</v>
      </c>
      <c r="CG45" s="619"/>
      <c r="CH45" s="619"/>
      <c r="CI45" s="619"/>
      <c r="CJ45" s="619"/>
      <c r="CK45" s="619"/>
      <c r="CL45" s="619"/>
      <c r="CM45" s="619"/>
      <c r="CN45" s="619"/>
      <c r="CO45" s="619"/>
      <c r="CP45" s="619"/>
      <c r="CQ45" s="620"/>
      <c r="CR45" s="621">
        <v>23979544</v>
      </c>
      <c r="CS45" s="634"/>
      <c r="CT45" s="634"/>
      <c r="CU45" s="634"/>
      <c r="CV45" s="634"/>
      <c r="CW45" s="634"/>
      <c r="CX45" s="634"/>
      <c r="CY45" s="635"/>
      <c r="CZ45" s="624">
        <v>5.9</v>
      </c>
      <c r="DA45" s="636"/>
      <c r="DB45" s="636"/>
      <c r="DC45" s="637"/>
      <c r="DD45" s="627">
        <v>2453013</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371</v>
      </c>
      <c r="CG46" s="619"/>
      <c r="CH46" s="619"/>
      <c r="CI46" s="619"/>
      <c r="CJ46" s="619"/>
      <c r="CK46" s="619"/>
      <c r="CL46" s="619"/>
      <c r="CM46" s="619"/>
      <c r="CN46" s="619"/>
      <c r="CO46" s="619"/>
      <c r="CP46" s="619"/>
      <c r="CQ46" s="620"/>
      <c r="CR46" s="621">
        <v>16418037</v>
      </c>
      <c r="CS46" s="622"/>
      <c r="CT46" s="622"/>
      <c r="CU46" s="622"/>
      <c r="CV46" s="622"/>
      <c r="CW46" s="622"/>
      <c r="CX46" s="622"/>
      <c r="CY46" s="623"/>
      <c r="CZ46" s="624">
        <v>4.0999999999999996</v>
      </c>
      <c r="DA46" s="625"/>
      <c r="DB46" s="625"/>
      <c r="DC46" s="626"/>
      <c r="DD46" s="627">
        <v>7567608</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372</v>
      </c>
      <c r="CG47" s="619"/>
      <c r="CH47" s="619"/>
      <c r="CI47" s="619"/>
      <c r="CJ47" s="619"/>
      <c r="CK47" s="619"/>
      <c r="CL47" s="619"/>
      <c r="CM47" s="619"/>
      <c r="CN47" s="619"/>
      <c r="CO47" s="619"/>
      <c r="CP47" s="619"/>
      <c r="CQ47" s="620"/>
      <c r="CR47" s="621">
        <v>2791902</v>
      </c>
      <c r="CS47" s="634"/>
      <c r="CT47" s="634"/>
      <c r="CU47" s="634"/>
      <c r="CV47" s="634"/>
      <c r="CW47" s="634"/>
      <c r="CX47" s="634"/>
      <c r="CY47" s="635"/>
      <c r="CZ47" s="624">
        <v>0.7</v>
      </c>
      <c r="DA47" s="636"/>
      <c r="DB47" s="636"/>
      <c r="DC47" s="637"/>
      <c r="DD47" s="627">
        <v>9698</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373</v>
      </c>
      <c r="CG48" s="619"/>
      <c r="CH48" s="619"/>
      <c r="CI48" s="619"/>
      <c r="CJ48" s="619"/>
      <c r="CK48" s="619"/>
      <c r="CL48" s="619"/>
      <c r="CM48" s="619"/>
      <c r="CN48" s="619"/>
      <c r="CO48" s="619"/>
      <c r="CP48" s="619"/>
      <c r="CQ48" s="620"/>
      <c r="CR48" s="621" t="s">
        <v>242</v>
      </c>
      <c r="CS48" s="622"/>
      <c r="CT48" s="622"/>
      <c r="CU48" s="622"/>
      <c r="CV48" s="622"/>
      <c r="CW48" s="622"/>
      <c r="CX48" s="622"/>
      <c r="CY48" s="623"/>
      <c r="CZ48" s="624" t="s">
        <v>248</v>
      </c>
      <c r="DA48" s="625"/>
      <c r="DB48" s="625"/>
      <c r="DC48" s="626"/>
      <c r="DD48" s="627" t="s">
        <v>242</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374</v>
      </c>
      <c r="CE49" s="603"/>
      <c r="CF49" s="603"/>
      <c r="CG49" s="603"/>
      <c r="CH49" s="603"/>
      <c r="CI49" s="603"/>
      <c r="CJ49" s="603"/>
      <c r="CK49" s="603"/>
      <c r="CL49" s="603"/>
      <c r="CM49" s="603"/>
      <c r="CN49" s="603"/>
      <c r="CO49" s="603"/>
      <c r="CP49" s="603"/>
      <c r="CQ49" s="604"/>
      <c r="CR49" s="605">
        <v>403175196</v>
      </c>
      <c r="CS49" s="606"/>
      <c r="CT49" s="606"/>
      <c r="CU49" s="606"/>
      <c r="CV49" s="606"/>
      <c r="CW49" s="606"/>
      <c r="CX49" s="606"/>
      <c r="CY49" s="607"/>
      <c r="CZ49" s="608">
        <v>100</v>
      </c>
      <c r="DA49" s="609"/>
      <c r="DB49" s="609"/>
      <c r="DC49" s="610"/>
      <c r="DD49" s="611">
        <v>236672001</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wf+xnI6bRxtZTvSCc59IxJLRMdCQ/fdOBaTFwTb6PdPoKn98kaIoLp8P+Km7NpKguX+D2cfioRs+vLUj6UeCew==" saltValue="3JZXtz4/zZuGDdUir1gVa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8" scale="8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85" zoomScale="55" zoomScaleNormal="55" zoomScaleSheetLayoutView="70" workbookViewId="0">
      <selection activeCell="CG129" sqref="CG129"/>
    </sheetView>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375</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376</v>
      </c>
      <c r="DK2" s="1092"/>
      <c r="DL2" s="1092"/>
      <c r="DM2" s="1092"/>
      <c r="DN2" s="1092"/>
      <c r="DO2" s="1093"/>
      <c r="DP2" s="228"/>
      <c r="DQ2" s="1091" t="s">
        <v>377</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379</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380</v>
      </c>
      <c r="B5" s="996"/>
      <c r="C5" s="996"/>
      <c r="D5" s="996"/>
      <c r="E5" s="996"/>
      <c r="F5" s="996"/>
      <c r="G5" s="996"/>
      <c r="H5" s="996"/>
      <c r="I5" s="996"/>
      <c r="J5" s="996"/>
      <c r="K5" s="996"/>
      <c r="L5" s="996"/>
      <c r="M5" s="996"/>
      <c r="N5" s="996"/>
      <c r="O5" s="996"/>
      <c r="P5" s="997"/>
      <c r="Q5" s="1001" t="s">
        <v>381</v>
      </c>
      <c r="R5" s="1002"/>
      <c r="S5" s="1002"/>
      <c r="T5" s="1002"/>
      <c r="U5" s="1003"/>
      <c r="V5" s="1001" t="s">
        <v>382</v>
      </c>
      <c r="W5" s="1002"/>
      <c r="X5" s="1002"/>
      <c r="Y5" s="1002"/>
      <c r="Z5" s="1003"/>
      <c r="AA5" s="1001" t="s">
        <v>383</v>
      </c>
      <c r="AB5" s="1002"/>
      <c r="AC5" s="1002"/>
      <c r="AD5" s="1002"/>
      <c r="AE5" s="1002"/>
      <c r="AF5" s="1094" t="s">
        <v>384</v>
      </c>
      <c r="AG5" s="1002"/>
      <c r="AH5" s="1002"/>
      <c r="AI5" s="1002"/>
      <c r="AJ5" s="1015"/>
      <c r="AK5" s="1002" t="s">
        <v>385</v>
      </c>
      <c r="AL5" s="1002"/>
      <c r="AM5" s="1002"/>
      <c r="AN5" s="1002"/>
      <c r="AO5" s="1003"/>
      <c r="AP5" s="1001" t="s">
        <v>386</v>
      </c>
      <c r="AQ5" s="1002"/>
      <c r="AR5" s="1002"/>
      <c r="AS5" s="1002"/>
      <c r="AT5" s="1003"/>
      <c r="AU5" s="1001" t="s">
        <v>387</v>
      </c>
      <c r="AV5" s="1002"/>
      <c r="AW5" s="1002"/>
      <c r="AX5" s="1002"/>
      <c r="AY5" s="1015"/>
      <c r="AZ5" s="232"/>
      <c r="BA5" s="232"/>
      <c r="BB5" s="232"/>
      <c r="BC5" s="232"/>
      <c r="BD5" s="232"/>
      <c r="BE5" s="233"/>
      <c r="BF5" s="233"/>
      <c r="BG5" s="233"/>
      <c r="BH5" s="233"/>
      <c r="BI5" s="233"/>
      <c r="BJ5" s="233"/>
      <c r="BK5" s="233"/>
      <c r="BL5" s="233"/>
      <c r="BM5" s="233"/>
      <c r="BN5" s="233"/>
      <c r="BO5" s="233"/>
      <c r="BP5" s="233"/>
      <c r="BQ5" s="995" t="s">
        <v>388</v>
      </c>
      <c r="BR5" s="996"/>
      <c r="BS5" s="996"/>
      <c r="BT5" s="996"/>
      <c r="BU5" s="996"/>
      <c r="BV5" s="996"/>
      <c r="BW5" s="996"/>
      <c r="BX5" s="996"/>
      <c r="BY5" s="996"/>
      <c r="BZ5" s="996"/>
      <c r="CA5" s="996"/>
      <c r="CB5" s="996"/>
      <c r="CC5" s="996"/>
      <c r="CD5" s="996"/>
      <c r="CE5" s="996"/>
      <c r="CF5" s="996"/>
      <c r="CG5" s="997"/>
      <c r="CH5" s="1001" t="s">
        <v>389</v>
      </c>
      <c r="CI5" s="1002"/>
      <c r="CJ5" s="1002"/>
      <c r="CK5" s="1002"/>
      <c r="CL5" s="1003"/>
      <c r="CM5" s="1001" t="s">
        <v>390</v>
      </c>
      <c r="CN5" s="1002"/>
      <c r="CO5" s="1002"/>
      <c r="CP5" s="1002"/>
      <c r="CQ5" s="1003"/>
      <c r="CR5" s="1001" t="s">
        <v>391</v>
      </c>
      <c r="CS5" s="1002"/>
      <c r="CT5" s="1002"/>
      <c r="CU5" s="1002"/>
      <c r="CV5" s="1003"/>
      <c r="CW5" s="1001" t="s">
        <v>392</v>
      </c>
      <c r="CX5" s="1002"/>
      <c r="CY5" s="1002"/>
      <c r="CZ5" s="1002"/>
      <c r="DA5" s="1003"/>
      <c r="DB5" s="1001" t="s">
        <v>393</v>
      </c>
      <c r="DC5" s="1002"/>
      <c r="DD5" s="1002"/>
      <c r="DE5" s="1002"/>
      <c r="DF5" s="1003"/>
      <c r="DG5" s="1084" t="s">
        <v>394</v>
      </c>
      <c r="DH5" s="1085"/>
      <c r="DI5" s="1085"/>
      <c r="DJ5" s="1085"/>
      <c r="DK5" s="1086"/>
      <c r="DL5" s="1084" t="s">
        <v>395</v>
      </c>
      <c r="DM5" s="1085"/>
      <c r="DN5" s="1085"/>
      <c r="DO5" s="1085"/>
      <c r="DP5" s="1086"/>
      <c r="DQ5" s="1001" t="s">
        <v>396</v>
      </c>
      <c r="DR5" s="1002"/>
      <c r="DS5" s="1002"/>
      <c r="DT5" s="1002"/>
      <c r="DU5" s="1003"/>
      <c r="DV5" s="1001" t="s">
        <v>387</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397</v>
      </c>
      <c r="C7" s="1048"/>
      <c r="D7" s="1048"/>
      <c r="E7" s="1048"/>
      <c r="F7" s="1048"/>
      <c r="G7" s="1048"/>
      <c r="H7" s="1048"/>
      <c r="I7" s="1048"/>
      <c r="J7" s="1048"/>
      <c r="K7" s="1048"/>
      <c r="L7" s="1048"/>
      <c r="M7" s="1048"/>
      <c r="N7" s="1048"/>
      <c r="O7" s="1048"/>
      <c r="P7" s="1049"/>
      <c r="Q7" s="1102">
        <v>408475</v>
      </c>
      <c r="R7" s="1103"/>
      <c r="S7" s="1103"/>
      <c r="T7" s="1103"/>
      <c r="U7" s="1103"/>
      <c r="V7" s="1103">
        <v>399393</v>
      </c>
      <c r="W7" s="1103"/>
      <c r="X7" s="1103"/>
      <c r="Y7" s="1103"/>
      <c r="Z7" s="1103"/>
      <c r="AA7" s="1103">
        <v>9081</v>
      </c>
      <c r="AB7" s="1103"/>
      <c r="AC7" s="1103"/>
      <c r="AD7" s="1103"/>
      <c r="AE7" s="1104"/>
      <c r="AF7" s="1105">
        <v>7027</v>
      </c>
      <c r="AG7" s="1106"/>
      <c r="AH7" s="1106"/>
      <c r="AI7" s="1106"/>
      <c r="AJ7" s="1107"/>
      <c r="AK7" s="1108">
        <v>3954</v>
      </c>
      <c r="AL7" s="1109"/>
      <c r="AM7" s="1109"/>
      <c r="AN7" s="1109"/>
      <c r="AO7" s="1109"/>
      <c r="AP7" s="1109">
        <v>508188</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612</v>
      </c>
      <c r="BT7" s="1100"/>
      <c r="BU7" s="1100"/>
      <c r="BV7" s="1100"/>
      <c r="BW7" s="1100"/>
      <c r="BX7" s="1100"/>
      <c r="BY7" s="1100"/>
      <c r="BZ7" s="1100"/>
      <c r="CA7" s="1100"/>
      <c r="CB7" s="1100"/>
      <c r="CC7" s="1100"/>
      <c r="CD7" s="1100"/>
      <c r="CE7" s="1100"/>
      <c r="CF7" s="1100"/>
      <c r="CG7" s="1112"/>
      <c r="CH7" s="1096">
        <v>-7</v>
      </c>
      <c r="CI7" s="1097"/>
      <c r="CJ7" s="1097"/>
      <c r="CK7" s="1097"/>
      <c r="CL7" s="1098"/>
      <c r="CM7" s="1096">
        <v>141</v>
      </c>
      <c r="CN7" s="1097"/>
      <c r="CO7" s="1097"/>
      <c r="CP7" s="1097"/>
      <c r="CQ7" s="1098"/>
      <c r="CR7" s="1096">
        <v>32</v>
      </c>
      <c r="CS7" s="1097"/>
      <c r="CT7" s="1097"/>
      <c r="CU7" s="1097"/>
      <c r="CV7" s="1098"/>
      <c r="CW7" s="1096" t="s">
        <v>543</v>
      </c>
      <c r="CX7" s="1097"/>
      <c r="CY7" s="1097"/>
      <c r="CZ7" s="1097"/>
      <c r="DA7" s="1098"/>
      <c r="DB7" s="1096" t="s">
        <v>543</v>
      </c>
      <c r="DC7" s="1097"/>
      <c r="DD7" s="1097"/>
      <c r="DE7" s="1097"/>
      <c r="DF7" s="1098"/>
      <c r="DG7" s="1096" t="s">
        <v>543</v>
      </c>
      <c r="DH7" s="1097"/>
      <c r="DI7" s="1097"/>
      <c r="DJ7" s="1097"/>
      <c r="DK7" s="1098"/>
      <c r="DL7" s="1096" t="s">
        <v>543</v>
      </c>
      <c r="DM7" s="1097"/>
      <c r="DN7" s="1097"/>
      <c r="DO7" s="1097"/>
      <c r="DP7" s="1098"/>
      <c r="DQ7" s="1096" t="s">
        <v>543</v>
      </c>
      <c r="DR7" s="1097"/>
      <c r="DS7" s="1097"/>
      <c r="DT7" s="1097"/>
      <c r="DU7" s="1098"/>
      <c r="DV7" s="1099"/>
      <c r="DW7" s="1100"/>
      <c r="DX7" s="1100"/>
      <c r="DY7" s="1100"/>
      <c r="DZ7" s="1101"/>
      <c r="EA7" s="234"/>
    </row>
    <row r="8" spans="1:131" s="235" customFormat="1" ht="26.25" customHeight="1" x14ac:dyDescent="0.2">
      <c r="A8" s="238">
        <v>2</v>
      </c>
      <c r="B8" s="1030" t="s">
        <v>398</v>
      </c>
      <c r="C8" s="1031"/>
      <c r="D8" s="1031"/>
      <c r="E8" s="1031"/>
      <c r="F8" s="1031"/>
      <c r="G8" s="1031"/>
      <c r="H8" s="1031"/>
      <c r="I8" s="1031"/>
      <c r="J8" s="1031"/>
      <c r="K8" s="1031"/>
      <c r="L8" s="1031"/>
      <c r="M8" s="1031"/>
      <c r="N8" s="1031"/>
      <c r="O8" s="1031"/>
      <c r="P8" s="1032"/>
      <c r="Q8" s="1038">
        <v>412</v>
      </c>
      <c r="R8" s="1039"/>
      <c r="S8" s="1039"/>
      <c r="T8" s="1039"/>
      <c r="U8" s="1039"/>
      <c r="V8" s="1039">
        <v>110</v>
      </c>
      <c r="W8" s="1039"/>
      <c r="X8" s="1039"/>
      <c r="Y8" s="1039"/>
      <c r="Z8" s="1039"/>
      <c r="AA8" s="1039">
        <v>302</v>
      </c>
      <c r="AB8" s="1039"/>
      <c r="AC8" s="1039"/>
      <c r="AD8" s="1039"/>
      <c r="AE8" s="1040"/>
      <c r="AF8" s="1035">
        <v>302</v>
      </c>
      <c r="AG8" s="1036"/>
      <c r="AH8" s="1036"/>
      <c r="AI8" s="1036"/>
      <c r="AJ8" s="1037"/>
      <c r="AK8" s="1080" t="s">
        <v>543</v>
      </c>
      <c r="AL8" s="1081"/>
      <c r="AM8" s="1081"/>
      <c r="AN8" s="1081"/>
      <c r="AO8" s="1081"/>
      <c r="AP8" s="1081" t="s">
        <v>543</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613</v>
      </c>
      <c r="BT8" s="993"/>
      <c r="BU8" s="993"/>
      <c r="BV8" s="993"/>
      <c r="BW8" s="993"/>
      <c r="BX8" s="993"/>
      <c r="BY8" s="993"/>
      <c r="BZ8" s="993"/>
      <c r="CA8" s="993"/>
      <c r="CB8" s="993"/>
      <c r="CC8" s="993"/>
      <c r="CD8" s="993"/>
      <c r="CE8" s="993"/>
      <c r="CF8" s="993"/>
      <c r="CG8" s="1014"/>
      <c r="CH8" s="989">
        <v>12</v>
      </c>
      <c r="CI8" s="990"/>
      <c r="CJ8" s="990"/>
      <c r="CK8" s="990"/>
      <c r="CL8" s="991"/>
      <c r="CM8" s="989">
        <v>238</v>
      </c>
      <c r="CN8" s="990"/>
      <c r="CO8" s="990"/>
      <c r="CP8" s="990"/>
      <c r="CQ8" s="991"/>
      <c r="CR8" s="989">
        <v>100</v>
      </c>
      <c r="CS8" s="990"/>
      <c r="CT8" s="990"/>
      <c r="CU8" s="990"/>
      <c r="CV8" s="991"/>
      <c r="CW8" s="989">
        <v>122</v>
      </c>
      <c r="CX8" s="990"/>
      <c r="CY8" s="990"/>
      <c r="CZ8" s="990"/>
      <c r="DA8" s="991"/>
      <c r="DB8" s="989" t="s">
        <v>543</v>
      </c>
      <c r="DC8" s="990"/>
      <c r="DD8" s="990"/>
      <c r="DE8" s="990"/>
      <c r="DF8" s="991"/>
      <c r="DG8" s="989" t="s">
        <v>543</v>
      </c>
      <c r="DH8" s="990"/>
      <c r="DI8" s="990"/>
      <c r="DJ8" s="990"/>
      <c r="DK8" s="991"/>
      <c r="DL8" s="989" t="s">
        <v>543</v>
      </c>
      <c r="DM8" s="990"/>
      <c r="DN8" s="990"/>
      <c r="DO8" s="990"/>
      <c r="DP8" s="991"/>
      <c r="DQ8" s="989" t="s">
        <v>543</v>
      </c>
      <c r="DR8" s="990"/>
      <c r="DS8" s="990"/>
      <c r="DT8" s="990"/>
      <c r="DU8" s="991"/>
      <c r="DV8" s="992"/>
      <c r="DW8" s="993"/>
      <c r="DX8" s="993"/>
      <c r="DY8" s="993"/>
      <c r="DZ8" s="994"/>
      <c r="EA8" s="234"/>
    </row>
    <row r="9" spans="1:131" s="235" customFormat="1" ht="26.25" customHeight="1" x14ac:dyDescent="0.2">
      <c r="A9" s="238">
        <v>3</v>
      </c>
      <c r="B9" s="1030" t="s">
        <v>399</v>
      </c>
      <c r="C9" s="1031"/>
      <c r="D9" s="1031"/>
      <c r="E9" s="1031"/>
      <c r="F9" s="1031"/>
      <c r="G9" s="1031"/>
      <c r="H9" s="1031"/>
      <c r="I9" s="1031"/>
      <c r="J9" s="1031"/>
      <c r="K9" s="1031"/>
      <c r="L9" s="1031"/>
      <c r="M9" s="1031"/>
      <c r="N9" s="1031"/>
      <c r="O9" s="1031"/>
      <c r="P9" s="1032"/>
      <c r="Q9" s="1038">
        <v>3596</v>
      </c>
      <c r="R9" s="1039"/>
      <c r="S9" s="1039"/>
      <c r="T9" s="1039"/>
      <c r="U9" s="1039"/>
      <c r="V9" s="1039">
        <v>3377</v>
      </c>
      <c r="W9" s="1039"/>
      <c r="X9" s="1039"/>
      <c r="Y9" s="1039"/>
      <c r="Z9" s="1039"/>
      <c r="AA9" s="1039">
        <v>219</v>
      </c>
      <c r="AB9" s="1039"/>
      <c r="AC9" s="1039"/>
      <c r="AD9" s="1039"/>
      <c r="AE9" s="1040"/>
      <c r="AF9" s="1035">
        <v>219</v>
      </c>
      <c r="AG9" s="1036"/>
      <c r="AH9" s="1036"/>
      <c r="AI9" s="1036"/>
      <c r="AJ9" s="1037"/>
      <c r="AK9" s="1080" t="s">
        <v>543</v>
      </c>
      <c r="AL9" s="1081"/>
      <c r="AM9" s="1081"/>
      <c r="AN9" s="1081"/>
      <c r="AO9" s="1081"/>
      <c r="AP9" s="1081" t="s">
        <v>543</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614</v>
      </c>
      <c r="BT9" s="993"/>
      <c r="BU9" s="993"/>
      <c r="BV9" s="993"/>
      <c r="BW9" s="993"/>
      <c r="BX9" s="993"/>
      <c r="BY9" s="993"/>
      <c r="BZ9" s="993"/>
      <c r="CA9" s="993"/>
      <c r="CB9" s="993"/>
      <c r="CC9" s="993"/>
      <c r="CD9" s="993"/>
      <c r="CE9" s="993"/>
      <c r="CF9" s="993"/>
      <c r="CG9" s="1014"/>
      <c r="CH9" s="989">
        <v>-69</v>
      </c>
      <c r="CI9" s="990"/>
      <c r="CJ9" s="990"/>
      <c r="CK9" s="990"/>
      <c r="CL9" s="991"/>
      <c r="CM9" s="989">
        <v>473</v>
      </c>
      <c r="CN9" s="990"/>
      <c r="CO9" s="990"/>
      <c r="CP9" s="990"/>
      <c r="CQ9" s="991"/>
      <c r="CR9" s="989">
        <v>20</v>
      </c>
      <c r="CS9" s="990"/>
      <c r="CT9" s="990"/>
      <c r="CU9" s="990"/>
      <c r="CV9" s="991"/>
      <c r="CW9" s="989" t="s">
        <v>543</v>
      </c>
      <c r="CX9" s="990"/>
      <c r="CY9" s="990"/>
      <c r="CZ9" s="990"/>
      <c r="DA9" s="991"/>
      <c r="DB9" s="989" t="s">
        <v>543</v>
      </c>
      <c r="DC9" s="990"/>
      <c r="DD9" s="990"/>
      <c r="DE9" s="990"/>
      <c r="DF9" s="991"/>
      <c r="DG9" s="989" t="s">
        <v>543</v>
      </c>
      <c r="DH9" s="990"/>
      <c r="DI9" s="990"/>
      <c r="DJ9" s="990"/>
      <c r="DK9" s="991"/>
      <c r="DL9" s="989" t="s">
        <v>543</v>
      </c>
      <c r="DM9" s="990"/>
      <c r="DN9" s="990"/>
      <c r="DO9" s="990"/>
      <c r="DP9" s="991"/>
      <c r="DQ9" s="989" t="s">
        <v>543</v>
      </c>
      <c r="DR9" s="990"/>
      <c r="DS9" s="990"/>
      <c r="DT9" s="990"/>
      <c r="DU9" s="991"/>
      <c r="DV9" s="992"/>
      <c r="DW9" s="993"/>
      <c r="DX9" s="993"/>
      <c r="DY9" s="993"/>
      <c r="DZ9" s="994"/>
      <c r="EA9" s="234"/>
    </row>
    <row r="10" spans="1:131" s="235" customFormat="1" ht="26.25" customHeight="1" x14ac:dyDescent="0.2">
      <c r="A10" s="238">
        <v>4</v>
      </c>
      <c r="B10" s="1030" t="s">
        <v>400</v>
      </c>
      <c r="C10" s="1031"/>
      <c r="D10" s="1031"/>
      <c r="E10" s="1031"/>
      <c r="F10" s="1031"/>
      <c r="G10" s="1031"/>
      <c r="H10" s="1031"/>
      <c r="I10" s="1031"/>
      <c r="J10" s="1031"/>
      <c r="K10" s="1031"/>
      <c r="L10" s="1031"/>
      <c r="M10" s="1031"/>
      <c r="N10" s="1031"/>
      <c r="O10" s="1031"/>
      <c r="P10" s="1032"/>
      <c r="Q10" s="1038">
        <v>92</v>
      </c>
      <c r="R10" s="1039"/>
      <c r="S10" s="1039"/>
      <c r="T10" s="1039"/>
      <c r="U10" s="1039"/>
      <c r="V10" s="1039">
        <v>92</v>
      </c>
      <c r="W10" s="1039"/>
      <c r="X10" s="1039"/>
      <c r="Y10" s="1039"/>
      <c r="Z10" s="1039"/>
      <c r="AA10" s="1039">
        <v>0</v>
      </c>
      <c r="AB10" s="1039"/>
      <c r="AC10" s="1039"/>
      <c r="AD10" s="1039"/>
      <c r="AE10" s="1040"/>
      <c r="AF10" s="1035">
        <v>0</v>
      </c>
      <c r="AG10" s="1036"/>
      <c r="AH10" s="1036"/>
      <c r="AI10" s="1036"/>
      <c r="AJ10" s="1037"/>
      <c r="AK10" s="1080" t="s">
        <v>543</v>
      </c>
      <c r="AL10" s="1081"/>
      <c r="AM10" s="1081"/>
      <c r="AN10" s="1081"/>
      <c r="AO10" s="1081"/>
      <c r="AP10" s="1081">
        <v>122</v>
      </c>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615</v>
      </c>
      <c r="BT10" s="993"/>
      <c r="BU10" s="993"/>
      <c r="BV10" s="993"/>
      <c r="BW10" s="993"/>
      <c r="BX10" s="993"/>
      <c r="BY10" s="993"/>
      <c r="BZ10" s="993"/>
      <c r="CA10" s="993"/>
      <c r="CB10" s="993"/>
      <c r="CC10" s="993"/>
      <c r="CD10" s="993"/>
      <c r="CE10" s="993"/>
      <c r="CF10" s="993"/>
      <c r="CG10" s="1014"/>
      <c r="CH10" s="989">
        <v>-9</v>
      </c>
      <c r="CI10" s="990"/>
      <c r="CJ10" s="990"/>
      <c r="CK10" s="990"/>
      <c r="CL10" s="991"/>
      <c r="CM10" s="989">
        <v>263</v>
      </c>
      <c r="CN10" s="990"/>
      <c r="CO10" s="990"/>
      <c r="CP10" s="990"/>
      <c r="CQ10" s="991"/>
      <c r="CR10" s="989">
        <v>131</v>
      </c>
      <c r="CS10" s="990"/>
      <c r="CT10" s="990"/>
      <c r="CU10" s="990"/>
      <c r="CV10" s="991"/>
      <c r="CW10" s="989">
        <v>3</v>
      </c>
      <c r="CX10" s="990"/>
      <c r="CY10" s="990"/>
      <c r="CZ10" s="990"/>
      <c r="DA10" s="991"/>
      <c r="DB10" s="989" t="s">
        <v>543</v>
      </c>
      <c r="DC10" s="990"/>
      <c r="DD10" s="990"/>
      <c r="DE10" s="990"/>
      <c r="DF10" s="991"/>
      <c r="DG10" s="989" t="s">
        <v>543</v>
      </c>
      <c r="DH10" s="990"/>
      <c r="DI10" s="990"/>
      <c r="DJ10" s="990"/>
      <c r="DK10" s="991"/>
      <c r="DL10" s="989" t="s">
        <v>543</v>
      </c>
      <c r="DM10" s="990"/>
      <c r="DN10" s="990"/>
      <c r="DO10" s="990"/>
      <c r="DP10" s="991"/>
      <c r="DQ10" s="989" t="s">
        <v>543</v>
      </c>
      <c r="DR10" s="990"/>
      <c r="DS10" s="990"/>
      <c r="DT10" s="990"/>
      <c r="DU10" s="991"/>
      <c r="DV10" s="992"/>
      <c r="DW10" s="993"/>
      <c r="DX10" s="993"/>
      <c r="DY10" s="993"/>
      <c r="DZ10" s="994"/>
      <c r="EA10" s="234"/>
    </row>
    <row r="11" spans="1:131" s="235" customFormat="1" ht="26.25" customHeight="1" x14ac:dyDescent="0.2">
      <c r="A11" s="238">
        <v>5</v>
      </c>
      <c r="B11" s="1030" t="s">
        <v>401</v>
      </c>
      <c r="C11" s="1031"/>
      <c r="D11" s="1031"/>
      <c r="E11" s="1031"/>
      <c r="F11" s="1031"/>
      <c r="G11" s="1031"/>
      <c r="H11" s="1031"/>
      <c r="I11" s="1031"/>
      <c r="J11" s="1031"/>
      <c r="K11" s="1031"/>
      <c r="L11" s="1031"/>
      <c r="M11" s="1031"/>
      <c r="N11" s="1031"/>
      <c r="O11" s="1031"/>
      <c r="P11" s="1032"/>
      <c r="Q11" s="1038">
        <v>282</v>
      </c>
      <c r="R11" s="1039"/>
      <c r="S11" s="1039"/>
      <c r="T11" s="1039"/>
      <c r="U11" s="1039"/>
      <c r="V11" s="1039">
        <v>281</v>
      </c>
      <c r="W11" s="1039"/>
      <c r="X11" s="1039"/>
      <c r="Y11" s="1039"/>
      <c r="Z11" s="1039"/>
      <c r="AA11" s="1039">
        <v>2</v>
      </c>
      <c r="AB11" s="1039"/>
      <c r="AC11" s="1039"/>
      <c r="AD11" s="1039"/>
      <c r="AE11" s="1040"/>
      <c r="AF11" s="1035">
        <v>2</v>
      </c>
      <c r="AG11" s="1036"/>
      <c r="AH11" s="1036"/>
      <c r="AI11" s="1036"/>
      <c r="AJ11" s="1037"/>
      <c r="AK11" s="1080">
        <v>236</v>
      </c>
      <c r="AL11" s="1081"/>
      <c r="AM11" s="1081"/>
      <c r="AN11" s="1081"/>
      <c r="AO11" s="1081"/>
      <c r="AP11" s="1081">
        <v>2928</v>
      </c>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t="s">
        <v>616</v>
      </c>
      <c r="BT11" s="993"/>
      <c r="BU11" s="993"/>
      <c r="BV11" s="993"/>
      <c r="BW11" s="993"/>
      <c r="BX11" s="993"/>
      <c r="BY11" s="993"/>
      <c r="BZ11" s="993"/>
      <c r="CA11" s="993"/>
      <c r="CB11" s="993"/>
      <c r="CC11" s="993"/>
      <c r="CD11" s="993"/>
      <c r="CE11" s="993"/>
      <c r="CF11" s="993"/>
      <c r="CG11" s="1014"/>
      <c r="CH11" s="989">
        <v>-3</v>
      </c>
      <c r="CI11" s="990"/>
      <c r="CJ11" s="990"/>
      <c r="CK11" s="990"/>
      <c r="CL11" s="991"/>
      <c r="CM11" s="989">
        <v>426</v>
      </c>
      <c r="CN11" s="990"/>
      <c r="CO11" s="990"/>
      <c r="CP11" s="990"/>
      <c r="CQ11" s="991"/>
      <c r="CR11" s="989">
        <v>350</v>
      </c>
      <c r="CS11" s="990"/>
      <c r="CT11" s="990"/>
      <c r="CU11" s="990"/>
      <c r="CV11" s="991"/>
      <c r="CW11" s="989">
        <v>2</v>
      </c>
      <c r="CX11" s="990"/>
      <c r="CY11" s="990"/>
      <c r="CZ11" s="990"/>
      <c r="DA11" s="991"/>
      <c r="DB11" s="989" t="s">
        <v>543</v>
      </c>
      <c r="DC11" s="990"/>
      <c r="DD11" s="990"/>
      <c r="DE11" s="990"/>
      <c r="DF11" s="991"/>
      <c r="DG11" s="989" t="s">
        <v>543</v>
      </c>
      <c r="DH11" s="990"/>
      <c r="DI11" s="990"/>
      <c r="DJ11" s="990"/>
      <c r="DK11" s="991"/>
      <c r="DL11" s="989" t="s">
        <v>543</v>
      </c>
      <c r="DM11" s="990"/>
      <c r="DN11" s="990"/>
      <c r="DO11" s="990"/>
      <c r="DP11" s="991"/>
      <c r="DQ11" s="989" t="s">
        <v>543</v>
      </c>
      <c r="DR11" s="990"/>
      <c r="DS11" s="990"/>
      <c r="DT11" s="990"/>
      <c r="DU11" s="991"/>
      <c r="DV11" s="992"/>
      <c r="DW11" s="993"/>
      <c r="DX11" s="993"/>
      <c r="DY11" s="993"/>
      <c r="DZ11" s="994"/>
      <c r="EA11" s="234"/>
    </row>
    <row r="12" spans="1:131" s="235" customFormat="1" ht="26.25" customHeight="1" x14ac:dyDescent="0.2">
      <c r="A12" s="238">
        <v>6</v>
      </c>
      <c r="B12" s="1030" t="s">
        <v>402</v>
      </c>
      <c r="C12" s="1031"/>
      <c r="D12" s="1031"/>
      <c r="E12" s="1031"/>
      <c r="F12" s="1031"/>
      <c r="G12" s="1031"/>
      <c r="H12" s="1031"/>
      <c r="I12" s="1031"/>
      <c r="J12" s="1031"/>
      <c r="K12" s="1031"/>
      <c r="L12" s="1031"/>
      <c r="M12" s="1031"/>
      <c r="N12" s="1031"/>
      <c r="O12" s="1031"/>
      <c r="P12" s="1032"/>
      <c r="Q12" s="1038">
        <v>118</v>
      </c>
      <c r="R12" s="1039"/>
      <c r="S12" s="1039"/>
      <c r="T12" s="1039"/>
      <c r="U12" s="1039"/>
      <c r="V12" s="1039">
        <v>92</v>
      </c>
      <c r="W12" s="1039"/>
      <c r="X12" s="1039"/>
      <c r="Y12" s="1039"/>
      <c r="Z12" s="1039"/>
      <c r="AA12" s="1039">
        <v>26</v>
      </c>
      <c r="AB12" s="1039"/>
      <c r="AC12" s="1039"/>
      <c r="AD12" s="1039"/>
      <c r="AE12" s="1040"/>
      <c r="AF12" s="1035">
        <v>26</v>
      </c>
      <c r="AG12" s="1036"/>
      <c r="AH12" s="1036"/>
      <c r="AI12" s="1036"/>
      <c r="AJ12" s="1037"/>
      <c r="AK12" s="1080" t="s">
        <v>543</v>
      </c>
      <c r="AL12" s="1081"/>
      <c r="AM12" s="1081"/>
      <c r="AN12" s="1081"/>
      <c r="AO12" s="1081"/>
      <c r="AP12" s="1081" t="s">
        <v>543</v>
      </c>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t="s">
        <v>617</v>
      </c>
      <c r="BT12" s="993"/>
      <c r="BU12" s="993"/>
      <c r="BV12" s="993"/>
      <c r="BW12" s="993"/>
      <c r="BX12" s="993"/>
      <c r="BY12" s="993"/>
      <c r="BZ12" s="993"/>
      <c r="CA12" s="993"/>
      <c r="CB12" s="993"/>
      <c r="CC12" s="993"/>
      <c r="CD12" s="993"/>
      <c r="CE12" s="993"/>
      <c r="CF12" s="993"/>
      <c r="CG12" s="1014"/>
      <c r="CH12" s="989">
        <v>-5</v>
      </c>
      <c r="CI12" s="990"/>
      <c r="CJ12" s="990"/>
      <c r="CK12" s="990"/>
      <c r="CL12" s="991"/>
      <c r="CM12" s="989">
        <v>225</v>
      </c>
      <c r="CN12" s="990"/>
      <c r="CO12" s="990"/>
      <c r="CP12" s="990"/>
      <c r="CQ12" s="991"/>
      <c r="CR12" s="989">
        <v>200</v>
      </c>
      <c r="CS12" s="990"/>
      <c r="CT12" s="990"/>
      <c r="CU12" s="990"/>
      <c r="CV12" s="991"/>
      <c r="CW12" s="989" t="s">
        <v>543</v>
      </c>
      <c r="CX12" s="990"/>
      <c r="CY12" s="990"/>
      <c r="CZ12" s="990"/>
      <c r="DA12" s="991"/>
      <c r="DB12" s="989" t="s">
        <v>543</v>
      </c>
      <c r="DC12" s="990"/>
      <c r="DD12" s="990"/>
      <c r="DE12" s="990"/>
      <c r="DF12" s="991"/>
      <c r="DG12" s="989" t="s">
        <v>543</v>
      </c>
      <c r="DH12" s="990"/>
      <c r="DI12" s="990"/>
      <c r="DJ12" s="990"/>
      <c r="DK12" s="991"/>
      <c r="DL12" s="989" t="s">
        <v>543</v>
      </c>
      <c r="DM12" s="990"/>
      <c r="DN12" s="990"/>
      <c r="DO12" s="990"/>
      <c r="DP12" s="991"/>
      <c r="DQ12" s="989" t="s">
        <v>543</v>
      </c>
      <c r="DR12" s="990"/>
      <c r="DS12" s="990"/>
      <c r="DT12" s="990"/>
      <c r="DU12" s="991"/>
      <c r="DV12" s="992"/>
      <c r="DW12" s="993"/>
      <c r="DX12" s="993"/>
      <c r="DY12" s="993"/>
      <c r="DZ12" s="994"/>
      <c r="EA12" s="234"/>
    </row>
    <row r="13" spans="1:131" s="235" customFormat="1" ht="26.25" customHeight="1" x14ac:dyDescent="0.2">
      <c r="A13" s="238">
        <v>7</v>
      </c>
      <c r="B13" s="1030" t="s">
        <v>403</v>
      </c>
      <c r="C13" s="1031"/>
      <c r="D13" s="1031"/>
      <c r="E13" s="1031"/>
      <c r="F13" s="1031"/>
      <c r="G13" s="1031"/>
      <c r="H13" s="1031"/>
      <c r="I13" s="1031"/>
      <c r="J13" s="1031"/>
      <c r="K13" s="1031"/>
      <c r="L13" s="1031"/>
      <c r="M13" s="1031"/>
      <c r="N13" s="1031"/>
      <c r="O13" s="1031"/>
      <c r="P13" s="1032"/>
      <c r="Q13" s="1038">
        <v>52781</v>
      </c>
      <c r="R13" s="1039"/>
      <c r="S13" s="1039"/>
      <c r="T13" s="1039"/>
      <c r="U13" s="1039"/>
      <c r="V13" s="1039">
        <v>52781</v>
      </c>
      <c r="W13" s="1039"/>
      <c r="X13" s="1039"/>
      <c r="Y13" s="1039"/>
      <c r="Z13" s="1039"/>
      <c r="AA13" s="1039" t="s">
        <v>543</v>
      </c>
      <c r="AB13" s="1039"/>
      <c r="AC13" s="1039"/>
      <c r="AD13" s="1039"/>
      <c r="AE13" s="1040"/>
      <c r="AF13" s="1035" t="s">
        <v>404</v>
      </c>
      <c r="AG13" s="1036"/>
      <c r="AH13" s="1036"/>
      <c r="AI13" s="1036"/>
      <c r="AJ13" s="1037"/>
      <c r="AK13" s="1080">
        <v>38513</v>
      </c>
      <c r="AL13" s="1081"/>
      <c r="AM13" s="1081"/>
      <c r="AN13" s="1081"/>
      <c r="AO13" s="1081"/>
      <c r="AP13" s="1081" t="s">
        <v>543</v>
      </c>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t="s">
        <v>618</v>
      </c>
      <c r="BT13" s="993"/>
      <c r="BU13" s="993"/>
      <c r="BV13" s="993"/>
      <c r="BW13" s="993"/>
      <c r="BX13" s="993"/>
      <c r="BY13" s="993"/>
      <c r="BZ13" s="993"/>
      <c r="CA13" s="993"/>
      <c r="CB13" s="993"/>
      <c r="CC13" s="993"/>
      <c r="CD13" s="993"/>
      <c r="CE13" s="993"/>
      <c r="CF13" s="993"/>
      <c r="CG13" s="1014"/>
      <c r="CH13" s="989">
        <v>1</v>
      </c>
      <c r="CI13" s="990"/>
      <c r="CJ13" s="990"/>
      <c r="CK13" s="990"/>
      <c r="CL13" s="991"/>
      <c r="CM13" s="989">
        <v>107</v>
      </c>
      <c r="CN13" s="990"/>
      <c r="CO13" s="990"/>
      <c r="CP13" s="990"/>
      <c r="CQ13" s="991"/>
      <c r="CR13" s="989">
        <v>100</v>
      </c>
      <c r="CS13" s="990"/>
      <c r="CT13" s="990"/>
      <c r="CU13" s="990"/>
      <c r="CV13" s="991"/>
      <c r="CW13" s="989" t="s">
        <v>543</v>
      </c>
      <c r="CX13" s="990"/>
      <c r="CY13" s="990"/>
      <c r="CZ13" s="990"/>
      <c r="DA13" s="991"/>
      <c r="DB13" s="989" t="s">
        <v>543</v>
      </c>
      <c r="DC13" s="990"/>
      <c r="DD13" s="990"/>
      <c r="DE13" s="990"/>
      <c r="DF13" s="991"/>
      <c r="DG13" s="989" t="s">
        <v>543</v>
      </c>
      <c r="DH13" s="990"/>
      <c r="DI13" s="990"/>
      <c r="DJ13" s="990"/>
      <c r="DK13" s="991"/>
      <c r="DL13" s="989" t="s">
        <v>543</v>
      </c>
      <c r="DM13" s="990"/>
      <c r="DN13" s="990"/>
      <c r="DO13" s="990"/>
      <c r="DP13" s="991"/>
      <c r="DQ13" s="989" t="s">
        <v>543</v>
      </c>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t="s">
        <v>619</v>
      </c>
      <c r="BT14" s="993"/>
      <c r="BU14" s="993"/>
      <c r="BV14" s="993"/>
      <c r="BW14" s="993"/>
      <c r="BX14" s="993"/>
      <c r="BY14" s="993"/>
      <c r="BZ14" s="993"/>
      <c r="CA14" s="993"/>
      <c r="CB14" s="993"/>
      <c r="CC14" s="993"/>
      <c r="CD14" s="993"/>
      <c r="CE14" s="993"/>
      <c r="CF14" s="993"/>
      <c r="CG14" s="1014"/>
      <c r="CH14" s="989">
        <v>134</v>
      </c>
      <c r="CI14" s="990"/>
      <c r="CJ14" s="990"/>
      <c r="CK14" s="990"/>
      <c r="CL14" s="991"/>
      <c r="CM14" s="989">
        <v>798</v>
      </c>
      <c r="CN14" s="990"/>
      <c r="CO14" s="990"/>
      <c r="CP14" s="990"/>
      <c r="CQ14" s="991"/>
      <c r="CR14" s="989">
        <v>28</v>
      </c>
      <c r="CS14" s="990"/>
      <c r="CT14" s="990"/>
      <c r="CU14" s="990"/>
      <c r="CV14" s="991"/>
      <c r="CW14" s="989" t="s">
        <v>543</v>
      </c>
      <c r="CX14" s="990"/>
      <c r="CY14" s="990"/>
      <c r="CZ14" s="990"/>
      <c r="DA14" s="991"/>
      <c r="DB14" s="989" t="s">
        <v>543</v>
      </c>
      <c r="DC14" s="990"/>
      <c r="DD14" s="990"/>
      <c r="DE14" s="990"/>
      <c r="DF14" s="991"/>
      <c r="DG14" s="989" t="s">
        <v>543</v>
      </c>
      <c r="DH14" s="990"/>
      <c r="DI14" s="990"/>
      <c r="DJ14" s="990"/>
      <c r="DK14" s="991"/>
      <c r="DL14" s="989" t="s">
        <v>543</v>
      </c>
      <c r="DM14" s="990"/>
      <c r="DN14" s="990"/>
      <c r="DO14" s="990"/>
      <c r="DP14" s="991"/>
      <c r="DQ14" s="989" t="s">
        <v>543</v>
      </c>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t="s">
        <v>620</v>
      </c>
      <c r="BT15" s="993"/>
      <c r="BU15" s="993"/>
      <c r="BV15" s="993"/>
      <c r="BW15" s="993"/>
      <c r="BX15" s="993"/>
      <c r="BY15" s="993"/>
      <c r="BZ15" s="993"/>
      <c r="CA15" s="993"/>
      <c r="CB15" s="993"/>
      <c r="CC15" s="993"/>
      <c r="CD15" s="993"/>
      <c r="CE15" s="993"/>
      <c r="CF15" s="993"/>
      <c r="CG15" s="1014"/>
      <c r="CH15" s="989">
        <v>69</v>
      </c>
      <c r="CI15" s="990"/>
      <c r="CJ15" s="990"/>
      <c r="CK15" s="990"/>
      <c r="CL15" s="991"/>
      <c r="CM15" s="989">
        <v>1363</v>
      </c>
      <c r="CN15" s="990"/>
      <c r="CO15" s="990"/>
      <c r="CP15" s="990"/>
      <c r="CQ15" s="991"/>
      <c r="CR15" s="989">
        <v>500</v>
      </c>
      <c r="CS15" s="990"/>
      <c r="CT15" s="990"/>
      <c r="CU15" s="990"/>
      <c r="CV15" s="991"/>
      <c r="CW15" s="989">
        <v>995</v>
      </c>
      <c r="CX15" s="990"/>
      <c r="CY15" s="990"/>
      <c r="CZ15" s="990"/>
      <c r="DA15" s="991"/>
      <c r="DB15" s="989" t="s">
        <v>543</v>
      </c>
      <c r="DC15" s="990"/>
      <c r="DD15" s="990"/>
      <c r="DE15" s="990"/>
      <c r="DF15" s="991"/>
      <c r="DG15" s="989" t="s">
        <v>543</v>
      </c>
      <c r="DH15" s="990"/>
      <c r="DI15" s="990"/>
      <c r="DJ15" s="990"/>
      <c r="DK15" s="991"/>
      <c r="DL15" s="989" t="s">
        <v>543</v>
      </c>
      <c r="DM15" s="990"/>
      <c r="DN15" s="990"/>
      <c r="DO15" s="990"/>
      <c r="DP15" s="991"/>
      <c r="DQ15" s="989" t="s">
        <v>543</v>
      </c>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405</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406</v>
      </c>
      <c r="B23" s="937" t="s">
        <v>407</v>
      </c>
      <c r="C23" s="938"/>
      <c r="D23" s="938"/>
      <c r="E23" s="938"/>
      <c r="F23" s="938"/>
      <c r="G23" s="938"/>
      <c r="H23" s="938"/>
      <c r="I23" s="938"/>
      <c r="J23" s="938"/>
      <c r="K23" s="938"/>
      <c r="L23" s="938"/>
      <c r="M23" s="938"/>
      <c r="N23" s="938"/>
      <c r="O23" s="938"/>
      <c r="P23" s="948"/>
      <c r="Q23" s="1067">
        <v>429947</v>
      </c>
      <c r="R23" s="1061"/>
      <c r="S23" s="1061"/>
      <c r="T23" s="1061"/>
      <c r="U23" s="1061"/>
      <c r="V23" s="1061">
        <v>420316</v>
      </c>
      <c r="W23" s="1061"/>
      <c r="X23" s="1061"/>
      <c r="Y23" s="1061"/>
      <c r="Z23" s="1061"/>
      <c r="AA23" s="1061">
        <v>9631</v>
      </c>
      <c r="AB23" s="1061"/>
      <c r="AC23" s="1061"/>
      <c r="AD23" s="1061"/>
      <c r="AE23" s="1068"/>
      <c r="AF23" s="1069">
        <v>7576</v>
      </c>
      <c r="AG23" s="1061"/>
      <c r="AH23" s="1061"/>
      <c r="AI23" s="1061"/>
      <c r="AJ23" s="1070"/>
      <c r="AK23" s="1071"/>
      <c r="AL23" s="1072"/>
      <c r="AM23" s="1072"/>
      <c r="AN23" s="1072"/>
      <c r="AO23" s="1072"/>
      <c r="AP23" s="1061">
        <v>511238</v>
      </c>
      <c r="AQ23" s="1061"/>
      <c r="AR23" s="1061"/>
      <c r="AS23" s="1061"/>
      <c r="AT23" s="1061"/>
      <c r="AU23" s="1062"/>
      <c r="AV23" s="1062"/>
      <c r="AW23" s="1062"/>
      <c r="AX23" s="1062"/>
      <c r="AY23" s="1063"/>
      <c r="AZ23" s="1064" t="s">
        <v>408</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409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410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380</v>
      </c>
      <c r="B26" s="996"/>
      <c r="C26" s="996"/>
      <c r="D26" s="996"/>
      <c r="E26" s="996"/>
      <c r="F26" s="996"/>
      <c r="G26" s="996"/>
      <c r="H26" s="996"/>
      <c r="I26" s="996"/>
      <c r="J26" s="996"/>
      <c r="K26" s="996"/>
      <c r="L26" s="996"/>
      <c r="M26" s="996"/>
      <c r="N26" s="996"/>
      <c r="O26" s="996"/>
      <c r="P26" s="997"/>
      <c r="Q26" s="1001" t="s">
        <v>411</v>
      </c>
      <c r="R26" s="1002"/>
      <c r="S26" s="1002"/>
      <c r="T26" s="1002"/>
      <c r="U26" s="1003"/>
      <c r="V26" s="1001" t="s">
        <v>412</v>
      </c>
      <c r="W26" s="1002"/>
      <c r="X26" s="1002"/>
      <c r="Y26" s="1002"/>
      <c r="Z26" s="1003"/>
      <c r="AA26" s="1001" t="s">
        <v>413</v>
      </c>
      <c r="AB26" s="1002"/>
      <c r="AC26" s="1002"/>
      <c r="AD26" s="1002"/>
      <c r="AE26" s="1002"/>
      <c r="AF26" s="1055" t="s">
        <v>414</v>
      </c>
      <c r="AG26" s="1008"/>
      <c r="AH26" s="1008"/>
      <c r="AI26" s="1008"/>
      <c r="AJ26" s="1056"/>
      <c r="AK26" s="1002" t="s">
        <v>415</v>
      </c>
      <c r="AL26" s="1002"/>
      <c r="AM26" s="1002"/>
      <c r="AN26" s="1002"/>
      <c r="AO26" s="1003"/>
      <c r="AP26" s="1001" t="s">
        <v>416</v>
      </c>
      <c r="AQ26" s="1002"/>
      <c r="AR26" s="1002"/>
      <c r="AS26" s="1002"/>
      <c r="AT26" s="1003"/>
      <c r="AU26" s="1001" t="s">
        <v>417</v>
      </c>
      <c r="AV26" s="1002"/>
      <c r="AW26" s="1002"/>
      <c r="AX26" s="1002"/>
      <c r="AY26" s="1003"/>
      <c r="AZ26" s="1001" t="s">
        <v>418</v>
      </c>
      <c r="BA26" s="1002"/>
      <c r="BB26" s="1002"/>
      <c r="BC26" s="1002"/>
      <c r="BD26" s="1003"/>
      <c r="BE26" s="1001" t="s">
        <v>387</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419</v>
      </c>
      <c r="C28" s="1048"/>
      <c r="D28" s="1048"/>
      <c r="E28" s="1048"/>
      <c r="F28" s="1048"/>
      <c r="G28" s="1048"/>
      <c r="H28" s="1048"/>
      <c r="I28" s="1048"/>
      <c r="J28" s="1048"/>
      <c r="K28" s="1048"/>
      <c r="L28" s="1048"/>
      <c r="M28" s="1048"/>
      <c r="N28" s="1048"/>
      <c r="O28" s="1048"/>
      <c r="P28" s="1049"/>
      <c r="Q28" s="1050">
        <v>78644</v>
      </c>
      <c r="R28" s="1051"/>
      <c r="S28" s="1051"/>
      <c r="T28" s="1051"/>
      <c r="U28" s="1051"/>
      <c r="V28" s="1051">
        <v>76581</v>
      </c>
      <c r="W28" s="1051"/>
      <c r="X28" s="1051"/>
      <c r="Y28" s="1051"/>
      <c r="Z28" s="1051"/>
      <c r="AA28" s="1051">
        <v>2063</v>
      </c>
      <c r="AB28" s="1051"/>
      <c r="AC28" s="1051"/>
      <c r="AD28" s="1051"/>
      <c r="AE28" s="1052"/>
      <c r="AF28" s="1053">
        <v>2063</v>
      </c>
      <c r="AG28" s="1051"/>
      <c r="AH28" s="1051"/>
      <c r="AI28" s="1051"/>
      <c r="AJ28" s="1054"/>
      <c r="AK28" s="1042">
        <v>8502</v>
      </c>
      <c r="AL28" s="1043"/>
      <c r="AM28" s="1043"/>
      <c r="AN28" s="1043"/>
      <c r="AO28" s="1043"/>
      <c r="AP28" s="1043" t="s">
        <v>543</v>
      </c>
      <c r="AQ28" s="1043"/>
      <c r="AR28" s="1043"/>
      <c r="AS28" s="1043"/>
      <c r="AT28" s="1043"/>
      <c r="AU28" s="1043" t="s">
        <v>543</v>
      </c>
      <c r="AV28" s="1043"/>
      <c r="AW28" s="1043"/>
      <c r="AX28" s="1043"/>
      <c r="AY28" s="1043"/>
      <c r="AZ28" s="1044" t="s">
        <v>543</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420</v>
      </c>
      <c r="C29" s="1031"/>
      <c r="D29" s="1031"/>
      <c r="E29" s="1031"/>
      <c r="F29" s="1031"/>
      <c r="G29" s="1031"/>
      <c r="H29" s="1031"/>
      <c r="I29" s="1031"/>
      <c r="J29" s="1031"/>
      <c r="K29" s="1031"/>
      <c r="L29" s="1031"/>
      <c r="M29" s="1031"/>
      <c r="N29" s="1031"/>
      <c r="O29" s="1031"/>
      <c r="P29" s="1032"/>
      <c r="Q29" s="1038">
        <v>67082</v>
      </c>
      <c r="R29" s="1039"/>
      <c r="S29" s="1039"/>
      <c r="T29" s="1039"/>
      <c r="U29" s="1039"/>
      <c r="V29" s="1039">
        <v>65374</v>
      </c>
      <c r="W29" s="1039"/>
      <c r="X29" s="1039"/>
      <c r="Y29" s="1039"/>
      <c r="Z29" s="1039"/>
      <c r="AA29" s="1039">
        <v>1708</v>
      </c>
      <c r="AB29" s="1039"/>
      <c r="AC29" s="1039"/>
      <c r="AD29" s="1039"/>
      <c r="AE29" s="1040"/>
      <c r="AF29" s="1035">
        <v>1708</v>
      </c>
      <c r="AG29" s="1036"/>
      <c r="AH29" s="1036"/>
      <c r="AI29" s="1036"/>
      <c r="AJ29" s="1037"/>
      <c r="AK29" s="980">
        <v>10020</v>
      </c>
      <c r="AL29" s="971"/>
      <c r="AM29" s="971"/>
      <c r="AN29" s="971"/>
      <c r="AO29" s="971"/>
      <c r="AP29" s="971" t="s">
        <v>543</v>
      </c>
      <c r="AQ29" s="971"/>
      <c r="AR29" s="971"/>
      <c r="AS29" s="971"/>
      <c r="AT29" s="971"/>
      <c r="AU29" s="971" t="s">
        <v>543</v>
      </c>
      <c r="AV29" s="971"/>
      <c r="AW29" s="971"/>
      <c r="AX29" s="971"/>
      <c r="AY29" s="971"/>
      <c r="AZ29" s="1041" t="s">
        <v>543</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421</v>
      </c>
      <c r="C30" s="1031"/>
      <c r="D30" s="1031"/>
      <c r="E30" s="1031"/>
      <c r="F30" s="1031"/>
      <c r="G30" s="1031"/>
      <c r="H30" s="1031"/>
      <c r="I30" s="1031"/>
      <c r="J30" s="1031"/>
      <c r="K30" s="1031"/>
      <c r="L30" s="1031"/>
      <c r="M30" s="1031"/>
      <c r="N30" s="1031"/>
      <c r="O30" s="1031"/>
      <c r="P30" s="1032"/>
      <c r="Q30" s="1038">
        <v>10938</v>
      </c>
      <c r="R30" s="1039"/>
      <c r="S30" s="1039"/>
      <c r="T30" s="1039"/>
      <c r="U30" s="1039"/>
      <c r="V30" s="1039">
        <v>10578</v>
      </c>
      <c r="W30" s="1039"/>
      <c r="X30" s="1039"/>
      <c r="Y30" s="1039"/>
      <c r="Z30" s="1039"/>
      <c r="AA30" s="1039">
        <v>361</v>
      </c>
      <c r="AB30" s="1039"/>
      <c r="AC30" s="1039"/>
      <c r="AD30" s="1039"/>
      <c r="AE30" s="1040"/>
      <c r="AF30" s="1035">
        <v>361</v>
      </c>
      <c r="AG30" s="1036"/>
      <c r="AH30" s="1036"/>
      <c r="AI30" s="1036"/>
      <c r="AJ30" s="1037"/>
      <c r="AK30" s="980">
        <v>2277</v>
      </c>
      <c r="AL30" s="971"/>
      <c r="AM30" s="971"/>
      <c r="AN30" s="971"/>
      <c r="AO30" s="971"/>
      <c r="AP30" s="971" t="s">
        <v>543</v>
      </c>
      <c r="AQ30" s="971"/>
      <c r="AR30" s="971"/>
      <c r="AS30" s="971"/>
      <c r="AT30" s="971"/>
      <c r="AU30" s="971" t="s">
        <v>543</v>
      </c>
      <c r="AV30" s="971"/>
      <c r="AW30" s="971"/>
      <c r="AX30" s="971"/>
      <c r="AY30" s="971"/>
      <c r="AZ30" s="1041" t="s">
        <v>543</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422</v>
      </c>
      <c r="C31" s="1031"/>
      <c r="D31" s="1031"/>
      <c r="E31" s="1031"/>
      <c r="F31" s="1031"/>
      <c r="G31" s="1031"/>
      <c r="H31" s="1031"/>
      <c r="I31" s="1031"/>
      <c r="J31" s="1031"/>
      <c r="K31" s="1031"/>
      <c r="L31" s="1031"/>
      <c r="M31" s="1031"/>
      <c r="N31" s="1031"/>
      <c r="O31" s="1031"/>
      <c r="P31" s="1032"/>
      <c r="Q31" s="1038">
        <v>15893</v>
      </c>
      <c r="R31" s="1039"/>
      <c r="S31" s="1039"/>
      <c r="T31" s="1039"/>
      <c r="U31" s="1039"/>
      <c r="V31" s="1039">
        <v>15746</v>
      </c>
      <c r="W31" s="1039"/>
      <c r="X31" s="1039"/>
      <c r="Y31" s="1039"/>
      <c r="Z31" s="1039"/>
      <c r="AA31" s="1039">
        <v>148</v>
      </c>
      <c r="AB31" s="1039"/>
      <c r="AC31" s="1039"/>
      <c r="AD31" s="1039"/>
      <c r="AE31" s="1040"/>
      <c r="AF31" s="1035">
        <v>148</v>
      </c>
      <c r="AG31" s="1036"/>
      <c r="AH31" s="1036"/>
      <c r="AI31" s="1036"/>
      <c r="AJ31" s="1037"/>
      <c r="AK31" s="980">
        <v>240</v>
      </c>
      <c r="AL31" s="971"/>
      <c r="AM31" s="971"/>
      <c r="AN31" s="971"/>
      <c r="AO31" s="971"/>
      <c r="AP31" s="971" t="s">
        <v>543</v>
      </c>
      <c r="AQ31" s="971"/>
      <c r="AR31" s="971"/>
      <c r="AS31" s="971"/>
      <c r="AT31" s="971"/>
      <c r="AU31" s="971" t="s">
        <v>543</v>
      </c>
      <c r="AV31" s="971"/>
      <c r="AW31" s="971"/>
      <c r="AX31" s="971"/>
      <c r="AY31" s="971"/>
      <c r="AZ31" s="1041" t="s">
        <v>543</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423</v>
      </c>
      <c r="C32" s="1031"/>
      <c r="D32" s="1031"/>
      <c r="E32" s="1031"/>
      <c r="F32" s="1031"/>
      <c r="G32" s="1031"/>
      <c r="H32" s="1031"/>
      <c r="I32" s="1031"/>
      <c r="J32" s="1031"/>
      <c r="K32" s="1031"/>
      <c r="L32" s="1031"/>
      <c r="M32" s="1031"/>
      <c r="N32" s="1031"/>
      <c r="O32" s="1031"/>
      <c r="P32" s="1032"/>
      <c r="Q32" s="1038">
        <v>17610</v>
      </c>
      <c r="R32" s="1039"/>
      <c r="S32" s="1039"/>
      <c r="T32" s="1039"/>
      <c r="U32" s="1039"/>
      <c r="V32" s="1039">
        <v>15451</v>
      </c>
      <c r="W32" s="1039"/>
      <c r="X32" s="1039"/>
      <c r="Y32" s="1039"/>
      <c r="Z32" s="1039"/>
      <c r="AA32" s="1039">
        <v>2159</v>
      </c>
      <c r="AB32" s="1039"/>
      <c r="AC32" s="1039"/>
      <c r="AD32" s="1039"/>
      <c r="AE32" s="1040"/>
      <c r="AF32" s="1035" t="s">
        <v>424</v>
      </c>
      <c r="AG32" s="1036"/>
      <c r="AH32" s="1036"/>
      <c r="AI32" s="1036"/>
      <c r="AJ32" s="1037"/>
      <c r="AK32" s="980">
        <v>1628</v>
      </c>
      <c r="AL32" s="971"/>
      <c r="AM32" s="971"/>
      <c r="AN32" s="971"/>
      <c r="AO32" s="971"/>
      <c r="AP32" s="971">
        <v>28689</v>
      </c>
      <c r="AQ32" s="971"/>
      <c r="AR32" s="971"/>
      <c r="AS32" s="971"/>
      <c r="AT32" s="971"/>
      <c r="AU32" s="971">
        <v>11734</v>
      </c>
      <c r="AV32" s="971"/>
      <c r="AW32" s="971"/>
      <c r="AX32" s="971"/>
      <c r="AY32" s="971"/>
      <c r="AZ32" s="1041" t="s">
        <v>543</v>
      </c>
      <c r="BA32" s="1041"/>
      <c r="BB32" s="1041"/>
      <c r="BC32" s="1041"/>
      <c r="BD32" s="1041"/>
      <c r="BE32" s="972" t="s">
        <v>425</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426</v>
      </c>
      <c r="C33" s="1031"/>
      <c r="D33" s="1031"/>
      <c r="E33" s="1031"/>
      <c r="F33" s="1031"/>
      <c r="G33" s="1031"/>
      <c r="H33" s="1031"/>
      <c r="I33" s="1031"/>
      <c r="J33" s="1031"/>
      <c r="K33" s="1031"/>
      <c r="L33" s="1031"/>
      <c r="M33" s="1031"/>
      <c r="N33" s="1031"/>
      <c r="O33" s="1031"/>
      <c r="P33" s="1032"/>
      <c r="Q33" s="1038">
        <v>13064</v>
      </c>
      <c r="R33" s="1039"/>
      <c r="S33" s="1039"/>
      <c r="T33" s="1039"/>
      <c r="U33" s="1039"/>
      <c r="V33" s="1039">
        <v>10720</v>
      </c>
      <c r="W33" s="1039"/>
      <c r="X33" s="1039"/>
      <c r="Y33" s="1039"/>
      <c r="Z33" s="1039"/>
      <c r="AA33" s="1039">
        <v>2344</v>
      </c>
      <c r="AB33" s="1039"/>
      <c r="AC33" s="1039"/>
      <c r="AD33" s="1039"/>
      <c r="AE33" s="1040"/>
      <c r="AF33" s="1035">
        <v>9450</v>
      </c>
      <c r="AG33" s="1036"/>
      <c r="AH33" s="1036"/>
      <c r="AI33" s="1036"/>
      <c r="AJ33" s="1037"/>
      <c r="AK33" s="980">
        <v>134</v>
      </c>
      <c r="AL33" s="971"/>
      <c r="AM33" s="971"/>
      <c r="AN33" s="971"/>
      <c r="AO33" s="971"/>
      <c r="AP33" s="971">
        <v>30716</v>
      </c>
      <c r="AQ33" s="971"/>
      <c r="AR33" s="971"/>
      <c r="AS33" s="971"/>
      <c r="AT33" s="971"/>
      <c r="AU33" s="971">
        <v>1014</v>
      </c>
      <c r="AV33" s="971"/>
      <c r="AW33" s="971"/>
      <c r="AX33" s="971"/>
      <c r="AY33" s="971"/>
      <c r="AZ33" s="1041" t="s">
        <v>543</v>
      </c>
      <c r="BA33" s="1041"/>
      <c r="BB33" s="1041"/>
      <c r="BC33" s="1041"/>
      <c r="BD33" s="1041"/>
      <c r="BE33" s="972" t="s">
        <v>425</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427</v>
      </c>
      <c r="C34" s="1031"/>
      <c r="D34" s="1031"/>
      <c r="E34" s="1031"/>
      <c r="F34" s="1031"/>
      <c r="G34" s="1031"/>
      <c r="H34" s="1031"/>
      <c r="I34" s="1031"/>
      <c r="J34" s="1031"/>
      <c r="K34" s="1031"/>
      <c r="L34" s="1031"/>
      <c r="M34" s="1031"/>
      <c r="N34" s="1031"/>
      <c r="O34" s="1031"/>
      <c r="P34" s="1032"/>
      <c r="Q34" s="1038">
        <v>5</v>
      </c>
      <c r="R34" s="1039"/>
      <c r="S34" s="1039"/>
      <c r="T34" s="1039"/>
      <c r="U34" s="1039"/>
      <c r="V34" s="1039">
        <v>5</v>
      </c>
      <c r="W34" s="1039"/>
      <c r="X34" s="1039"/>
      <c r="Y34" s="1039"/>
      <c r="Z34" s="1039"/>
      <c r="AA34" s="1039">
        <v>1</v>
      </c>
      <c r="AB34" s="1039"/>
      <c r="AC34" s="1039"/>
      <c r="AD34" s="1039"/>
      <c r="AE34" s="1040"/>
      <c r="AF34" s="1035">
        <v>19</v>
      </c>
      <c r="AG34" s="1036"/>
      <c r="AH34" s="1036"/>
      <c r="AI34" s="1036"/>
      <c r="AJ34" s="1037"/>
      <c r="AK34" s="980" t="s">
        <v>543</v>
      </c>
      <c r="AL34" s="971"/>
      <c r="AM34" s="971"/>
      <c r="AN34" s="971"/>
      <c r="AO34" s="971"/>
      <c r="AP34" s="971">
        <v>1</v>
      </c>
      <c r="AQ34" s="971"/>
      <c r="AR34" s="971"/>
      <c r="AS34" s="971"/>
      <c r="AT34" s="971"/>
      <c r="AU34" s="971" t="s">
        <v>543</v>
      </c>
      <c r="AV34" s="971"/>
      <c r="AW34" s="971"/>
      <c r="AX34" s="971"/>
      <c r="AY34" s="971"/>
      <c r="AZ34" s="1041" t="s">
        <v>543</v>
      </c>
      <c r="BA34" s="1041"/>
      <c r="BB34" s="1041"/>
      <c r="BC34" s="1041"/>
      <c r="BD34" s="1041"/>
      <c r="BE34" s="972" t="s">
        <v>425</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t="s">
        <v>428</v>
      </c>
      <c r="C35" s="1031"/>
      <c r="D35" s="1031"/>
      <c r="E35" s="1031"/>
      <c r="F35" s="1031"/>
      <c r="G35" s="1031"/>
      <c r="H35" s="1031"/>
      <c r="I35" s="1031"/>
      <c r="J35" s="1031"/>
      <c r="K35" s="1031"/>
      <c r="L35" s="1031"/>
      <c r="M35" s="1031"/>
      <c r="N35" s="1031"/>
      <c r="O35" s="1031"/>
      <c r="P35" s="1032"/>
      <c r="Q35" s="1038">
        <v>19474</v>
      </c>
      <c r="R35" s="1039"/>
      <c r="S35" s="1039"/>
      <c r="T35" s="1039"/>
      <c r="U35" s="1039"/>
      <c r="V35" s="1039">
        <v>17065</v>
      </c>
      <c r="W35" s="1039"/>
      <c r="X35" s="1039"/>
      <c r="Y35" s="1039"/>
      <c r="Z35" s="1039"/>
      <c r="AA35" s="1039">
        <v>2409</v>
      </c>
      <c r="AB35" s="1039"/>
      <c r="AC35" s="1039"/>
      <c r="AD35" s="1039"/>
      <c r="AE35" s="1040"/>
      <c r="AF35" s="1035">
        <v>7686</v>
      </c>
      <c r="AG35" s="1036"/>
      <c r="AH35" s="1036"/>
      <c r="AI35" s="1036"/>
      <c r="AJ35" s="1037"/>
      <c r="AK35" s="980">
        <v>6102</v>
      </c>
      <c r="AL35" s="971"/>
      <c r="AM35" s="971"/>
      <c r="AN35" s="971"/>
      <c r="AO35" s="971"/>
      <c r="AP35" s="971">
        <v>129121</v>
      </c>
      <c r="AQ35" s="971"/>
      <c r="AR35" s="971"/>
      <c r="AS35" s="971"/>
      <c r="AT35" s="971"/>
      <c r="AU35" s="971">
        <v>51519</v>
      </c>
      <c r="AV35" s="971"/>
      <c r="AW35" s="971"/>
      <c r="AX35" s="971"/>
      <c r="AY35" s="971"/>
      <c r="AZ35" s="1041" t="s">
        <v>543</v>
      </c>
      <c r="BA35" s="1041"/>
      <c r="BB35" s="1041"/>
      <c r="BC35" s="1041"/>
      <c r="BD35" s="1041"/>
      <c r="BE35" s="972" t="s">
        <v>425</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t="s">
        <v>429</v>
      </c>
      <c r="C36" s="1031"/>
      <c r="D36" s="1031"/>
      <c r="E36" s="1031"/>
      <c r="F36" s="1031"/>
      <c r="G36" s="1031"/>
      <c r="H36" s="1031"/>
      <c r="I36" s="1031"/>
      <c r="J36" s="1031"/>
      <c r="K36" s="1031"/>
      <c r="L36" s="1031"/>
      <c r="M36" s="1031"/>
      <c r="N36" s="1031"/>
      <c r="O36" s="1031"/>
      <c r="P36" s="1032"/>
      <c r="Q36" s="1038">
        <v>2247</v>
      </c>
      <c r="R36" s="1039"/>
      <c r="S36" s="1039"/>
      <c r="T36" s="1039"/>
      <c r="U36" s="1039"/>
      <c r="V36" s="1039">
        <v>2009</v>
      </c>
      <c r="W36" s="1039"/>
      <c r="X36" s="1039"/>
      <c r="Y36" s="1039"/>
      <c r="Z36" s="1039"/>
      <c r="AA36" s="1039">
        <v>238</v>
      </c>
      <c r="AB36" s="1039"/>
      <c r="AC36" s="1039"/>
      <c r="AD36" s="1039"/>
      <c r="AE36" s="1040"/>
      <c r="AF36" s="1035">
        <v>718</v>
      </c>
      <c r="AG36" s="1036"/>
      <c r="AH36" s="1036"/>
      <c r="AI36" s="1036"/>
      <c r="AJ36" s="1037"/>
      <c r="AK36" s="980">
        <v>454</v>
      </c>
      <c r="AL36" s="971"/>
      <c r="AM36" s="971"/>
      <c r="AN36" s="971"/>
      <c r="AO36" s="971"/>
      <c r="AP36" s="971">
        <v>2687</v>
      </c>
      <c r="AQ36" s="971"/>
      <c r="AR36" s="971"/>
      <c r="AS36" s="971"/>
      <c r="AT36" s="971"/>
      <c r="AU36" s="971">
        <v>1314</v>
      </c>
      <c r="AV36" s="971"/>
      <c r="AW36" s="971"/>
      <c r="AX36" s="971"/>
      <c r="AY36" s="971"/>
      <c r="AZ36" s="1041" t="s">
        <v>543</v>
      </c>
      <c r="BA36" s="1041"/>
      <c r="BB36" s="1041"/>
      <c r="BC36" s="1041"/>
      <c r="BD36" s="1041"/>
      <c r="BE36" s="972" t="s">
        <v>425</v>
      </c>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t="s">
        <v>430</v>
      </c>
      <c r="C37" s="1031"/>
      <c r="D37" s="1031"/>
      <c r="E37" s="1031"/>
      <c r="F37" s="1031"/>
      <c r="G37" s="1031"/>
      <c r="H37" s="1031"/>
      <c r="I37" s="1031"/>
      <c r="J37" s="1031"/>
      <c r="K37" s="1031"/>
      <c r="L37" s="1031"/>
      <c r="M37" s="1031"/>
      <c r="N37" s="1031"/>
      <c r="O37" s="1031"/>
      <c r="P37" s="1032"/>
      <c r="Q37" s="1038">
        <v>432</v>
      </c>
      <c r="R37" s="1039"/>
      <c r="S37" s="1039"/>
      <c r="T37" s="1039"/>
      <c r="U37" s="1039"/>
      <c r="V37" s="1039">
        <v>365</v>
      </c>
      <c r="W37" s="1039"/>
      <c r="X37" s="1039"/>
      <c r="Y37" s="1039"/>
      <c r="Z37" s="1039"/>
      <c r="AA37" s="1039">
        <v>66</v>
      </c>
      <c r="AB37" s="1039"/>
      <c r="AC37" s="1039"/>
      <c r="AD37" s="1039"/>
      <c r="AE37" s="1040"/>
      <c r="AF37" s="1035">
        <v>30</v>
      </c>
      <c r="AG37" s="1036"/>
      <c r="AH37" s="1036"/>
      <c r="AI37" s="1036"/>
      <c r="AJ37" s="1037"/>
      <c r="AK37" s="980">
        <v>274</v>
      </c>
      <c r="AL37" s="971"/>
      <c r="AM37" s="971"/>
      <c r="AN37" s="971"/>
      <c r="AO37" s="971"/>
      <c r="AP37" s="971">
        <v>516</v>
      </c>
      <c r="AQ37" s="971"/>
      <c r="AR37" s="971"/>
      <c r="AS37" s="971"/>
      <c r="AT37" s="971"/>
      <c r="AU37" s="971">
        <v>472</v>
      </c>
      <c r="AV37" s="971"/>
      <c r="AW37" s="971"/>
      <c r="AX37" s="971"/>
      <c r="AY37" s="971"/>
      <c r="AZ37" s="1041" t="s">
        <v>543</v>
      </c>
      <c r="BA37" s="1041"/>
      <c r="BB37" s="1041"/>
      <c r="BC37" s="1041"/>
      <c r="BD37" s="1041"/>
      <c r="BE37" s="972" t="s">
        <v>431</v>
      </c>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432</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406</v>
      </c>
      <c r="B63" s="937" t="s">
        <v>433</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22182</v>
      </c>
      <c r="AG63" s="959"/>
      <c r="AH63" s="959"/>
      <c r="AI63" s="959"/>
      <c r="AJ63" s="1022"/>
      <c r="AK63" s="1023"/>
      <c r="AL63" s="963"/>
      <c r="AM63" s="963"/>
      <c r="AN63" s="963"/>
      <c r="AO63" s="963"/>
      <c r="AP63" s="959">
        <v>191730</v>
      </c>
      <c r="AQ63" s="959"/>
      <c r="AR63" s="959"/>
      <c r="AS63" s="959"/>
      <c r="AT63" s="959"/>
      <c r="AU63" s="959">
        <v>66053</v>
      </c>
      <c r="AV63" s="959"/>
      <c r="AW63" s="959"/>
      <c r="AX63" s="959"/>
      <c r="AY63" s="959"/>
      <c r="AZ63" s="1017"/>
      <c r="BA63" s="1017"/>
      <c r="BB63" s="1017"/>
      <c r="BC63" s="1017"/>
      <c r="BD63" s="1017"/>
      <c r="BE63" s="960"/>
      <c r="BF63" s="960"/>
      <c r="BG63" s="960"/>
      <c r="BH63" s="960"/>
      <c r="BI63" s="961"/>
      <c r="BJ63" s="1018" t="s">
        <v>424</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434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435</v>
      </c>
      <c r="B66" s="996"/>
      <c r="C66" s="996"/>
      <c r="D66" s="996"/>
      <c r="E66" s="996"/>
      <c r="F66" s="996"/>
      <c r="G66" s="996"/>
      <c r="H66" s="996"/>
      <c r="I66" s="996"/>
      <c r="J66" s="996"/>
      <c r="K66" s="996"/>
      <c r="L66" s="996"/>
      <c r="M66" s="996"/>
      <c r="N66" s="996"/>
      <c r="O66" s="996"/>
      <c r="P66" s="997"/>
      <c r="Q66" s="1001" t="s">
        <v>436</v>
      </c>
      <c r="R66" s="1002"/>
      <c r="S66" s="1002"/>
      <c r="T66" s="1002"/>
      <c r="U66" s="1003"/>
      <c r="V66" s="1001" t="s">
        <v>437</v>
      </c>
      <c r="W66" s="1002"/>
      <c r="X66" s="1002"/>
      <c r="Y66" s="1002"/>
      <c r="Z66" s="1003"/>
      <c r="AA66" s="1001" t="s">
        <v>438</v>
      </c>
      <c r="AB66" s="1002"/>
      <c r="AC66" s="1002"/>
      <c r="AD66" s="1002"/>
      <c r="AE66" s="1003"/>
      <c r="AF66" s="1007" t="s">
        <v>439</v>
      </c>
      <c r="AG66" s="1008"/>
      <c r="AH66" s="1008"/>
      <c r="AI66" s="1008"/>
      <c r="AJ66" s="1009"/>
      <c r="AK66" s="1001" t="s">
        <v>440</v>
      </c>
      <c r="AL66" s="996"/>
      <c r="AM66" s="996"/>
      <c r="AN66" s="996"/>
      <c r="AO66" s="997"/>
      <c r="AP66" s="1001" t="s">
        <v>441</v>
      </c>
      <c r="AQ66" s="1002"/>
      <c r="AR66" s="1002"/>
      <c r="AS66" s="1002"/>
      <c r="AT66" s="1003"/>
      <c r="AU66" s="1001" t="s">
        <v>442</v>
      </c>
      <c r="AV66" s="1002"/>
      <c r="AW66" s="1002"/>
      <c r="AX66" s="1002"/>
      <c r="AY66" s="1003"/>
      <c r="AZ66" s="1001" t="s">
        <v>387</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609</v>
      </c>
      <c r="C68" s="986"/>
      <c r="D68" s="986"/>
      <c r="E68" s="986"/>
      <c r="F68" s="986"/>
      <c r="G68" s="986"/>
      <c r="H68" s="986"/>
      <c r="I68" s="986"/>
      <c r="J68" s="986"/>
      <c r="K68" s="986"/>
      <c r="L68" s="986"/>
      <c r="M68" s="986"/>
      <c r="N68" s="986"/>
      <c r="O68" s="986"/>
      <c r="P68" s="987"/>
      <c r="Q68" s="988">
        <v>302</v>
      </c>
      <c r="R68" s="982"/>
      <c r="S68" s="982"/>
      <c r="T68" s="982"/>
      <c r="U68" s="982"/>
      <c r="V68" s="982">
        <v>268</v>
      </c>
      <c r="W68" s="982"/>
      <c r="X68" s="982"/>
      <c r="Y68" s="982"/>
      <c r="Z68" s="982"/>
      <c r="AA68" s="982">
        <v>34</v>
      </c>
      <c r="AB68" s="982"/>
      <c r="AC68" s="982"/>
      <c r="AD68" s="982"/>
      <c r="AE68" s="982"/>
      <c r="AF68" s="982">
        <v>34</v>
      </c>
      <c r="AG68" s="982"/>
      <c r="AH68" s="982"/>
      <c r="AI68" s="982"/>
      <c r="AJ68" s="982"/>
      <c r="AK68" s="982" t="s">
        <v>543</v>
      </c>
      <c r="AL68" s="982"/>
      <c r="AM68" s="982"/>
      <c r="AN68" s="982"/>
      <c r="AO68" s="982"/>
      <c r="AP68" s="982">
        <v>35</v>
      </c>
      <c r="AQ68" s="982"/>
      <c r="AR68" s="982"/>
      <c r="AS68" s="982"/>
      <c r="AT68" s="982"/>
      <c r="AU68" s="982" t="s">
        <v>543</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610</v>
      </c>
      <c r="C69" s="975"/>
      <c r="D69" s="975"/>
      <c r="E69" s="975"/>
      <c r="F69" s="975"/>
      <c r="G69" s="975"/>
      <c r="H69" s="975"/>
      <c r="I69" s="975"/>
      <c r="J69" s="975"/>
      <c r="K69" s="975"/>
      <c r="L69" s="975"/>
      <c r="M69" s="975"/>
      <c r="N69" s="975"/>
      <c r="O69" s="975"/>
      <c r="P69" s="976"/>
      <c r="Q69" s="977">
        <v>254</v>
      </c>
      <c r="R69" s="971"/>
      <c r="S69" s="971"/>
      <c r="T69" s="971"/>
      <c r="U69" s="971"/>
      <c r="V69" s="971">
        <v>244</v>
      </c>
      <c r="W69" s="971"/>
      <c r="X69" s="971"/>
      <c r="Y69" s="971"/>
      <c r="Z69" s="971"/>
      <c r="AA69" s="971">
        <v>10</v>
      </c>
      <c r="AB69" s="971"/>
      <c r="AC69" s="971"/>
      <c r="AD69" s="971"/>
      <c r="AE69" s="971"/>
      <c r="AF69" s="971">
        <v>10</v>
      </c>
      <c r="AG69" s="971"/>
      <c r="AH69" s="971"/>
      <c r="AI69" s="971"/>
      <c r="AJ69" s="971"/>
      <c r="AK69" s="971" t="s">
        <v>543</v>
      </c>
      <c r="AL69" s="971"/>
      <c r="AM69" s="971"/>
      <c r="AN69" s="971"/>
      <c r="AO69" s="971"/>
      <c r="AP69" s="971" t="s">
        <v>543</v>
      </c>
      <c r="AQ69" s="971"/>
      <c r="AR69" s="971"/>
      <c r="AS69" s="971"/>
      <c r="AT69" s="971"/>
      <c r="AU69" s="971" t="s">
        <v>543</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611</v>
      </c>
      <c r="C70" s="975"/>
      <c r="D70" s="975"/>
      <c r="E70" s="975"/>
      <c r="F70" s="975"/>
      <c r="G70" s="975"/>
      <c r="H70" s="975"/>
      <c r="I70" s="975"/>
      <c r="J70" s="975"/>
      <c r="K70" s="975"/>
      <c r="L70" s="975"/>
      <c r="M70" s="975"/>
      <c r="N70" s="975"/>
      <c r="O70" s="975"/>
      <c r="P70" s="976"/>
      <c r="Q70" s="977">
        <v>305293</v>
      </c>
      <c r="R70" s="971"/>
      <c r="S70" s="971"/>
      <c r="T70" s="971"/>
      <c r="U70" s="971"/>
      <c r="V70" s="971">
        <v>294817</v>
      </c>
      <c r="W70" s="971"/>
      <c r="X70" s="971"/>
      <c r="Y70" s="971"/>
      <c r="Z70" s="971"/>
      <c r="AA70" s="971">
        <v>10476</v>
      </c>
      <c r="AB70" s="971"/>
      <c r="AC70" s="971"/>
      <c r="AD70" s="971"/>
      <c r="AE70" s="971"/>
      <c r="AF70" s="971">
        <v>10476</v>
      </c>
      <c r="AG70" s="971"/>
      <c r="AH70" s="971"/>
      <c r="AI70" s="971"/>
      <c r="AJ70" s="971"/>
      <c r="AK70" s="971" t="s">
        <v>543</v>
      </c>
      <c r="AL70" s="971"/>
      <c r="AM70" s="971"/>
      <c r="AN70" s="971"/>
      <c r="AO70" s="971"/>
      <c r="AP70" s="971" t="s">
        <v>543</v>
      </c>
      <c r="AQ70" s="971"/>
      <c r="AR70" s="971"/>
      <c r="AS70" s="971"/>
      <c r="AT70" s="971"/>
      <c r="AU70" s="971" t="s">
        <v>543</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c r="C71" s="975"/>
      <c r="D71" s="975"/>
      <c r="E71" s="975"/>
      <c r="F71" s="975"/>
      <c r="G71" s="975"/>
      <c r="H71" s="975"/>
      <c r="I71" s="975"/>
      <c r="J71" s="975"/>
      <c r="K71" s="975"/>
      <c r="L71" s="975"/>
      <c r="M71" s="975"/>
      <c r="N71" s="975"/>
      <c r="O71" s="975"/>
      <c r="P71" s="976"/>
      <c r="Q71" s="977"/>
      <c r="R71" s="971"/>
      <c r="S71" s="971"/>
      <c r="T71" s="971"/>
      <c r="U71" s="971"/>
      <c r="V71" s="971"/>
      <c r="W71" s="971"/>
      <c r="X71" s="971"/>
      <c r="Y71" s="971"/>
      <c r="Z71" s="971"/>
      <c r="AA71" s="971"/>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406</v>
      </c>
      <c r="B88" s="937" t="s">
        <v>443</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10520</v>
      </c>
      <c r="AG88" s="959"/>
      <c r="AH88" s="959"/>
      <c r="AI88" s="959"/>
      <c r="AJ88" s="959"/>
      <c r="AK88" s="963"/>
      <c r="AL88" s="963"/>
      <c r="AM88" s="963"/>
      <c r="AN88" s="963"/>
      <c r="AO88" s="963"/>
      <c r="AP88" s="959">
        <v>35</v>
      </c>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406</v>
      </c>
      <c r="BR102" s="937" t="s">
        <v>444</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1461</v>
      </c>
      <c r="CS102" s="953"/>
      <c r="CT102" s="953"/>
      <c r="CU102" s="953"/>
      <c r="CV102" s="954"/>
      <c r="CW102" s="952">
        <v>1122</v>
      </c>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445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446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447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448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449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450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451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452</v>
      </c>
      <c r="AB109" s="896"/>
      <c r="AC109" s="896"/>
      <c r="AD109" s="896"/>
      <c r="AE109" s="897"/>
      <c r="AF109" s="898" t="s">
        <v>453</v>
      </c>
      <c r="AG109" s="896"/>
      <c r="AH109" s="896"/>
      <c r="AI109" s="896"/>
      <c r="AJ109" s="897"/>
      <c r="AK109" s="898" t="s">
        <v>317</v>
      </c>
      <c r="AL109" s="896"/>
      <c r="AM109" s="896"/>
      <c r="AN109" s="896"/>
      <c r="AO109" s="897"/>
      <c r="AP109" s="898" t="s">
        <v>454</v>
      </c>
      <c r="AQ109" s="896"/>
      <c r="AR109" s="896"/>
      <c r="AS109" s="896"/>
      <c r="AT109" s="929"/>
      <c r="AU109" s="895" t="s">
        <v>451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452</v>
      </c>
      <c r="BR109" s="896"/>
      <c r="BS109" s="896"/>
      <c r="BT109" s="896"/>
      <c r="BU109" s="897"/>
      <c r="BV109" s="898" t="s">
        <v>453</v>
      </c>
      <c r="BW109" s="896"/>
      <c r="BX109" s="896"/>
      <c r="BY109" s="896"/>
      <c r="BZ109" s="897"/>
      <c r="CA109" s="898" t="s">
        <v>317</v>
      </c>
      <c r="CB109" s="896"/>
      <c r="CC109" s="896"/>
      <c r="CD109" s="896"/>
      <c r="CE109" s="897"/>
      <c r="CF109" s="936" t="s">
        <v>454</v>
      </c>
      <c r="CG109" s="936"/>
      <c r="CH109" s="936"/>
      <c r="CI109" s="936"/>
      <c r="CJ109" s="936"/>
      <c r="CK109" s="898" t="s">
        <v>455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452</v>
      </c>
      <c r="DH109" s="896"/>
      <c r="DI109" s="896"/>
      <c r="DJ109" s="896"/>
      <c r="DK109" s="897"/>
      <c r="DL109" s="898" t="s">
        <v>453</v>
      </c>
      <c r="DM109" s="896"/>
      <c r="DN109" s="896"/>
      <c r="DO109" s="896"/>
      <c r="DP109" s="897"/>
      <c r="DQ109" s="898" t="s">
        <v>317</v>
      </c>
      <c r="DR109" s="896"/>
      <c r="DS109" s="896"/>
      <c r="DT109" s="896"/>
      <c r="DU109" s="897"/>
      <c r="DV109" s="898" t="s">
        <v>454</v>
      </c>
      <c r="DW109" s="896"/>
      <c r="DX109" s="896"/>
      <c r="DY109" s="896"/>
      <c r="DZ109" s="929"/>
    </row>
    <row r="110" spans="1:131" s="230" customFormat="1" ht="26.25" customHeight="1" x14ac:dyDescent="0.2">
      <c r="A110" s="807" t="s">
        <v>456</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28558828</v>
      </c>
      <c r="AB110" s="889"/>
      <c r="AC110" s="889"/>
      <c r="AD110" s="889"/>
      <c r="AE110" s="890"/>
      <c r="AF110" s="891">
        <v>31368217</v>
      </c>
      <c r="AG110" s="889"/>
      <c r="AH110" s="889"/>
      <c r="AI110" s="889"/>
      <c r="AJ110" s="890"/>
      <c r="AK110" s="891">
        <v>32997002</v>
      </c>
      <c r="AL110" s="889"/>
      <c r="AM110" s="889"/>
      <c r="AN110" s="889"/>
      <c r="AO110" s="890"/>
      <c r="AP110" s="892">
        <v>18.3</v>
      </c>
      <c r="AQ110" s="893"/>
      <c r="AR110" s="893"/>
      <c r="AS110" s="893"/>
      <c r="AT110" s="894"/>
      <c r="AU110" s="930" t="s">
        <v>75</v>
      </c>
      <c r="AV110" s="931"/>
      <c r="AW110" s="931"/>
      <c r="AX110" s="931"/>
      <c r="AY110" s="931"/>
      <c r="AZ110" s="860" t="s">
        <v>457</v>
      </c>
      <c r="BA110" s="808"/>
      <c r="BB110" s="808"/>
      <c r="BC110" s="808"/>
      <c r="BD110" s="808"/>
      <c r="BE110" s="808"/>
      <c r="BF110" s="808"/>
      <c r="BG110" s="808"/>
      <c r="BH110" s="808"/>
      <c r="BI110" s="808"/>
      <c r="BJ110" s="808"/>
      <c r="BK110" s="808"/>
      <c r="BL110" s="808"/>
      <c r="BM110" s="808"/>
      <c r="BN110" s="808"/>
      <c r="BO110" s="808"/>
      <c r="BP110" s="809"/>
      <c r="BQ110" s="861">
        <v>496550892</v>
      </c>
      <c r="BR110" s="842"/>
      <c r="BS110" s="842"/>
      <c r="BT110" s="842"/>
      <c r="BU110" s="842"/>
      <c r="BV110" s="842">
        <v>508448350</v>
      </c>
      <c r="BW110" s="842"/>
      <c r="BX110" s="842"/>
      <c r="BY110" s="842"/>
      <c r="BZ110" s="842"/>
      <c r="CA110" s="842">
        <v>511237698</v>
      </c>
      <c r="CB110" s="842"/>
      <c r="CC110" s="842"/>
      <c r="CD110" s="842"/>
      <c r="CE110" s="842"/>
      <c r="CF110" s="866">
        <v>283</v>
      </c>
      <c r="CG110" s="867"/>
      <c r="CH110" s="867"/>
      <c r="CI110" s="867"/>
      <c r="CJ110" s="867"/>
      <c r="CK110" s="926" t="s">
        <v>458</v>
      </c>
      <c r="CL110" s="819"/>
      <c r="CM110" s="860" t="s">
        <v>459</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v>1343703</v>
      </c>
      <c r="DH110" s="842"/>
      <c r="DI110" s="842"/>
      <c r="DJ110" s="842"/>
      <c r="DK110" s="842"/>
      <c r="DL110" s="842">
        <v>1184201</v>
      </c>
      <c r="DM110" s="842"/>
      <c r="DN110" s="842"/>
      <c r="DO110" s="842"/>
      <c r="DP110" s="842"/>
      <c r="DQ110" s="842">
        <v>2192220</v>
      </c>
      <c r="DR110" s="842"/>
      <c r="DS110" s="842"/>
      <c r="DT110" s="842"/>
      <c r="DU110" s="842"/>
      <c r="DV110" s="843">
        <v>1.2</v>
      </c>
      <c r="DW110" s="843"/>
      <c r="DX110" s="843"/>
      <c r="DY110" s="843"/>
      <c r="DZ110" s="844"/>
    </row>
    <row r="111" spans="1:131" s="230" customFormat="1" ht="26.25" customHeight="1" x14ac:dyDescent="0.2">
      <c r="A111" s="774" t="s">
        <v>460</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131</v>
      </c>
      <c r="AB111" s="919"/>
      <c r="AC111" s="919"/>
      <c r="AD111" s="919"/>
      <c r="AE111" s="920"/>
      <c r="AF111" s="921" t="s">
        <v>131</v>
      </c>
      <c r="AG111" s="919"/>
      <c r="AH111" s="919"/>
      <c r="AI111" s="919"/>
      <c r="AJ111" s="920"/>
      <c r="AK111" s="921" t="s">
        <v>131</v>
      </c>
      <c r="AL111" s="919"/>
      <c r="AM111" s="919"/>
      <c r="AN111" s="919"/>
      <c r="AO111" s="920"/>
      <c r="AP111" s="922" t="s">
        <v>461</v>
      </c>
      <c r="AQ111" s="923"/>
      <c r="AR111" s="923"/>
      <c r="AS111" s="923"/>
      <c r="AT111" s="924"/>
      <c r="AU111" s="932"/>
      <c r="AV111" s="933"/>
      <c r="AW111" s="933"/>
      <c r="AX111" s="933"/>
      <c r="AY111" s="933"/>
      <c r="AZ111" s="815" t="s">
        <v>462</v>
      </c>
      <c r="BA111" s="752"/>
      <c r="BB111" s="752"/>
      <c r="BC111" s="752"/>
      <c r="BD111" s="752"/>
      <c r="BE111" s="752"/>
      <c r="BF111" s="752"/>
      <c r="BG111" s="752"/>
      <c r="BH111" s="752"/>
      <c r="BI111" s="752"/>
      <c r="BJ111" s="752"/>
      <c r="BK111" s="752"/>
      <c r="BL111" s="752"/>
      <c r="BM111" s="752"/>
      <c r="BN111" s="752"/>
      <c r="BO111" s="752"/>
      <c r="BP111" s="753"/>
      <c r="BQ111" s="816">
        <v>1353152</v>
      </c>
      <c r="BR111" s="817"/>
      <c r="BS111" s="817"/>
      <c r="BT111" s="817"/>
      <c r="BU111" s="817"/>
      <c r="BV111" s="817">
        <v>1184201</v>
      </c>
      <c r="BW111" s="817"/>
      <c r="BX111" s="817"/>
      <c r="BY111" s="817"/>
      <c r="BZ111" s="817"/>
      <c r="CA111" s="817">
        <v>2192220</v>
      </c>
      <c r="CB111" s="817"/>
      <c r="CC111" s="817"/>
      <c r="CD111" s="817"/>
      <c r="CE111" s="817"/>
      <c r="CF111" s="875">
        <v>1.2</v>
      </c>
      <c r="CG111" s="876"/>
      <c r="CH111" s="876"/>
      <c r="CI111" s="876"/>
      <c r="CJ111" s="876"/>
      <c r="CK111" s="927"/>
      <c r="CL111" s="821"/>
      <c r="CM111" s="815" t="s">
        <v>463</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131</v>
      </c>
      <c r="DH111" s="817"/>
      <c r="DI111" s="817"/>
      <c r="DJ111" s="817"/>
      <c r="DK111" s="817"/>
      <c r="DL111" s="817" t="s">
        <v>461</v>
      </c>
      <c r="DM111" s="817"/>
      <c r="DN111" s="817"/>
      <c r="DO111" s="817"/>
      <c r="DP111" s="817"/>
      <c r="DQ111" s="817" t="s">
        <v>461</v>
      </c>
      <c r="DR111" s="817"/>
      <c r="DS111" s="817"/>
      <c r="DT111" s="817"/>
      <c r="DU111" s="817"/>
      <c r="DV111" s="794" t="s">
        <v>464</v>
      </c>
      <c r="DW111" s="794"/>
      <c r="DX111" s="794"/>
      <c r="DY111" s="794"/>
      <c r="DZ111" s="795"/>
    </row>
    <row r="112" spans="1:131" s="230" customFormat="1" ht="26.25" customHeight="1" x14ac:dyDescent="0.2">
      <c r="A112" s="912" t="s">
        <v>465</v>
      </c>
      <c r="B112" s="913"/>
      <c r="C112" s="752" t="s">
        <v>466</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v>2666667</v>
      </c>
      <c r="AB112" s="780"/>
      <c r="AC112" s="780"/>
      <c r="AD112" s="780"/>
      <c r="AE112" s="781"/>
      <c r="AF112" s="782">
        <v>3000000</v>
      </c>
      <c r="AG112" s="780"/>
      <c r="AH112" s="780"/>
      <c r="AI112" s="780"/>
      <c r="AJ112" s="781"/>
      <c r="AK112" s="782">
        <v>3333333</v>
      </c>
      <c r="AL112" s="780"/>
      <c r="AM112" s="780"/>
      <c r="AN112" s="780"/>
      <c r="AO112" s="781"/>
      <c r="AP112" s="824">
        <v>1.8</v>
      </c>
      <c r="AQ112" s="825"/>
      <c r="AR112" s="825"/>
      <c r="AS112" s="825"/>
      <c r="AT112" s="826"/>
      <c r="AU112" s="932"/>
      <c r="AV112" s="933"/>
      <c r="AW112" s="933"/>
      <c r="AX112" s="933"/>
      <c r="AY112" s="933"/>
      <c r="AZ112" s="815" t="s">
        <v>467</v>
      </c>
      <c r="BA112" s="752"/>
      <c r="BB112" s="752"/>
      <c r="BC112" s="752"/>
      <c r="BD112" s="752"/>
      <c r="BE112" s="752"/>
      <c r="BF112" s="752"/>
      <c r="BG112" s="752"/>
      <c r="BH112" s="752"/>
      <c r="BI112" s="752"/>
      <c r="BJ112" s="752"/>
      <c r="BK112" s="752"/>
      <c r="BL112" s="752"/>
      <c r="BM112" s="752"/>
      <c r="BN112" s="752"/>
      <c r="BO112" s="752"/>
      <c r="BP112" s="753"/>
      <c r="BQ112" s="816">
        <v>70323114</v>
      </c>
      <c r="BR112" s="817"/>
      <c r="BS112" s="817"/>
      <c r="BT112" s="817"/>
      <c r="BU112" s="817"/>
      <c r="BV112" s="817">
        <v>67653431</v>
      </c>
      <c r="BW112" s="817"/>
      <c r="BX112" s="817"/>
      <c r="BY112" s="817"/>
      <c r="BZ112" s="817"/>
      <c r="CA112" s="817">
        <v>66053113</v>
      </c>
      <c r="CB112" s="817"/>
      <c r="CC112" s="817"/>
      <c r="CD112" s="817"/>
      <c r="CE112" s="817"/>
      <c r="CF112" s="875">
        <v>36.6</v>
      </c>
      <c r="CG112" s="876"/>
      <c r="CH112" s="876"/>
      <c r="CI112" s="876"/>
      <c r="CJ112" s="876"/>
      <c r="CK112" s="927"/>
      <c r="CL112" s="821"/>
      <c r="CM112" s="815" t="s">
        <v>468</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v>9449</v>
      </c>
      <c r="DH112" s="817"/>
      <c r="DI112" s="817"/>
      <c r="DJ112" s="817"/>
      <c r="DK112" s="817"/>
      <c r="DL112" s="817" t="s">
        <v>131</v>
      </c>
      <c r="DM112" s="817"/>
      <c r="DN112" s="817"/>
      <c r="DO112" s="817"/>
      <c r="DP112" s="817"/>
      <c r="DQ112" s="817" t="s">
        <v>131</v>
      </c>
      <c r="DR112" s="817"/>
      <c r="DS112" s="817"/>
      <c r="DT112" s="817"/>
      <c r="DU112" s="817"/>
      <c r="DV112" s="794" t="s">
        <v>131</v>
      </c>
      <c r="DW112" s="794"/>
      <c r="DX112" s="794"/>
      <c r="DY112" s="794"/>
      <c r="DZ112" s="795"/>
    </row>
    <row r="113" spans="1:130" s="230" customFormat="1" ht="26.25" customHeight="1" x14ac:dyDescent="0.2">
      <c r="A113" s="914"/>
      <c r="B113" s="915"/>
      <c r="C113" s="752" t="s">
        <v>469</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4902591</v>
      </c>
      <c r="AB113" s="919"/>
      <c r="AC113" s="919"/>
      <c r="AD113" s="919"/>
      <c r="AE113" s="920"/>
      <c r="AF113" s="921">
        <v>4965973</v>
      </c>
      <c r="AG113" s="919"/>
      <c r="AH113" s="919"/>
      <c r="AI113" s="919"/>
      <c r="AJ113" s="920"/>
      <c r="AK113" s="921">
        <v>5070853</v>
      </c>
      <c r="AL113" s="919"/>
      <c r="AM113" s="919"/>
      <c r="AN113" s="919"/>
      <c r="AO113" s="920"/>
      <c r="AP113" s="922">
        <v>2.8</v>
      </c>
      <c r="AQ113" s="923"/>
      <c r="AR113" s="923"/>
      <c r="AS113" s="923"/>
      <c r="AT113" s="924"/>
      <c r="AU113" s="932"/>
      <c r="AV113" s="933"/>
      <c r="AW113" s="933"/>
      <c r="AX113" s="933"/>
      <c r="AY113" s="933"/>
      <c r="AZ113" s="815" t="s">
        <v>470</v>
      </c>
      <c r="BA113" s="752"/>
      <c r="BB113" s="752"/>
      <c r="BC113" s="752"/>
      <c r="BD113" s="752"/>
      <c r="BE113" s="752"/>
      <c r="BF113" s="752"/>
      <c r="BG113" s="752"/>
      <c r="BH113" s="752"/>
      <c r="BI113" s="752"/>
      <c r="BJ113" s="752"/>
      <c r="BK113" s="752"/>
      <c r="BL113" s="752"/>
      <c r="BM113" s="752"/>
      <c r="BN113" s="752"/>
      <c r="BO113" s="752"/>
      <c r="BP113" s="753"/>
      <c r="BQ113" s="816">
        <v>18995</v>
      </c>
      <c r="BR113" s="817"/>
      <c r="BS113" s="817"/>
      <c r="BT113" s="817"/>
      <c r="BU113" s="817"/>
      <c r="BV113" s="817">
        <v>34800</v>
      </c>
      <c r="BW113" s="817"/>
      <c r="BX113" s="817"/>
      <c r="BY113" s="817"/>
      <c r="BZ113" s="817"/>
      <c r="CA113" s="817">
        <v>34450</v>
      </c>
      <c r="CB113" s="817"/>
      <c r="CC113" s="817"/>
      <c r="CD113" s="817"/>
      <c r="CE113" s="817"/>
      <c r="CF113" s="875">
        <v>0</v>
      </c>
      <c r="CG113" s="876"/>
      <c r="CH113" s="876"/>
      <c r="CI113" s="876"/>
      <c r="CJ113" s="876"/>
      <c r="CK113" s="927"/>
      <c r="CL113" s="821"/>
      <c r="CM113" s="815" t="s">
        <v>471</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464</v>
      </c>
      <c r="DH113" s="780"/>
      <c r="DI113" s="780"/>
      <c r="DJ113" s="780"/>
      <c r="DK113" s="781"/>
      <c r="DL113" s="782" t="s">
        <v>131</v>
      </c>
      <c r="DM113" s="780"/>
      <c r="DN113" s="780"/>
      <c r="DO113" s="780"/>
      <c r="DP113" s="781"/>
      <c r="DQ113" s="782" t="s">
        <v>131</v>
      </c>
      <c r="DR113" s="780"/>
      <c r="DS113" s="780"/>
      <c r="DT113" s="780"/>
      <c r="DU113" s="781"/>
      <c r="DV113" s="824" t="s">
        <v>464</v>
      </c>
      <c r="DW113" s="825"/>
      <c r="DX113" s="825"/>
      <c r="DY113" s="825"/>
      <c r="DZ113" s="826"/>
    </row>
    <row r="114" spans="1:130" s="230" customFormat="1" ht="26.25" customHeight="1" x14ac:dyDescent="0.2">
      <c r="A114" s="914"/>
      <c r="B114" s="915"/>
      <c r="C114" s="752" t="s">
        <v>472</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352</v>
      </c>
      <c r="AB114" s="780"/>
      <c r="AC114" s="780"/>
      <c r="AD114" s="780"/>
      <c r="AE114" s="781"/>
      <c r="AF114" s="782">
        <v>297</v>
      </c>
      <c r="AG114" s="780"/>
      <c r="AH114" s="780"/>
      <c r="AI114" s="780"/>
      <c r="AJ114" s="781"/>
      <c r="AK114" s="782">
        <v>178</v>
      </c>
      <c r="AL114" s="780"/>
      <c r="AM114" s="780"/>
      <c r="AN114" s="780"/>
      <c r="AO114" s="781"/>
      <c r="AP114" s="824">
        <v>0</v>
      </c>
      <c r="AQ114" s="825"/>
      <c r="AR114" s="825"/>
      <c r="AS114" s="825"/>
      <c r="AT114" s="826"/>
      <c r="AU114" s="932"/>
      <c r="AV114" s="933"/>
      <c r="AW114" s="933"/>
      <c r="AX114" s="933"/>
      <c r="AY114" s="933"/>
      <c r="AZ114" s="815" t="s">
        <v>473</v>
      </c>
      <c r="BA114" s="752"/>
      <c r="BB114" s="752"/>
      <c r="BC114" s="752"/>
      <c r="BD114" s="752"/>
      <c r="BE114" s="752"/>
      <c r="BF114" s="752"/>
      <c r="BG114" s="752"/>
      <c r="BH114" s="752"/>
      <c r="BI114" s="752"/>
      <c r="BJ114" s="752"/>
      <c r="BK114" s="752"/>
      <c r="BL114" s="752"/>
      <c r="BM114" s="752"/>
      <c r="BN114" s="752"/>
      <c r="BO114" s="752"/>
      <c r="BP114" s="753"/>
      <c r="BQ114" s="816">
        <v>69224776</v>
      </c>
      <c r="BR114" s="817"/>
      <c r="BS114" s="817"/>
      <c r="BT114" s="817"/>
      <c r="BU114" s="817"/>
      <c r="BV114" s="817">
        <v>66494257</v>
      </c>
      <c r="BW114" s="817"/>
      <c r="BX114" s="817"/>
      <c r="BY114" s="817"/>
      <c r="BZ114" s="817"/>
      <c r="CA114" s="817">
        <v>63618865</v>
      </c>
      <c r="CB114" s="817"/>
      <c r="CC114" s="817"/>
      <c r="CD114" s="817"/>
      <c r="CE114" s="817"/>
      <c r="CF114" s="875">
        <v>35.200000000000003</v>
      </c>
      <c r="CG114" s="876"/>
      <c r="CH114" s="876"/>
      <c r="CI114" s="876"/>
      <c r="CJ114" s="876"/>
      <c r="CK114" s="927"/>
      <c r="CL114" s="821"/>
      <c r="CM114" s="815" t="s">
        <v>474</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131</v>
      </c>
      <c r="DH114" s="780"/>
      <c r="DI114" s="780"/>
      <c r="DJ114" s="780"/>
      <c r="DK114" s="781"/>
      <c r="DL114" s="782" t="s">
        <v>131</v>
      </c>
      <c r="DM114" s="780"/>
      <c r="DN114" s="780"/>
      <c r="DO114" s="780"/>
      <c r="DP114" s="781"/>
      <c r="DQ114" s="782" t="s">
        <v>131</v>
      </c>
      <c r="DR114" s="780"/>
      <c r="DS114" s="780"/>
      <c r="DT114" s="780"/>
      <c r="DU114" s="781"/>
      <c r="DV114" s="824" t="s">
        <v>131</v>
      </c>
      <c r="DW114" s="825"/>
      <c r="DX114" s="825"/>
      <c r="DY114" s="825"/>
      <c r="DZ114" s="826"/>
    </row>
    <row r="115" spans="1:130" s="230" customFormat="1" ht="26.25" customHeight="1" x14ac:dyDescent="0.2">
      <c r="A115" s="914"/>
      <c r="B115" s="915"/>
      <c r="C115" s="752" t="s">
        <v>475</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193959</v>
      </c>
      <c r="AB115" s="919"/>
      <c r="AC115" s="919"/>
      <c r="AD115" s="919"/>
      <c r="AE115" s="920"/>
      <c r="AF115" s="921">
        <v>228531</v>
      </c>
      <c r="AG115" s="919"/>
      <c r="AH115" s="919"/>
      <c r="AI115" s="919"/>
      <c r="AJ115" s="920"/>
      <c r="AK115" s="921">
        <v>170900</v>
      </c>
      <c r="AL115" s="919"/>
      <c r="AM115" s="919"/>
      <c r="AN115" s="919"/>
      <c r="AO115" s="920"/>
      <c r="AP115" s="922">
        <v>0.1</v>
      </c>
      <c r="AQ115" s="923"/>
      <c r="AR115" s="923"/>
      <c r="AS115" s="923"/>
      <c r="AT115" s="924"/>
      <c r="AU115" s="932"/>
      <c r="AV115" s="933"/>
      <c r="AW115" s="933"/>
      <c r="AX115" s="933"/>
      <c r="AY115" s="933"/>
      <c r="AZ115" s="815" t="s">
        <v>476</v>
      </c>
      <c r="BA115" s="752"/>
      <c r="BB115" s="752"/>
      <c r="BC115" s="752"/>
      <c r="BD115" s="752"/>
      <c r="BE115" s="752"/>
      <c r="BF115" s="752"/>
      <c r="BG115" s="752"/>
      <c r="BH115" s="752"/>
      <c r="BI115" s="752"/>
      <c r="BJ115" s="752"/>
      <c r="BK115" s="752"/>
      <c r="BL115" s="752"/>
      <c r="BM115" s="752"/>
      <c r="BN115" s="752"/>
      <c r="BO115" s="752"/>
      <c r="BP115" s="753"/>
      <c r="BQ115" s="816" t="s">
        <v>131</v>
      </c>
      <c r="BR115" s="817"/>
      <c r="BS115" s="817"/>
      <c r="BT115" s="817"/>
      <c r="BU115" s="817"/>
      <c r="BV115" s="817" t="s">
        <v>131</v>
      </c>
      <c r="BW115" s="817"/>
      <c r="BX115" s="817"/>
      <c r="BY115" s="817"/>
      <c r="BZ115" s="817"/>
      <c r="CA115" s="817" t="s">
        <v>131</v>
      </c>
      <c r="CB115" s="817"/>
      <c r="CC115" s="817"/>
      <c r="CD115" s="817"/>
      <c r="CE115" s="817"/>
      <c r="CF115" s="875" t="s">
        <v>131</v>
      </c>
      <c r="CG115" s="876"/>
      <c r="CH115" s="876"/>
      <c r="CI115" s="876"/>
      <c r="CJ115" s="876"/>
      <c r="CK115" s="927"/>
      <c r="CL115" s="821"/>
      <c r="CM115" s="815" t="s">
        <v>477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131</v>
      </c>
      <c r="DH115" s="780"/>
      <c r="DI115" s="780"/>
      <c r="DJ115" s="780"/>
      <c r="DK115" s="781"/>
      <c r="DL115" s="782" t="s">
        <v>464</v>
      </c>
      <c r="DM115" s="780"/>
      <c r="DN115" s="780"/>
      <c r="DO115" s="780"/>
      <c r="DP115" s="781"/>
      <c r="DQ115" s="782" t="s">
        <v>131</v>
      </c>
      <c r="DR115" s="780"/>
      <c r="DS115" s="780"/>
      <c r="DT115" s="780"/>
      <c r="DU115" s="781"/>
      <c r="DV115" s="824" t="s">
        <v>131</v>
      </c>
      <c r="DW115" s="825"/>
      <c r="DX115" s="825"/>
      <c r="DY115" s="825"/>
      <c r="DZ115" s="826"/>
    </row>
    <row r="116" spans="1:130" s="230" customFormat="1" ht="26.25" customHeight="1" x14ac:dyDescent="0.2">
      <c r="A116" s="916"/>
      <c r="B116" s="917"/>
      <c r="C116" s="839" t="s">
        <v>478</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245</v>
      </c>
      <c r="AB116" s="780"/>
      <c r="AC116" s="780"/>
      <c r="AD116" s="780"/>
      <c r="AE116" s="781"/>
      <c r="AF116" s="782" t="s">
        <v>131</v>
      </c>
      <c r="AG116" s="780"/>
      <c r="AH116" s="780"/>
      <c r="AI116" s="780"/>
      <c r="AJ116" s="781"/>
      <c r="AK116" s="782" t="s">
        <v>131</v>
      </c>
      <c r="AL116" s="780"/>
      <c r="AM116" s="780"/>
      <c r="AN116" s="780"/>
      <c r="AO116" s="781"/>
      <c r="AP116" s="824" t="s">
        <v>131</v>
      </c>
      <c r="AQ116" s="825"/>
      <c r="AR116" s="825"/>
      <c r="AS116" s="825"/>
      <c r="AT116" s="826"/>
      <c r="AU116" s="932"/>
      <c r="AV116" s="933"/>
      <c r="AW116" s="933"/>
      <c r="AX116" s="933"/>
      <c r="AY116" s="933"/>
      <c r="AZ116" s="909" t="s">
        <v>479</v>
      </c>
      <c r="BA116" s="910"/>
      <c r="BB116" s="910"/>
      <c r="BC116" s="910"/>
      <c r="BD116" s="910"/>
      <c r="BE116" s="910"/>
      <c r="BF116" s="910"/>
      <c r="BG116" s="910"/>
      <c r="BH116" s="910"/>
      <c r="BI116" s="910"/>
      <c r="BJ116" s="910"/>
      <c r="BK116" s="910"/>
      <c r="BL116" s="910"/>
      <c r="BM116" s="910"/>
      <c r="BN116" s="910"/>
      <c r="BO116" s="910"/>
      <c r="BP116" s="911"/>
      <c r="BQ116" s="816" t="s">
        <v>464</v>
      </c>
      <c r="BR116" s="817"/>
      <c r="BS116" s="817"/>
      <c r="BT116" s="817"/>
      <c r="BU116" s="817"/>
      <c r="BV116" s="817" t="s">
        <v>131</v>
      </c>
      <c r="BW116" s="817"/>
      <c r="BX116" s="817"/>
      <c r="BY116" s="817"/>
      <c r="BZ116" s="817"/>
      <c r="CA116" s="817" t="s">
        <v>131</v>
      </c>
      <c r="CB116" s="817"/>
      <c r="CC116" s="817"/>
      <c r="CD116" s="817"/>
      <c r="CE116" s="817"/>
      <c r="CF116" s="875" t="s">
        <v>131</v>
      </c>
      <c r="CG116" s="876"/>
      <c r="CH116" s="876"/>
      <c r="CI116" s="876"/>
      <c r="CJ116" s="876"/>
      <c r="CK116" s="927"/>
      <c r="CL116" s="821"/>
      <c r="CM116" s="815" t="s">
        <v>480</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131</v>
      </c>
      <c r="DH116" s="780"/>
      <c r="DI116" s="780"/>
      <c r="DJ116" s="780"/>
      <c r="DK116" s="781"/>
      <c r="DL116" s="782" t="s">
        <v>131</v>
      </c>
      <c r="DM116" s="780"/>
      <c r="DN116" s="780"/>
      <c r="DO116" s="780"/>
      <c r="DP116" s="781"/>
      <c r="DQ116" s="782" t="s">
        <v>464</v>
      </c>
      <c r="DR116" s="780"/>
      <c r="DS116" s="780"/>
      <c r="DT116" s="780"/>
      <c r="DU116" s="781"/>
      <c r="DV116" s="824" t="s">
        <v>131</v>
      </c>
      <c r="DW116" s="825"/>
      <c r="DX116" s="825"/>
      <c r="DY116" s="825"/>
      <c r="DZ116" s="826"/>
    </row>
    <row r="117" spans="1:130" s="230" customFormat="1" ht="26.25" customHeight="1" x14ac:dyDescent="0.2">
      <c r="A117" s="895" t="s">
        <v>192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481</v>
      </c>
      <c r="Z117" s="897"/>
      <c r="AA117" s="902">
        <v>36322642</v>
      </c>
      <c r="AB117" s="903"/>
      <c r="AC117" s="903"/>
      <c r="AD117" s="903"/>
      <c r="AE117" s="904"/>
      <c r="AF117" s="905">
        <v>39563018</v>
      </c>
      <c r="AG117" s="903"/>
      <c r="AH117" s="903"/>
      <c r="AI117" s="903"/>
      <c r="AJ117" s="904"/>
      <c r="AK117" s="905">
        <v>41572266</v>
      </c>
      <c r="AL117" s="903"/>
      <c r="AM117" s="903"/>
      <c r="AN117" s="903"/>
      <c r="AO117" s="904"/>
      <c r="AP117" s="906"/>
      <c r="AQ117" s="907"/>
      <c r="AR117" s="907"/>
      <c r="AS117" s="907"/>
      <c r="AT117" s="908"/>
      <c r="AU117" s="932"/>
      <c r="AV117" s="933"/>
      <c r="AW117" s="933"/>
      <c r="AX117" s="933"/>
      <c r="AY117" s="933"/>
      <c r="AZ117" s="863" t="s">
        <v>482</v>
      </c>
      <c r="BA117" s="864"/>
      <c r="BB117" s="864"/>
      <c r="BC117" s="864"/>
      <c r="BD117" s="864"/>
      <c r="BE117" s="864"/>
      <c r="BF117" s="864"/>
      <c r="BG117" s="864"/>
      <c r="BH117" s="864"/>
      <c r="BI117" s="864"/>
      <c r="BJ117" s="864"/>
      <c r="BK117" s="864"/>
      <c r="BL117" s="864"/>
      <c r="BM117" s="864"/>
      <c r="BN117" s="864"/>
      <c r="BO117" s="864"/>
      <c r="BP117" s="865"/>
      <c r="BQ117" s="816" t="s">
        <v>464</v>
      </c>
      <c r="BR117" s="817"/>
      <c r="BS117" s="817"/>
      <c r="BT117" s="817"/>
      <c r="BU117" s="817"/>
      <c r="BV117" s="817" t="s">
        <v>483</v>
      </c>
      <c r="BW117" s="817"/>
      <c r="BX117" s="817"/>
      <c r="BY117" s="817"/>
      <c r="BZ117" s="817"/>
      <c r="CA117" s="817" t="s">
        <v>484</v>
      </c>
      <c r="CB117" s="817"/>
      <c r="CC117" s="817"/>
      <c r="CD117" s="817"/>
      <c r="CE117" s="817"/>
      <c r="CF117" s="875" t="s">
        <v>248</v>
      </c>
      <c r="CG117" s="876"/>
      <c r="CH117" s="876"/>
      <c r="CI117" s="876"/>
      <c r="CJ117" s="876"/>
      <c r="CK117" s="927"/>
      <c r="CL117" s="821"/>
      <c r="CM117" s="815" t="s">
        <v>485</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486</v>
      </c>
      <c r="DH117" s="780"/>
      <c r="DI117" s="780"/>
      <c r="DJ117" s="780"/>
      <c r="DK117" s="781"/>
      <c r="DL117" s="782" t="s">
        <v>484</v>
      </c>
      <c r="DM117" s="780"/>
      <c r="DN117" s="780"/>
      <c r="DO117" s="780"/>
      <c r="DP117" s="781"/>
      <c r="DQ117" s="782" t="s">
        <v>464</v>
      </c>
      <c r="DR117" s="780"/>
      <c r="DS117" s="780"/>
      <c r="DT117" s="780"/>
      <c r="DU117" s="781"/>
      <c r="DV117" s="824" t="s">
        <v>487</v>
      </c>
      <c r="DW117" s="825"/>
      <c r="DX117" s="825"/>
      <c r="DY117" s="825"/>
      <c r="DZ117" s="826"/>
    </row>
    <row r="118" spans="1:130" s="230" customFormat="1" ht="26.25" customHeight="1" x14ac:dyDescent="0.2">
      <c r="A118" s="895" t="s">
        <v>455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452</v>
      </c>
      <c r="AB118" s="896"/>
      <c r="AC118" s="896"/>
      <c r="AD118" s="896"/>
      <c r="AE118" s="897"/>
      <c r="AF118" s="898" t="s">
        <v>453</v>
      </c>
      <c r="AG118" s="896"/>
      <c r="AH118" s="896"/>
      <c r="AI118" s="896"/>
      <c r="AJ118" s="897"/>
      <c r="AK118" s="898" t="s">
        <v>317</v>
      </c>
      <c r="AL118" s="896"/>
      <c r="AM118" s="896"/>
      <c r="AN118" s="896"/>
      <c r="AO118" s="897"/>
      <c r="AP118" s="899" t="s">
        <v>454</v>
      </c>
      <c r="AQ118" s="900"/>
      <c r="AR118" s="900"/>
      <c r="AS118" s="900"/>
      <c r="AT118" s="901"/>
      <c r="AU118" s="932"/>
      <c r="AV118" s="933"/>
      <c r="AW118" s="933"/>
      <c r="AX118" s="933"/>
      <c r="AY118" s="933"/>
      <c r="AZ118" s="838" t="s">
        <v>488</v>
      </c>
      <c r="BA118" s="839"/>
      <c r="BB118" s="839"/>
      <c r="BC118" s="839"/>
      <c r="BD118" s="839"/>
      <c r="BE118" s="839"/>
      <c r="BF118" s="839"/>
      <c r="BG118" s="839"/>
      <c r="BH118" s="839"/>
      <c r="BI118" s="839"/>
      <c r="BJ118" s="839"/>
      <c r="BK118" s="839"/>
      <c r="BL118" s="839"/>
      <c r="BM118" s="839"/>
      <c r="BN118" s="839"/>
      <c r="BO118" s="839"/>
      <c r="BP118" s="840"/>
      <c r="BQ118" s="879" t="s">
        <v>484</v>
      </c>
      <c r="BR118" s="845"/>
      <c r="BS118" s="845"/>
      <c r="BT118" s="845"/>
      <c r="BU118" s="845"/>
      <c r="BV118" s="845" t="s">
        <v>248</v>
      </c>
      <c r="BW118" s="845"/>
      <c r="BX118" s="845"/>
      <c r="BY118" s="845"/>
      <c r="BZ118" s="845"/>
      <c r="CA118" s="845" t="s">
        <v>248</v>
      </c>
      <c r="CB118" s="845"/>
      <c r="CC118" s="845"/>
      <c r="CD118" s="845"/>
      <c r="CE118" s="845"/>
      <c r="CF118" s="875" t="s">
        <v>131</v>
      </c>
      <c r="CG118" s="876"/>
      <c r="CH118" s="876"/>
      <c r="CI118" s="876"/>
      <c r="CJ118" s="876"/>
      <c r="CK118" s="927"/>
      <c r="CL118" s="821"/>
      <c r="CM118" s="815" t="s">
        <v>489</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490</v>
      </c>
      <c r="DH118" s="780"/>
      <c r="DI118" s="780"/>
      <c r="DJ118" s="780"/>
      <c r="DK118" s="781"/>
      <c r="DL118" s="782" t="s">
        <v>490</v>
      </c>
      <c r="DM118" s="780"/>
      <c r="DN118" s="780"/>
      <c r="DO118" s="780"/>
      <c r="DP118" s="781"/>
      <c r="DQ118" s="782" t="s">
        <v>131</v>
      </c>
      <c r="DR118" s="780"/>
      <c r="DS118" s="780"/>
      <c r="DT118" s="780"/>
      <c r="DU118" s="781"/>
      <c r="DV118" s="824" t="s">
        <v>248</v>
      </c>
      <c r="DW118" s="825"/>
      <c r="DX118" s="825"/>
      <c r="DY118" s="825"/>
      <c r="DZ118" s="826"/>
    </row>
    <row r="119" spans="1:130" s="230" customFormat="1" ht="26.25" customHeight="1" x14ac:dyDescent="0.2">
      <c r="A119" s="818" t="s">
        <v>458</v>
      </c>
      <c r="B119" s="819"/>
      <c r="C119" s="860" t="s">
        <v>459</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v>183884</v>
      </c>
      <c r="AB119" s="889"/>
      <c r="AC119" s="889"/>
      <c r="AD119" s="889"/>
      <c r="AE119" s="890"/>
      <c r="AF119" s="891">
        <v>168644</v>
      </c>
      <c r="AG119" s="889"/>
      <c r="AH119" s="889"/>
      <c r="AI119" s="889"/>
      <c r="AJ119" s="890"/>
      <c r="AK119" s="891">
        <v>168645</v>
      </c>
      <c r="AL119" s="889"/>
      <c r="AM119" s="889"/>
      <c r="AN119" s="889"/>
      <c r="AO119" s="890"/>
      <c r="AP119" s="892">
        <v>0.1</v>
      </c>
      <c r="AQ119" s="893"/>
      <c r="AR119" s="893"/>
      <c r="AS119" s="893"/>
      <c r="AT119" s="894"/>
      <c r="AU119" s="934"/>
      <c r="AV119" s="935"/>
      <c r="AW119" s="935"/>
      <c r="AX119" s="935"/>
      <c r="AY119" s="935"/>
      <c r="AZ119" s="251" t="s">
        <v>192</v>
      </c>
      <c r="BA119" s="251"/>
      <c r="BB119" s="251"/>
      <c r="BC119" s="251"/>
      <c r="BD119" s="251"/>
      <c r="BE119" s="251"/>
      <c r="BF119" s="251"/>
      <c r="BG119" s="251"/>
      <c r="BH119" s="251"/>
      <c r="BI119" s="251"/>
      <c r="BJ119" s="251"/>
      <c r="BK119" s="251"/>
      <c r="BL119" s="251"/>
      <c r="BM119" s="251"/>
      <c r="BN119" s="251"/>
      <c r="BO119" s="877" t="s">
        <v>491</v>
      </c>
      <c r="BP119" s="878"/>
      <c r="BQ119" s="879">
        <v>637470929</v>
      </c>
      <c r="BR119" s="845"/>
      <c r="BS119" s="845"/>
      <c r="BT119" s="845"/>
      <c r="BU119" s="845"/>
      <c r="BV119" s="845">
        <v>643815039</v>
      </c>
      <c r="BW119" s="845"/>
      <c r="BX119" s="845"/>
      <c r="BY119" s="845"/>
      <c r="BZ119" s="845"/>
      <c r="CA119" s="845">
        <v>643136346</v>
      </c>
      <c r="CB119" s="845"/>
      <c r="CC119" s="845"/>
      <c r="CD119" s="845"/>
      <c r="CE119" s="845"/>
      <c r="CF119" s="748"/>
      <c r="CG119" s="749"/>
      <c r="CH119" s="749"/>
      <c r="CI119" s="749"/>
      <c r="CJ119" s="834"/>
      <c r="CK119" s="928"/>
      <c r="CL119" s="823"/>
      <c r="CM119" s="838" t="s">
        <v>492</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248</v>
      </c>
      <c r="DH119" s="764"/>
      <c r="DI119" s="764"/>
      <c r="DJ119" s="764"/>
      <c r="DK119" s="765"/>
      <c r="DL119" s="766" t="s">
        <v>131</v>
      </c>
      <c r="DM119" s="764"/>
      <c r="DN119" s="764"/>
      <c r="DO119" s="764"/>
      <c r="DP119" s="765"/>
      <c r="DQ119" s="766" t="s">
        <v>483</v>
      </c>
      <c r="DR119" s="764"/>
      <c r="DS119" s="764"/>
      <c r="DT119" s="764"/>
      <c r="DU119" s="765"/>
      <c r="DV119" s="848" t="s">
        <v>487</v>
      </c>
      <c r="DW119" s="849"/>
      <c r="DX119" s="849"/>
      <c r="DY119" s="849"/>
      <c r="DZ119" s="850"/>
    </row>
    <row r="120" spans="1:130" s="230" customFormat="1" ht="26.25" customHeight="1" x14ac:dyDescent="0.2">
      <c r="A120" s="820"/>
      <c r="B120" s="821"/>
      <c r="C120" s="815" t="s">
        <v>463</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131</v>
      </c>
      <c r="AB120" s="780"/>
      <c r="AC120" s="780"/>
      <c r="AD120" s="780"/>
      <c r="AE120" s="781"/>
      <c r="AF120" s="782" t="s">
        <v>493</v>
      </c>
      <c r="AG120" s="780"/>
      <c r="AH120" s="780"/>
      <c r="AI120" s="780"/>
      <c r="AJ120" s="781"/>
      <c r="AK120" s="782" t="s">
        <v>464</v>
      </c>
      <c r="AL120" s="780"/>
      <c r="AM120" s="780"/>
      <c r="AN120" s="780"/>
      <c r="AO120" s="781"/>
      <c r="AP120" s="824" t="s">
        <v>487</v>
      </c>
      <c r="AQ120" s="825"/>
      <c r="AR120" s="825"/>
      <c r="AS120" s="825"/>
      <c r="AT120" s="826"/>
      <c r="AU120" s="880" t="s">
        <v>494</v>
      </c>
      <c r="AV120" s="881"/>
      <c r="AW120" s="881"/>
      <c r="AX120" s="881"/>
      <c r="AY120" s="882"/>
      <c r="AZ120" s="860" t="s">
        <v>495</v>
      </c>
      <c r="BA120" s="808"/>
      <c r="BB120" s="808"/>
      <c r="BC120" s="808"/>
      <c r="BD120" s="808"/>
      <c r="BE120" s="808"/>
      <c r="BF120" s="808"/>
      <c r="BG120" s="808"/>
      <c r="BH120" s="808"/>
      <c r="BI120" s="808"/>
      <c r="BJ120" s="808"/>
      <c r="BK120" s="808"/>
      <c r="BL120" s="808"/>
      <c r="BM120" s="808"/>
      <c r="BN120" s="808"/>
      <c r="BO120" s="808"/>
      <c r="BP120" s="809"/>
      <c r="BQ120" s="861">
        <v>28209645</v>
      </c>
      <c r="BR120" s="842"/>
      <c r="BS120" s="842"/>
      <c r="BT120" s="842"/>
      <c r="BU120" s="842"/>
      <c r="BV120" s="842">
        <v>39349053</v>
      </c>
      <c r="BW120" s="842"/>
      <c r="BX120" s="842"/>
      <c r="BY120" s="842"/>
      <c r="BZ120" s="842"/>
      <c r="CA120" s="842">
        <v>44562624</v>
      </c>
      <c r="CB120" s="842"/>
      <c r="CC120" s="842"/>
      <c r="CD120" s="842"/>
      <c r="CE120" s="842"/>
      <c r="CF120" s="866">
        <v>24.7</v>
      </c>
      <c r="CG120" s="867"/>
      <c r="CH120" s="867"/>
      <c r="CI120" s="867"/>
      <c r="CJ120" s="867"/>
      <c r="CK120" s="868" t="s">
        <v>496</v>
      </c>
      <c r="CL120" s="852"/>
      <c r="CM120" s="852"/>
      <c r="CN120" s="852"/>
      <c r="CO120" s="853"/>
      <c r="CP120" s="872" t="s">
        <v>497</v>
      </c>
      <c r="CQ120" s="873"/>
      <c r="CR120" s="873"/>
      <c r="CS120" s="873"/>
      <c r="CT120" s="873"/>
      <c r="CU120" s="873"/>
      <c r="CV120" s="873"/>
      <c r="CW120" s="873"/>
      <c r="CX120" s="873"/>
      <c r="CY120" s="873"/>
      <c r="CZ120" s="873"/>
      <c r="DA120" s="873"/>
      <c r="DB120" s="873"/>
      <c r="DC120" s="873"/>
      <c r="DD120" s="873"/>
      <c r="DE120" s="873"/>
      <c r="DF120" s="874"/>
      <c r="DG120" s="861">
        <v>51417501</v>
      </c>
      <c r="DH120" s="842"/>
      <c r="DI120" s="842"/>
      <c r="DJ120" s="842"/>
      <c r="DK120" s="842"/>
      <c r="DL120" s="842">
        <v>50897129</v>
      </c>
      <c r="DM120" s="842"/>
      <c r="DN120" s="842"/>
      <c r="DO120" s="842"/>
      <c r="DP120" s="842"/>
      <c r="DQ120" s="842">
        <v>51519235</v>
      </c>
      <c r="DR120" s="842"/>
      <c r="DS120" s="842"/>
      <c r="DT120" s="842"/>
      <c r="DU120" s="842"/>
      <c r="DV120" s="843">
        <v>28.5</v>
      </c>
      <c r="DW120" s="843"/>
      <c r="DX120" s="843"/>
      <c r="DY120" s="843"/>
      <c r="DZ120" s="844"/>
    </row>
    <row r="121" spans="1:130" s="230" customFormat="1" ht="26.25" customHeight="1" x14ac:dyDescent="0.2">
      <c r="A121" s="820"/>
      <c r="B121" s="821"/>
      <c r="C121" s="863" t="s">
        <v>498</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484</v>
      </c>
      <c r="AB121" s="780"/>
      <c r="AC121" s="780"/>
      <c r="AD121" s="780"/>
      <c r="AE121" s="781"/>
      <c r="AF121" s="782" t="s">
        <v>248</v>
      </c>
      <c r="AG121" s="780"/>
      <c r="AH121" s="780"/>
      <c r="AI121" s="780"/>
      <c r="AJ121" s="781"/>
      <c r="AK121" s="782" t="s">
        <v>483</v>
      </c>
      <c r="AL121" s="780"/>
      <c r="AM121" s="780"/>
      <c r="AN121" s="780"/>
      <c r="AO121" s="781"/>
      <c r="AP121" s="824" t="s">
        <v>131</v>
      </c>
      <c r="AQ121" s="825"/>
      <c r="AR121" s="825"/>
      <c r="AS121" s="825"/>
      <c r="AT121" s="826"/>
      <c r="AU121" s="883"/>
      <c r="AV121" s="884"/>
      <c r="AW121" s="884"/>
      <c r="AX121" s="884"/>
      <c r="AY121" s="885"/>
      <c r="AZ121" s="815" t="s">
        <v>499</v>
      </c>
      <c r="BA121" s="752"/>
      <c r="BB121" s="752"/>
      <c r="BC121" s="752"/>
      <c r="BD121" s="752"/>
      <c r="BE121" s="752"/>
      <c r="BF121" s="752"/>
      <c r="BG121" s="752"/>
      <c r="BH121" s="752"/>
      <c r="BI121" s="752"/>
      <c r="BJ121" s="752"/>
      <c r="BK121" s="752"/>
      <c r="BL121" s="752"/>
      <c r="BM121" s="752"/>
      <c r="BN121" s="752"/>
      <c r="BO121" s="752"/>
      <c r="BP121" s="753"/>
      <c r="BQ121" s="816">
        <v>29581062</v>
      </c>
      <c r="BR121" s="817"/>
      <c r="BS121" s="817"/>
      <c r="BT121" s="817"/>
      <c r="BU121" s="817"/>
      <c r="BV121" s="817">
        <v>37212310</v>
      </c>
      <c r="BW121" s="817"/>
      <c r="BX121" s="817"/>
      <c r="BY121" s="817"/>
      <c r="BZ121" s="817"/>
      <c r="CA121" s="817">
        <v>36888309</v>
      </c>
      <c r="CB121" s="817"/>
      <c r="CC121" s="817"/>
      <c r="CD121" s="817"/>
      <c r="CE121" s="817"/>
      <c r="CF121" s="875">
        <v>20.399999999999999</v>
      </c>
      <c r="CG121" s="876"/>
      <c r="CH121" s="876"/>
      <c r="CI121" s="876"/>
      <c r="CJ121" s="876"/>
      <c r="CK121" s="869"/>
      <c r="CL121" s="855"/>
      <c r="CM121" s="855"/>
      <c r="CN121" s="855"/>
      <c r="CO121" s="856"/>
      <c r="CP121" s="835" t="s">
        <v>500</v>
      </c>
      <c r="CQ121" s="836"/>
      <c r="CR121" s="836"/>
      <c r="CS121" s="836"/>
      <c r="CT121" s="836"/>
      <c r="CU121" s="836"/>
      <c r="CV121" s="836"/>
      <c r="CW121" s="836"/>
      <c r="CX121" s="836"/>
      <c r="CY121" s="836"/>
      <c r="CZ121" s="836"/>
      <c r="DA121" s="836"/>
      <c r="DB121" s="836"/>
      <c r="DC121" s="836"/>
      <c r="DD121" s="836"/>
      <c r="DE121" s="836"/>
      <c r="DF121" s="837"/>
      <c r="DG121" s="816">
        <v>15939308</v>
      </c>
      <c r="DH121" s="817"/>
      <c r="DI121" s="817"/>
      <c r="DJ121" s="817"/>
      <c r="DK121" s="817"/>
      <c r="DL121" s="817">
        <v>13892857</v>
      </c>
      <c r="DM121" s="817"/>
      <c r="DN121" s="817"/>
      <c r="DO121" s="817"/>
      <c r="DP121" s="817"/>
      <c r="DQ121" s="817">
        <v>11733816</v>
      </c>
      <c r="DR121" s="817"/>
      <c r="DS121" s="817"/>
      <c r="DT121" s="817"/>
      <c r="DU121" s="817"/>
      <c r="DV121" s="794">
        <v>6.5</v>
      </c>
      <c r="DW121" s="794"/>
      <c r="DX121" s="794"/>
      <c r="DY121" s="794"/>
      <c r="DZ121" s="795"/>
    </row>
    <row r="122" spans="1:130" s="230" customFormat="1" ht="26.25" customHeight="1" x14ac:dyDescent="0.2">
      <c r="A122" s="820"/>
      <c r="B122" s="821"/>
      <c r="C122" s="815" t="s">
        <v>474</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464</v>
      </c>
      <c r="AB122" s="780"/>
      <c r="AC122" s="780"/>
      <c r="AD122" s="780"/>
      <c r="AE122" s="781"/>
      <c r="AF122" s="782" t="s">
        <v>483</v>
      </c>
      <c r="AG122" s="780"/>
      <c r="AH122" s="780"/>
      <c r="AI122" s="780"/>
      <c r="AJ122" s="781"/>
      <c r="AK122" s="782" t="s">
        <v>483</v>
      </c>
      <c r="AL122" s="780"/>
      <c r="AM122" s="780"/>
      <c r="AN122" s="780"/>
      <c r="AO122" s="781"/>
      <c r="AP122" s="824" t="s">
        <v>493</v>
      </c>
      <c r="AQ122" s="825"/>
      <c r="AR122" s="825"/>
      <c r="AS122" s="825"/>
      <c r="AT122" s="826"/>
      <c r="AU122" s="883"/>
      <c r="AV122" s="884"/>
      <c r="AW122" s="884"/>
      <c r="AX122" s="884"/>
      <c r="AY122" s="885"/>
      <c r="AZ122" s="838" t="s">
        <v>501</v>
      </c>
      <c r="BA122" s="839"/>
      <c r="BB122" s="839"/>
      <c r="BC122" s="839"/>
      <c r="BD122" s="839"/>
      <c r="BE122" s="839"/>
      <c r="BF122" s="839"/>
      <c r="BG122" s="839"/>
      <c r="BH122" s="839"/>
      <c r="BI122" s="839"/>
      <c r="BJ122" s="839"/>
      <c r="BK122" s="839"/>
      <c r="BL122" s="839"/>
      <c r="BM122" s="839"/>
      <c r="BN122" s="839"/>
      <c r="BO122" s="839"/>
      <c r="BP122" s="840"/>
      <c r="BQ122" s="879">
        <v>366350490</v>
      </c>
      <c r="BR122" s="845"/>
      <c r="BS122" s="845"/>
      <c r="BT122" s="845"/>
      <c r="BU122" s="845"/>
      <c r="BV122" s="845">
        <v>372309536</v>
      </c>
      <c r="BW122" s="845"/>
      <c r="BX122" s="845"/>
      <c r="BY122" s="845"/>
      <c r="BZ122" s="845"/>
      <c r="CA122" s="845">
        <v>377051130</v>
      </c>
      <c r="CB122" s="845"/>
      <c r="CC122" s="845"/>
      <c r="CD122" s="845"/>
      <c r="CE122" s="845"/>
      <c r="CF122" s="846">
        <v>208.7</v>
      </c>
      <c r="CG122" s="847"/>
      <c r="CH122" s="847"/>
      <c r="CI122" s="847"/>
      <c r="CJ122" s="847"/>
      <c r="CK122" s="869"/>
      <c r="CL122" s="855"/>
      <c r="CM122" s="855"/>
      <c r="CN122" s="855"/>
      <c r="CO122" s="856"/>
      <c r="CP122" s="835" t="s">
        <v>502</v>
      </c>
      <c r="CQ122" s="836"/>
      <c r="CR122" s="836"/>
      <c r="CS122" s="836"/>
      <c r="CT122" s="836"/>
      <c r="CU122" s="836"/>
      <c r="CV122" s="836"/>
      <c r="CW122" s="836"/>
      <c r="CX122" s="836"/>
      <c r="CY122" s="836"/>
      <c r="CZ122" s="836"/>
      <c r="DA122" s="836"/>
      <c r="DB122" s="836"/>
      <c r="DC122" s="836"/>
      <c r="DD122" s="836"/>
      <c r="DE122" s="836"/>
      <c r="DF122" s="837"/>
      <c r="DG122" s="816">
        <v>1222957</v>
      </c>
      <c r="DH122" s="817"/>
      <c r="DI122" s="817"/>
      <c r="DJ122" s="817"/>
      <c r="DK122" s="817"/>
      <c r="DL122" s="817">
        <v>1232256</v>
      </c>
      <c r="DM122" s="817"/>
      <c r="DN122" s="817"/>
      <c r="DO122" s="817"/>
      <c r="DP122" s="817"/>
      <c r="DQ122" s="817">
        <v>1314129</v>
      </c>
      <c r="DR122" s="817"/>
      <c r="DS122" s="817"/>
      <c r="DT122" s="817"/>
      <c r="DU122" s="817"/>
      <c r="DV122" s="794">
        <v>0.7</v>
      </c>
      <c r="DW122" s="794"/>
      <c r="DX122" s="794"/>
      <c r="DY122" s="794"/>
      <c r="DZ122" s="795"/>
    </row>
    <row r="123" spans="1:130" s="230" customFormat="1" ht="26.25" customHeight="1" x14ac:dyDescent="0.2">
      <c r="A123" s="820"/>
      <c r="B123" s="821"/>
      <c r="C123" s="815" t="s">
        <v>480</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464</v>
      </c>
      <c r="AB123" s="780"/>
      <c r="AC123" s="780"/>
      <c r="AD123" s="780"/>
      <c r="AE123" s="781"/>
      <c r="AF123" s="782" t="s">
        <v>490</v>
      </c>
      <c r="AG123" s="780"/>
      <c r="AH123" s="780"/>
      <c r="AI123" s="780"/>
      <c r="AJ123" s="781"/>
      <c r="AK123" s="782" t="s">
        <v>490</v>
      </c>
      <c r="AL123" s="780"/>
      <c r="AM123" s="780"/>
      <c r="AN123" s="780"/>
      <c r="AO123" s="781"/>
      <c r="AP123" s="824" t="s">
        <v>487</v>
      </c>
      <c r="AQ123" s="825"/>
      <c r="AR123" s="825"/>
      <c r="AS123" s="825"/>
      <c r="AT123" s="826"/>
      <c r="AU123" s="886"/>
      <c r="AV123" s="887"/>
      <c r="AW123" s="887"/>
      <c r="AX123" s="887"/>
      <c r="AY123" s="887"/>
      <c r="AZ123" s="251" t="s">
        <v>192</v>
      </c>
      <c r="BA123" s="251"/>
      <c r="BB123" s="251"/>
      <c r="BC123" s="251"/>
      <c r="BD123" s="251"/>
      <c r="BE123" s="251"/>
      <c r="BF123" s="251"/>
      <c r="BG123" s="251"/>
      <c r="BH123" s="251"/>
      <c r="BI123" s="251"/>
      <c r="BJ123" s="251"/>
      <c r="BK123" s="251"/>
      <c r="BL123" s="251"/>
      <c r="BM123" s="251"/>
      <c r="BN123" s="251"/>
      <c r="BO123" s="877" t="s">
        <v>503</v>
      </c>
      <c r="BP123" s="878"/>
      <c r="BQ123" s="832">
        <v>424141197</v>
      </c>
      <c r="BR123" s="833"/>
      <c r="BS123" s="833"/>
      <c r="BT123" s="833"/>
      <c r="BU123" s="833"/>
      <c r="BV123" s="833">
        <v>448870899</v>
      </c>
      <c r="BW123" s="833"/>
      <c r="BX123" s="833"/>
      <c r="BY123" s="833"/>
      <c r="BZ123" s="833"/>
      <c r="CA123" s="833">
        <v>458502063</v>
      </c>
      <c r="CB123" s="833"/>
      <c r="CC123" s="833"/>
      <c r="CD123" s="833"/>
      <c r="CE123" s="833"/>
      <c r="CF123" s="748"/>
      <c r="CG123" s="749"/>
      <c r="CH123" s="749"/>
      <c r="CI123" s="749"/>
      <c r="CJ123" s="834"/>
      <c r="CK123" s="869"/>
      <c r="CL123" s="855"/>
      <c r="CM123" s="855"/>
      <c r="CN123" s="855"/>
      <c r="CO123" s="856"/>
      <c r="CP123" s="835" t="s">
        <v>504</v>
      </c>
      <c r="CQ123" s="836"/>
      <c r="CR123" s="836"/>
      <c r="CS123" s="836"/>
      <c r="CT123" s="836"/>
      <c r="CU123" s="836"/>
      <c r="CV123" s="836"/>
      <c r="CW123" s="836"/>
      <c r="CX123" s="836"/>
      <c r="CY123" s="836"/>
      <c r="CZ123" s="836"/>
      <c r="DA123" s="836"/>
      <c r="DB123" s="836"/>
      <c r="DC123" s="836"/>
      <c r="DD123" s="836"/>
      <c r="DE123" s="836"/>
      <c r="DF123" s="837"/>
      <c r="DG123" s="779">
        <v>1065165</v>
      </c>
      <c r="DH123" s="780"/>
      <c r="DI123" s="780"/>
      <c r="DJ123" s="780"/>
      <c r="DK123" s="781"/>
      <c r="DL123" s="782">
        <v>1035353</v>
      </c>
      <c r="DM123" s="780"/>
      <c r="DN123" s="780"/>
      <c r="DO123" s="780"/>
      <c r="DP123" s="781"/>
      <c r="DQ123" s="782">
        <v>1013613</v>
      </c>
      <c r="DR123" s="780"/>
      <c r="DS123" s="780"/>
      <c r="DT123" s="780"/>
      <c r="DU123" s="781"/>
      <c r="DV123" s="824">
        <v>0.6</v>
      </c>
      <c r="DW123" s="825"/>
      <c r="DX123" s="825"/>
      <c r="DY123" s="825"/>
      <c r="DZ123" s="826"/>
    </row>
    <row r="124" spans="1:130" s="230" customFormat="1" ht="26.25" customHeight="1" thickBot="1" x14ac:dyDescent="0.25">
      <c r="A124" s="820"/>
      <c r="B124" s="821"/>
      <c r="C124" s="815" t="s">
        <v>485</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484</v>
      </c>
      <c r="AB124" s="780"/>
      <c r="AC124" s="780"/>
      <c r="AD124" s="780"/>
      <c r="AE124" s="781"/>
      <c r="AF124" s="782" t="s">
        <v>483</v>
      </c>
      <c r="AG124" s="780"/>
      <c r="AH124" s="780"/>
      <c r="AI124" s="780"/>
      <c r="AJ124" s="781"/>
      <c r="AK124" s="782" t="s">
        <v>483</v>
      </c>
      <c r="AL124" s="780"/>
      <c r="AM124" s="780"/>
      <c r="AN124" s="780"/>
      <c r="AO124" s="781"/>
      <c r="AP124" s="824" t="s">
        <v>505</v>
      </c>
      <c r="AQ124" s="825"/>
      <c r="AR124" s="825"/>
      <c r="AS124" s="825"/>
      <c r="AT124" s="826"/>
      <c r="AU124" s="827" t="s">
        <v>506</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121.9</v>
      </c>
      <c r="BR124" s="831"/>
      <c r="BS124" s="831"/>
      <c r="BT124" s="831"/>
      <c r="BU124" s="831"/>
      <c r="BV124" s="831">
        <v>104.6</v>
      </c>
      <c r="BW124" s="831"/>
      <c r="BX124" s="831"/>
      <c r="BY124" s="831"/>
      <c r="BZ124" s="831"/>
      <c r="CA124" s="831">
        <v>102.2</v>
      </c>
      <c r="CB124" s="831"/>
      <c r="CC124" s="831"/>
      <c r="CD124" s="831"/>
      <c r="CE124" s="831"/>
      <c r="CF124" s="726"/>
      <c r="CG124" s="727"/>
      <c r="CH124" s="727"/>
      <c r="CI124" s="727"/>
      <c r="CJ124" s="862"/>
      <c r="CK124" s="870"/>
      <c r="CL124" s="870"/>
      <c r="CM124" s="870"/>
      <c r="CN124" s="870"/>
      <c r="CO124" s="871"/>
      <c r="CP124" s="835" t="s">
        <v>507</v>
      </c>
      <c r="CQ124" s="836"/>
      <c r="CR124" s="836"/>
      <c r="CS124" s="836"/>
      <c r="CT124" s="836"/>
      <c r="CU124" s="836"/>
      <c r="CV124" s="836"/>
      <c r="CW124" s="836"/>
      <c r="CX124" s="836"/>
      <c r="CY124" s="836"/>
      <c r="CZ124" s="836"/>
      <c r="DA124" s="836"/>
      <c r="DB124" s="836"/>
      <c r="DC124" s="836"/>
      <c r="DD124" s="836"/>
      <c r="DE124" s="836"/>
      <c r="DF124" s="837"/>
      <c r="DG124" s="763">
        <v>678183</v>
      </c>
      <c r="DH124" s="764"/>
      <c r="DI124" s="764"/>
      <c r="DJ124" s="764"/>
      <c r="DK124" s="765"/>
      <c r="DL124" s="766">
        <v>595836</v>
      </c>
      <c r="DM124" s="764"/>
      <c r="DN124" s="764"/>
      <c r="DO124" s="764"/>
      <c r="DP124" s="765"/>
      <c r="DQ124" s="766">
        <v>472320</v>
      </c>
      <c r="DR124" s="764"/>
      <c r="DS124" s="764"/>
      <c r="DT124" s="764"/>
      <c r="DU124" s="765"/>
      <c r="DV124" s="848">
        <v>0.3</v>
      </c>
      <c r="DW124" s="849"/>
      <c r="DX124" s="849"/>
      <c r="DY124" s="849"/>
      <c r="DZ124" s="850"/>
    </row>
    <row r="125" spans="1:130" s="230" customFormat="1" ht="26.25" customHeight="1" x14ac:dyDescent="0.2">
      <c r="A125" s="820"/>
      <c r="B125" s="821"/>
      <c r="C125" s="815" t="s">
        <v>489</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464</v>
      </c>
      <c r="AB125" s="780"/>
      <c r="AC125" s="780"/>
      <c r="AD125" s="780"/>
      <c r="AE125" s="781"/>
      <c r="AF125" s="782" t="s">
        <v>505</v>
      </c>
      <c r="AG125" s="780"/>
      <c r="AH125" s="780"/>
      <c r="AI125" s="780"/>
      <c r="AJ125" s="781"/>
      <c r="AK125" s="782" t="s">
        <v>483</v>
      </c>
      <c r="AL125" s="780"/>
      <c r="AM125" s="780"/>
      <c r="AN125" s="780"/>
      <c r="AO125" s="781"/>
      <c r="AP125" s="824" t="s">
        <v>464</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508</v>
      </c>
      <c r="CL125" s="852"/>
      <c r="CM125" s="852"/>
      <c r="CN125" s="852"/>
      <c r="CO125" s="853"/>
      <c r="CP125" s="860" t="s">
        <v>509</v>
      </c>
      <c r="CQ125" s="808"/>
      <c r="CR125" s="808"/>
      <c r="CS125" s="808"/>
      <c r="CT125" s="808"/>
      <c r="CU125" s="808"/>
      <c r="CV125" s="808"/>
      <c r="CW125" s="808"/>
      <c r="CX125" s="808"/>
      <c r="CY125" s="808"/>
      <c r="CZ125" s="808"/>
      <c r="DA125" s="808"/>
      <c r="DB125" s="808"/>
      <c r="DC125" s="808"/>
      <c r="DD125" s="808"/>
      <c r="DE125" s="808"/>
      <c r="DF125" s="809"/>
      <c r="DG125" s="861" t="s">
        <v>464</v>
      </c>
      <c r="DH125" s="842"/>
      <c r="DI125" s="842"/>
      <c r="DJ125" s="842"/>
      <c r="DK125" s="842"/>
      <c r="DL125" s="842" t="s">
        <v>464</v>
      </c>
      <c r="DM125" s="842"/>
      <c r="DN125" s="842"/>
      <c r="DO125" s="842"/>
      <c r="DP125" s="842"/>
      <c r="DQ125" s="842" t="s">
        <v>464</v>
      </c>
      <c r="DR125" s="842"/>
      <c r="DS125" s="842"/>
      <c r="DT125" s="842"/>
      <c r="DU125" s="842"/>
      <c r="DV125" s="843" t="s">
        <v>464</v>
      </c>
      <c r="DW125" s="843"/>
      <c r="DX125" s="843"/>
      <c r="DY125" s="843"/>
      <c r="DZ125" s="844"/>
    </row>
    <row r="126" spans="1:130" s="230" customFormat="1" ht="26.25" customHeight="1" thickBot="1" x14ac:dyDescent="0.25">
      <c r="A126" s="820"/>
      <c r="B126" s="821"/>
      <c r="C126" s="815" t="s">
        <v>492</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9369</v>
      </c>
      <c r="AB126" s="780"/>
      <c r="AC126" s="780"/>
      <c r="AD126" s="780"/>
      <c r="AE126" s="781"/>
      <c r="AF126" s="782">
        <v>57927</v>
      </c>
      <c r="AG126" s="780"/>
      <c r="AH126" s="780"/>
      <c r="AI126" s="780"/>
      <c r="AJ126" s="781"/>
      <c r="AK126" s="782" t="s">
        <v>131</v>
      </c>
      <c r="AL126" s="780"/>
      <c r="AM126" s="780"/>
      <c r="AN126" s="780"/>
      <c r="AO126" s="781"/>
      <c r="AP126" s="824" t="s">
        <v>464</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510</v>
      </c>
      <c r="CQ126" s="752"/>
      <c r="CR126" s="752"/>
      <c r="CS126" s="752"/>
      <c r="CT126" s="752"/>
      <c r="CU126" s="752"/>
      <c r="CV126" s="752"/>
      <c r="CW126" s="752"/>
      <c r="CX126" s="752"/>
      <c r="CY126" s="752"/>
      <c r="CZ126" s="752"/>
      <c r="DA126" s="752"/>
      <c r="DB126" s="752"/>
      <c r="DC126" s="752"/>
      <c r="DD126" s="752"/>
      <c r="DE126" s="752"/>
      <c r="DF126" s="753"/>
      <c r="DG126" s="816" t="s">
        <v>464</v>
      </c>
      <c r="DH126" s="817"/>
      <c r="DI126" s="817"/>
      <c r="DJ126" s="817"/>
      <c r="DK126" s="817"/>
      <c r="DL126" s="817" t="s">
        <v>464</v>
      </c>
      <c r="DM126" s="817"/>
      <c r="DN126" s="817"/>
      <c r="DO126" s="817"/>
      <c r="DP126" s="817"/>
      <c r="DQ126" s="817" t="s">
        <v>464</v>
      </c>
      <c r="DR126" s="817"/>
      <c r="DS126" s="817"/>
      <c r="DT126" s="817"/>
      <c r="DU126" s="817"/>
      <c r="DV126" s="794" t="s">
        <v>131</v>
      </c>
      <c r="DW126" s="794"/>
      <c r="DX126" s="794"/>
      <c r="DY126" s="794"/>
      <c r="DZ126" s="795"/>
    </row>
    <row r="127" spans="1:130" s="230" customFormat="1" ht="26.25" customHeight="1" x14ac:dyDescent="0.2">
      <c r="A127" s="822"/>
      <c r="B127" s="823"/>
      <c r="C127" s="838" t="s">
        <v>511</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706</v>
      </c>
      <c r="AB127" s="780"/>
      <c r="AC127" s="780"/>
      <c r="AD127" s="780"/>
      <c r="AE127" s="781"/>
      <c r="AF127" s="782">
        <v>1960</v>
      </c>
      <c r="AG127" s="780"/>
      <c r="AH127" s="780"/>
      <c r="AI127" s="780"/>
      <c r="AJ127" s="781"/>
      <c r="AK127" s="782">
        <v>2255</v>
      </c>
      <c r="AL127" s="780"/>
      <c r="AM127" s="780"/>
      <c r="AN127" s="780"/>
      <c r="AO127" s="781"/>
      <c r="AP127" s="824">
        <v>0</v>
      </c>
      <c r="AQ127" s="825"/>
      <c r="AR127" s="825"/>
      <c r="AS127" s="825"/>
      <c r="AT127" s="826"/>
      <c r="AU127" s="232"/>
      <c r="AV127" s="232"/>
      <c r="AW127" s="232"/>
      <c r="AX127" s="841" t="s">
        <v>512</v>
      </c>
      <c r="AY127" s="812"/>
      <c r="AZ127" s="812"/>
      <c r="BA127" s="812"/>
      <c r="BB127" s="812"/>
      <c r="BC127" s="812"/>
      <c r="BD127" s="812"/>
      <c r="BE127" s="813"/>
      <c r="BF127" s="811" t="s">
        <v>513</v>
      </c>
      <c r="BG127" s="812"/>
      <c r="BH127" s="812"/>
      <c r="BI127" s="812"/>
      <c r="BJ127" s="812"/>
      <c r="BK127" s="812"/>
      <c r="BL127" s="813"/>
      <c r="BM127" s="811" t="s">
        <v>514</v>
      </c>
      <c r="BN127" s="812"/>
      <c r="BO127" s="812"/>
      <c r="BP127" s="812"/>
      <c r="BQ127" s="812"/>
      <c r="BR127" s="812"/>
      <c r="BS127" s="813"/>
      <c r="BT127" s="811" t="s">
        <v>515</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516</v>
      </c>
      <c r="CQ127" s="752"/>
      <c r="CR127" s="752"/>
      <c r="CS127" s="752"/>
      <c r="CT127" s="752"/>
      <c r="CU127" s="752"/>
      <c r="CV127" s="752"/>
      <c r="CW127" s="752"/>
      <c r="CX127" s="752"/>
      <c r="CY127" s="752"/>
      <c r="CZ127" s="752"/>
      <c r="DA127" s="752"/>
      <c r="DB127" s="752"/>
      <c r="DC127" s="752"/>
      <c r="DD127" s="752"/>
      <c r="DE127" s="752"/>
      <c r="DF127" s="753"/>
      <c r="DG127" s="816" t="s">
        <v>486</v>
      </c>
      <c r="DH127" s="817"/>
      <c r="DI127" s="817"/>
      <c r="DJ127" s="817"/>
      <c r="DK127" s="817"/>
      <c r="DL127" s="817" t="s">
        <v>464</v>
      </c>
      <c r="DM127" s="817"/>
      <c r="DN127" s="817"/>
      <c r="DO127" s="817"/>
      <c r="DP127" s="817"/>
      <c r="DQ127" s="817" t="s">
        <v>505</v>
      </c>
      <c r="DR127" s="817"/>
      <c r="DS127" s="817"/>
      <c r="DT127" s="817"/>
      <c r="DU127" s="817"/>
      <c r="DV127" s="794" t="s">
        <v>464</v>
      </c>
      <c r="DW127" s="794"/>
      <c r="DX127" s="794"/>
      <c r="DY127" s="794"/>
      <c r="DZ127" s="795"/>
    </row>
    <row r="128" spans="1:130" s="230" customFormat="1" ht="26.25" customHeight="1" thickBot="1" x14ac:dyDescent="0.25">
      <c r="A128" s="796" t="s">
        <v>517</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518</v>
      </c>
      <c r="X128" s="798"/>
      <c r="Y128" s="798"/>
      <c r="Z128" s="799"/>
      <c r="AA128" s="800">
        <v>5940572</v>
      </c>
      <c r="AB128" s="801"/>
      <c r="AC128" s="801"/>
      <c r="AD128" s="801"/>
      <c r="AE128" s="802"/>
      <c r="AF128" s="803">
        <v>8097604</v>
      </c>
      <c r="AG128" s="801"/>
      <c r="AH128" s="801"/>
      <c r="AI128" s="801"/>
      <c r="AJ128" s="802"/>
      <c r="AK128" s="803">
        <v>8237323</v>
      </c>
      <c r="AL128" s="801"/>
      <c r="AM128" s="801"/>
      <c r="AN128" s="801"/>
      <c r="AO128" s="802"/>
      <c r="AP128" s="804"/>
      <c r="AQ128" s="805"/>
      <c r="AR128" s="805"/>
      <c r="AS128" s="805"/>
      <c r="AT128" s="806"/>
      <c r="AU128" s="232"/>
      <c r="AV128" s="232"/>
      <c r="AW128" s="232"/>
      <c r="AX128" s="807" t="s">
        <v>519</v>
      </c>
      <c r="AY128" s="808"/>
      <c r="AZ128" s="808"/>
      <c r="BA128" s="808"/>
      <c r="BB128" s="808"/>
      <c r="BC128" s="808"/>
      <c r="BD128" s="808"/>
      <c r="BE128" s="809"/>
      <c r="BF128" s="786" t="s">
        <v>505</v>
      </c>
      <c r="BG128" s="787"/>
      <c r="BH128" s="787"/>
      <c r="BI128" s="787"/>
      <c r="BJ128" s="787"/>
      <c r="BK128" s="787"/>
      <c r="BL128" s="810"/>
      <c r="BM128" s="786">
        <v>11.25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520</v>
      </c>
      <c r="CQ128" s="730"/>
      <c r="CR128" s="730"/>
      <c r="CS128" s="730"/>
      <c r="CT128" s="730"/>
      <c r="CU128" s="730"/>
      <c r="CV128" s="730"/>
      <c r="CW128" s="730"/>
      <c r="CX128" s="730"/>
      <c r="CY128" s="730"/>
      <c r="CZ128" s="730"/>
      <c r="DA128" s="730"/>
      <c r="DB128" s="730"/>
      <c r="DC128" s="730"/>
      <c r="DD128" s="730"/>
      <c r="DE128" s="730"/>
      <c r="DF128" s="731"/>
      <c r="DG128" s="790" t="s">
        <v>483</v>
      </c>
      <c r="DH128" s="791"/>
      <c r="DI128" s="791"/>
      <c r="DJ128" s="791"/>
      <c r="DK128" s="791"/>
      <c r="DL128" s="791" t="s">
        <v>483</v>
      </c>
      <c r="DM128" s="791"/>
      <c r="DN128" s="791"/>
      <c r="DO128" s="791"/>
      <c r="DP128" s="791"/>
      <c r="DQ128" s="791" t="s">
        <v>483</v>
      </c>
      <c r="DR128" s="791"/>
      <c r="DS128" s="791"/>
      <c r="DT128" s="791"/>
      <c r="DU128" s="791"/>
      <c r="DV128" s="792" t="s">
        <v>483</v>
      </c>
      <c r="DW128" s="792"/>
      <c r="DX128" s="792"/>
      <c r="DY128" s="792"/>
      <c r="DZ128" s="793"/>
    </row>
    <row r="129" spans="1:131" s="230" customFormat="1" ht="26.25" customHeight="1" x14ac:dyDescent="0.2">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521</v>
      </c>
      <c r="X129" s="777"/>
      <c r="Y129" s="777"/>
      <c r="Z129" s="778"/>
      <c r="AA129" s="779">
        <v>195249864</v>
      </c>
      <c r="AB129" s="780"/>
      <c r="AC129" s="780"/>
      <c r="AD129" s="780"/>
      <c r="AE129" s="781"/>
      <c r="AF129" s="782">
        <v>208961462</v>
      </c>
      <c r="AG129" s="780"/>
      <c r="AH129" s="780"/>
      <c r="AI129" s="780"/>
      <c r="AJ129" s="781"/>
      <c r="AK129" s="782">
        <v>203631086</v>
      </c>
      <c r="AL129" s="780"/>
      <c r="AM129" s="780"/>
      <c r="AN129" s="780"/>
      <c r="AO129" s="781"/>
      <c r="AP129" s="783"/>
      <c r="AQ129" s="784"/>
      <c r="AR129" s="784"/>
      <c r="AS129" s="784"/>
      <c r="AT129" s="785"/>
      <c r="AU129" s="233"/>
      <c r="AV129" s="233"/>
      <c r="AW129" s="233"/>
      <c r="AX129" s="751" t="s">
        <v>522</v>
      </c>
      <c r="AY129" s="752"/>
      <c r="AZ129" s="752"/>
      <c r="BA129" s="752"/>
      <c r="BB129" s="752"/>
      <c r="BC129" s="752"/>
      <c r="BD129" s="752"/>
      <c r="BE129" s="753"/>
      <c r="BF129" s="770" t="s">
        <v>248</v>
      </c>
      <c r="BG129" s="771"/>
      <c r="BH129" s="771"/>
      <c r="BI129" s="771"/>
      <c r="BJ129" s="771"/>
      <c r="BK129" s="771"/>
      <c r="BL129" s="772"/>
      <c r="BM129" s="770">
        <v>16.25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523</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524</v>
      </c>
      <c r="X130" s="777"/>
      <c r="Y130" s="777"/>
      <c r="Z130" s="778"/>
      <c r="AA130" s="779">
        <v>20388287</v>
      </c>
      <c r="AB130" s="780"/>
      <c r="AC130" s="780"/>
      <c r="AD130" s="780"/>
      <c r="AE130" s="781"/>
      <c r="AF130" s="782">
        <v>22596517</v>
      </c>
      <c r="AG130" s="780"/>
      <c r="AH130" s="780"/>
      <c r="AI130" s="780"/>
      <c r="AJ130" s="781"/>
      <c r="AK130" s="782">
        <v>22974861</v>
      </c>
      <c r="AL130" s="780"/>
      <c r="AM130" s="780"/>
      <c r="AN130" s="780"/>
      <c r="AO130" s="781"/>
      <c r="AP130" s="783"/>
      <c r="AQ130" s="784"/>
      <c r="AR130" s="784"/>
      <c r="AS130" s="784"/>
      <c r="AT130" s="785"/>
      <c r="AU130" s="233"/>
      <c r="AV130" s="233"/>
      <c r="AW130" s="233"/>
      <c r="AX130" s="751" t="s">
        <v>525</v>
      </c>
      <c r="AY130" s="752"/>
      <c r="AZ130" s="752"/>
      <c r="BA130" s="752"/>
      <c r="BB130" s="752"/>
      <c r="BC130" s="752"/>
      <c r="BD130" s="752"/>
      <c r="BE130" s="753"/>
      <c r="BF130" s="754">
        <v>5.4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526</v>
      </c>
      <c r="X131" s="761"/>
      <c r="Y131" s="761"/>
      <c r="Z131" s="762"/>
      <c r="AA131" s="763">
        <v>174861577</v>
      </c>
      <c r="AB131" s="764"/>
      <c r="AC131" s="764"/>
      <c r="AD131" s="764"/>
      <c r="AE131" s="765"/>
      <c r="AF131" s="766">
        <v>186364945</v>
      </c>
      <c r="AG131" s="764"/>
      <c r="AH131" s="764"/>
      <c r="AI131" s="764"/>
      <c r="AJ131" s="765"/>
      <c r="AK131" s="766">
        <v>180656225</v>
      </c>
      <c r="AL131" s="764"/>
      <c r="AM131" s="764"/>
      <c r="AN131" s="764"/>
      <c r="AO131" s="765"/>
      <c r="AP131" s="767"/>
      <c r="AQ131" s="768"/>
      <c r="AR131" s="768"/>
      <c r="AS131" s="768"/>
      <c r="AT131" s="769"/>
      <c r="AU131" s="233"/>
      <c r="AV131" s="233"/>
      <c r="AW131" s="233"/>
      <c r="AX131" s="729" t="s">
        <v>527</v>
      </c>
      <c r="AY131" s="730"/>
      <c r="AZ131" s="730"/>
      <c r="BA131" s="730"/>
      <c r="BB131" s="730"/>
      <c r="BC131" s="730"/>
      <c r="BD131" s="730"/>
      <c r="BE131" s="731"/>
      <c r="BF131" s="732">
        <v>102.2</v>
      </c>
      <c r="BG131" s="733"/>
      <c r="BH131" s="733"/>
      <c r="BI131" s="733"/>
      <c r="BJ131" s="733"/>
      <c r="BK131" s="733"/>
      <c r="BL131" s="734"/>
      <c r="BM131" s="732">
        <v>400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528</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529</v>
      </c>
      <c r="W132" s="742"/>
      <c r="X132" s="742"/>
      <c r="Y132" s="742"/>
      <c r="Z132" s="743"/>
      <c r="AA132" s="744">
        <v>5.7152537280000004</v>
      </c>
      <c r="AB132" s="745"/>
      <c r="AC132" s="745"/>
      <c r="AD132" s="745"/>
      <c r="AE132" s="746"/>
      <c r="AF132" s="747">
        <v>4.7588869249999997</v>
      </c>
      <c r="AG132" s="745"/>
      <c r="AH132" s="745"/>
      <c r="AI132" s="745"/>
      <c r="AJ132" s="746"/>
      <c r="AK132" s="747">
        <v>5.7346941679999999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530</v>
      </c>
      <c r="W133" s="721"/>
      <c r="X133" s="721"/>
      <c r="Y133" s="721"/>
      <c r="Z133" s="722"/>
      <c r="AA133" s="723">
        <v>6</v>
      </c>
      <c r="AB133" s="724"/>
      <c r="AC133" s="724"/>
      <c r="AD133" s="724"/>
      <c r="AE133" s="725"/>
      <c r="AF133" s="723">
        <v>5.4</v>
      </c>
      <c r="AG133" s="724"/>
      <c r="AH133" s="724"/>
      <c r="AI133" s="724"/>
      <c r="AJ133" s="725"/>
      <c r="AK133" s="723">
        <v>5.4</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xHYzELH77+SlL7iVnWLL2S4o+tmXbE8VMIFeV/q7x4oOWanvfFt/KPjquj0TO1k+JRte4itjDHkEd0/C6NkdsA==" saltValue="7mo4sBVxCEvaiMkjjlWM2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ABBC98-5E19-4FF7-AD4E-2BC0C6985015}">
  <sheetPr>
    <pageSetUpPr fitToPage="1"/>
  </sheetPr>
  <dimension ref="A1:DQ105"/>
  <sheetViews>
    <sheetView showGridLines="0" view="pageBreakPreview" zoomScale="85" zoomScaleNormal="85" zoomScaleSheetLayoutView="85" workbookViewId="0">
      <selection activeCell="CJ93" sqref="CJ93"/>
    </sheetView>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531</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pymuuebYGcYfv1m1Fr3ytOG7P6KihQY10458TNksBqqg83+D52RpmkXAZrukQur/wzLu8hSov8+3b183FvQ5tA==" saltValue="cAUU3TmZt6b4p+5ZIpYpY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5" zoomScaleNormal="55"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GoeCUC04ETTclUMgl2dg9ITh4TYmVVUHRHkq+W6Wt1pyCLOAlrQoYL0G92h51wy+bXoFmYO6LO2pJMTSl+ik0Q==" saltValue="jkOUE2KPR/dvyjU5+qYEZw=="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532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533</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534</v>
      </c>
      <c r="AP7" s="272"/>
      <c r="AQ7" s="273" t="s">
        <v>535</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536</v>
      </c>
      <c r="AQ8" s="279" t="s">
        <v>537</v>
      </c>
      <c r="AR8" s="280" t="s">
        <v>538</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539</v>
      </c>
      <c r="AL9" s="1131"/>
      <c r="AM9" s="1131"/>
      <c r="AN9" s="1132"/>
      <c r="AO9" s="281">
        <v>85792691</v>
      </c>
      <c r="AP9" s="281">
        <v>117287</v>
      </c>
      <c r="AQ9" s="282">
        <v>106216</v>
      </c>
      <c r="AR9" s="283">
        <v>10.4</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540</v>
      </c>
      <c r="AL10" s="1131"/>
      <c r="AM10" s="1131"/>
      <c r="AN10" s="1132"/>
      <c r="AO10" s="284">
        <v>19096</v>
      </c>
      <c r="AP10" s="284">
        <v>26</v>
      </c>
      <c r="AQ10" s="285">
        <v>93</v>
      </c>
      <c r="AR10" s="286">
        <v>-72</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541</v>
      </c>
      <c r="AL11" s="1131"/>
      <c r="AM11" s="1131"/>
      <c r="AN11" s="1132"/>
      <c r="AO11" s="284">
        <v>56213</v>
      </c>
      <c r="AP11" s="284">
        <v>77</v>
      </c>
      <c r="AQ11" s="285">
        <v>1081</v>
      </c>
      <c r="AR11" s="286">
        <v>-92.9</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542</v>
      </c>
      <c r="AL12" s="1131"/>
      <c r="AM12" s="1131"/>
      <c r="AN12" s="1132"/>
      <c r="AO12" s="284" t="s">
        <v>543</v>
      </c>
      <c r="AP12" s="284" t="s">
        <v>543</v>
      </c>
      <c r="AQ12" s="285">
        <v>5</v>
      </c>
      <c r="AR12" s="286" t="s">
        <v>543</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544</v>
      </c>
      <c r="AL13" s="1131"/>
      <c r="AM13" s="1131"/>
      <c r="AN13" s="1132"/>
      <c r="AO13" s="284">
        <v>1510297</v>
      </c>
      <c r="AP13" s="284">
        <v>2065</v>
      </c>
      <c r="AQ13" s="285">
        <v>1912</v>
      </c>
      <c r="AR13" s="286">
        <v>8</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545</v>
      </c>
      <c r="AL14" s="1131"/>
      <c r="AM14" s="1131"/>
      <c r="AN14" s="1132"/>
      <c r="AO14" s="284">
        <v>230169</v>
      </c>
      <c r="AP14" s="284">
        <v>315</v>
      </c>
      <c r="AQ14" s="285">
        <v>1291</v>
      </c>
      <c r="AR14" s="286">
        <v>-75.599999999999994</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546</v>
      </c>
      <c r="AL15" s="1134"/>
      <c r="AM15" s="1134"/>
      <c r="AN15" s="1135"/>
      <c r="AO15" s="284">
        <v>-8209449</v>
      </c>
      <c r="AP15" s="284">
        <v>-11223</v>
      </c>
      <c r="AQ15" s="285">
        <v>-7284</v>
      </c>
      <c r="AR15" s="286">
        <v>54.1</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192</v>
      </c>
      <c r="AL16" s="1134"/>
      <c r="AM16" s="1134"/>
      <c r="AN16" s="1135"/>
      <c r="AO16" s="284">
        <v>79399017</v>
      </c>
      <c r="AP16" s="284">
        <v>108546</v>
      </c>
      <c r="AQ16" s="285">
        <v>103314</v>
      </c>
      <c r="AR16" s="286">
        <v>5.0999999999999996</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547</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548</v>
      </c>
      <c r="AP20" s="293" t="s">
        <v>549</v>
      </c>
      <c r="AQ20" s="294" t="s">
        <v>550</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551</v>
      </c>
      <c r="AL21" s="1137"/>
      <c r="AM21" s="1137"/>
      <c r="AN21" s="1138"/>
      <c r="AO21" s="297">
        <v>12.29</v>
      </c>
      <c r="AP21" s="298">
        <v>11.33</v>
      </c>
      <c r="AQ21" s="299">
        <v>0.96</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552</v>
      </c>
      <c r="AL22" s="1137"/>
      <c r="AM22" s="1137"/>
      <c r="AN22" s="1138"/>
      <c r="AO22" s="302">
        <v>100</v>
      </c>
      <c r="AP22" s="303">
        <v>99.7</v>
      </c>
      <c r="AQ22" s="304">
        <v>0.3</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9" t="s">
        <v>553</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 x14ac:dyDescent="0.2">
      <c r="A27" s="309"/>
      <c r="AO27" s="262"/>
      <c r="AP27" s="262"/>
      <c r="AQ27" s="262"/>
      <c r="AR27" s="262"/>
      <c r="AS27" s="262"/>
      <c r="AT27" s="262"/>
    </row>
    <row r="28" spans="1:46" ht="16.5" x14ac:dyDescent="0.2">
      <c r="A28" s="263" t="s">
        <v>554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555</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534</v>
      </c>
      <c r="AP30" s="272"/>
      <c r="AQ30" s="273" t="s">
        <v>535</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536</v>
      </c>
      <c r="AQ31" s="279" t="s">
        <v>537</v>
      </c>
      <c r="AR31" s="280" t="s">
        <v>538</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556</v>
      </c>
      <c r="AL32" s="1121"/>
      <c r="AM32" s="1121"/>
      <c r="AN32" s="1122"/>
      <c r="AO32" s="312">
        <v>32997002</v>
      </c>
      <c r="AP32" s="312">
        <v>45110</v>
      </c>
      <c r="AQ32" s="313">
        <v>30951</v>
      </c>
      <c r="AR32" s="314">
        <v>45.7</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557</v>
      </c>
      <c r="AL33" s="1121"/>
      <c r="AM33" s="1121"/>
      <c r="AN33" s="1122"/>
      <c r="AO33" s="312" t="s">
        <v>543</v>
      </c>
      <c r="AP33" s="312" t="s">
        <v>543</v>
      </c>
      <c r="AQ33" s="313">
        <v>1792</v>
      </c>
      <c r="AR33" s="314" t="s">
        <v>543</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558</v>
      </c>
      <c r="AL34" s="1121"/>
      <c r="AM34" s="1121"/>
      <c r="AN34" s="1122"/>
      <c r="AO34" s="312">
        <v>3333333</v>
      </c>
      <c r="AP34" s="312">
        <v>4557</v>
      </c>
      <c r="AQ34" s="313">
        <v>21367</v>
      </c>
      <c r="AR34" s="314">
        <v>-78.7</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559</v>
      </c>
      <c r="AL35" s="1121"/>
      <c r="AM35" s="1121"/>
      <c r="AN35" s="1122"/>
      <c r="AO35" s="312">
        <v>5070853</v>
      </c>
      <c r="AP35" s="312">
        <v>6932</v>
      </c>
      <c r="AQ35" s="313">
        <v>9606</v>
      </c>
      <c r="AR35" s="314">
        <v>-27.8</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560</v>
      </c>
      <c r="AL36" s="1121"/>
      <c r="AM36" s="1121"/>
      <c r="AN36" s="1122"/>
      <c r="AO36" s="312">
        <v>178</v>
      </c>
      <c r="AP36" s="312">
        <v>0</v>
      </c>
      <c r="AQ36" s="313">
        <v>129</v>
      </c>
      <c r="AR36" s="314">
        <v>-100</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561</v>
      </c>
      <c r="AL37" s="1121"/>
      <c r="AM37" s="1121"/>
      <c r="AN37" s="1122"/>
      <c r="AO37" s="312">
        <v>170900</v>
      </c>
      <c r="AP37" s="312">
        <v>234</v>
      </c>
      <c r="AQ37" s="313">
        <v>1458</v>
      </c>
      <c r="AR37" s="314">
        <v>-84</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562</v>
      </c>
      <c r="AL38" s="1124"/>
      <c r="AM38" s="1124"/>
      <c r="AN38" s="1125"/>
      <c r="AO38" s="315" t="s">
        <v>543</v>
      </c>
      <c r="AP38" s="315" t="s">
        <v>543</v>
      </c>
      <c r="AQ38" s="316">
        <v>0</v>
      </c>
      <c r="AR38" s="304" t="s">
        <v>543</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563</v>
      </c>
      <c r="AL39" s="1124"/>
      <c r="AM39" s="1124"/>
      <c r="AN39" s="1125"/>
      <c r="AO39" s="312">
        <v>-8237323</v>
      </c>
      <c r="AP39" s="312">
        <v>-11261</v>
      </c>
      <c r="AQ39" s="313">
        <v>-17360</v>
      </c>
      <c r="AR39" s="314">
        <v>-35.1</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564</v>
      </c>
      <c r="AL40" s="1121"/>
      <c r="AM40" s="1121"/>
      <c r="AN40" s="1122"/>
      <c r="AO40" s="312">
        <v>-22974861</v>
      </c>
      <c r="AP40" s="312">
        <v>-31409</v>
      </c>
      <c r="AQ40" s="313">
        <v>-31639</v>
      </c>
      <c r="AR40" s="314">
        <v>-0.7</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309</v>
      </c>
      <c r="AL41" s="1127"/>
      <c r="AM41" s="1127"/>
      <c r="AN41" s="1128"/>
      <c r="AO41" s="312">
        <v>10360082</v>
      </c>
      <c r="AP41" s="312">
        <v>14163</v>
      </c>
      <c r="AQ41" s="313">
        <v>16304</v>
      </c>
      <c r="AR41" s="314">
        <v>-13.1</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565</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566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567</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534</v>
      </c>
      <c r="AN49" s="1115" t="s">
        <v>568</v>
      </c>
      <c r="AO49" s="1116"/>
      <c r="AP49" s="1116"/>
      <c r="AQ49" s="1116"/>
      <c r="AR49" s="1117"/>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569</v>
      </c>
      <c r="AO50" s="329" t="s">
        <v>570</v>
      </c>
      <c r="AP50" s="330" t="s">
        <v>571</v>
      </c>
      <c r="AQ50" s="331" t="s">
        <v>572</v>
      </c>
      <c r="AR50" s="332" t="s">
        <v>573</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574</v>
      </c>
      <c r="AL51" s="325"/>
      <c r="AM51" s="333">
        <v>56990471</v>
      </c>
      <c r="AN51" s="334">
        <v>77633</v>
      </c>
      <c r="AO51" s="335">
        <v>22.1</v>
      </c>
      <c r="AP51" s="336">
        <v>54945</v>
      </c>
      <c r="AQ51" s="337">
        <v>3.9</v>
      </c>
      <c r="AR51" s="338">
        <v>18.2</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575</v>
      </c>
      <c r="AM52" s="341">
        <v>19341291</v>
      </c>
      <c r="AN52" s="342">
        <v>26347</v>
      </c>
      <c r="AO52" s="343">
        <v>38.5</v>
      </c>
      <c r="AP52" s="344">
        <v>29293</v>
      </c>
      <c r="AQ52" s="345">
        <v>8.4</v>
      </c>
      <c r="AR52" s="346">
        <v>30.1</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576</v>
      </c>
      <c r="AL53" s="325"/>
      <c r="AM53" s="333">
        <v>67300225</v>
      </c>
      <c r="AN53" s="334">
        <v>91725</v>
      </c>
      <c r="AO53" s="335">
        <v>18.2</v>
      </c>
      <c r="AP53" s="336">
        <v>57132</v>
      </c>
      <c r="AQ53" s="337">
        <v>4</v>
      </c>
      <c r="AR53" s="338">
        <v>14.2</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575</v>
      </c>
      <c r="AM54" s="341">
        <v>26251496</v>
      </c>
      <c r="AN54" s="342">
        <v>35779</v>
      </c>
      <c r="AO54" s="343">
        <v>35.799999999999997</v>
      </c>
      <c r="AP54" s="344">
        <v>30126</v>
      </c>
      <c r="AQ54" s="345">
        <v>2.8</v>
      </c>
      <c r="AR54" s="346">
        <v>33</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577</v>
      </c>
      <c r="AL55" s="325"/>
      <c r="AM55" s="333">
        <v>40438056</v>
      </c>
      <c r="AN55" s="334">
        <v>55190</v>
      </c>
      <c r="AO55" s="335">
        <v>-39.799999999999997</v>
      </c>
      <c r="AP55" s="336">
        <v>58766</v>
      </c>
      <c r="AQ55" s="337">
        <v>2.9</v>
      </c>
      <c r="AR55" s="338">
        <v>-42.7</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575</v>
      </c>
      <c r="AM56" s="341">
        <v>15949394</v>
      </c>
      <c r="AN56" s="342">
        <v>21768</v>
      </c>
      <c r="AO56" s="343">
        <v>-39.200000000000003</v>
      </c>
      <c r="AP56" s="344">
        <v>29363</v>
      </c>
      <c r="AQ56" s="345">
        <v>-2.5</v>
      </c>
      <c r="AR56" s="346">
        <v>-36.700000000000003</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578</v>
      </c>
      <c r="AL57" s="325"/>
      <c r="AM57" s="333">
        <v>52608591</v>
      </c>
      <c r="AN57" s="334">
        <v>71897</v>
      </c>
      <c r="AO57" s="335">
        <v>30.3</v>
      </c>
      <c r="AP57" s="336">
        <v>62482</v>
      </c>
      <c r="AQ57" s="337">
        <v>6.3</v>
      </c>
      <c r="AR57" s="338">
        <v>24</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575</v>
      </c>
      <c r="AM58" s="341">
        <v>19486849</v>
      </c>
      <c r="AN58" s="342">
        <v>26631</v>
      </c>
      <c r="AO58" s="343">
        <v>22.3</v>
      </c>
      <c r="AP58" s="344">
        <v>34626</v>
      </c>
      <c r="AQ58" s="345">
        <v>17.899999999999999</v>
      </c>
      <c r="AR58" s="346">
        <v>4.4000000000000004</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579</v>
      </c>
      <c r="AL59" s="325"/>
      <c r="AM59" s="333">
        <v>42070843</v>
      </c>
      <c r="AN59" s="334">
        <v>57515</v>
      </c>
      <c r="AO59" s="335">
        <v>-20</v>
      </c>
      <c r="AP59" s="336">
        <v>59288</v>
      </c>
      <c r="AQ59" s="337">
        <v>-5.0999999999999996</v>
      </c>
      <c r="AR59" s="338">
        <v>-14.9</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575</v>
      </c>
      <c r="AM60" s="341">
        <v>16418037</v>
      </c>
      <c r="AN60" s="342">
        <v>22445</v>
      </c>
      <c r="AO60" s="343">
        <v>-15.7</v>
      </c>
      <c r="AP60" s="344">
        <v>32670</v>
      </c>
      <c r="AQ60" s="345">
        <v>-5.6</v>
      </c>
      <c r="AR60" s="346">
        <v>-10.1</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580</v>
      </c>
      <c r="AL61" s="347"/>
      <c r="AM61" s="348">
        <v>51881637</v>
      </c>
      <c r="AN61" s="349">
        <v>70792</v>
      </c>
      <c r="AO61" s="350">
        <v>2.2000000000000002</v>
      </c>
      <c r="AP61" s="351">
        <v>58523</v>
      </c>
      <c r="AQ61" s="352">
        <v>2.4</v>
      </c>
      <c r="AR61" s="338">
        <v>-0.2</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575</v>
      </c>
      <c r="AM62" s="341">
        <v>19489413</v>
      </c>
      <c r="AN62" s="342">
        <v>26594</v>
      </c>
      <c r="AO62" s="343">
        <v>8.3000000000000007</v>
      </c>
      <c r="AP62" s="344">
        <v>31216</v>
      </c>
      <c r="AQ62" s="345">
        <v>4.2</v>
      </c>
      <c r="AR62" s="346">
        <v>4.0999999999999996</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7QJkmqgtzq9JTe4fcrHletOhAAM+yZwBmgQX4C7yF0/0ti/vCqSBVG522G1ztay52zuazC1MpJ20LwnAWckA7w==" saltValue="akdR1+Op0BE0azsU5Ak/Q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582</v>
      </c>
    </row>
    <row r="121" spans="125:125" ht="13.5" hidden="1" customHeight="1" x14ac:dyDescent="0.2">
      <c r="DU121" s="259"/>
    </row>
  </sheetData>
  <sheetProtection algorithmName="SHA-512" hashValue="o/xwbTco3nyChmaWyO+pE0is5l4DhHSr0RiByi4JejUOE+FKvotmM7E2hd2aIQVGi7CjIry+2tZMLPsV61uurw==" saltValue="ZmsAKIhE12y6AbIrPgC9wg==" spinCount="100000" sheet="1" objects="1" scenarios="1"/>
  <dataConsolidate/>
  <phoneticPr fontId="2"/>
  <printOptions horizontalCentered="1" verticalCentered="1"/>
  <pageMargins left="0" right="0" top="0.19685039370078741" bottom="0" header="0.39370078740157483" footer="0"/>
  <pageSetup paperSize="8" scale="54"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B73" zoomScale="55" zoomScaleNormal="55" zoomScaleSheetLayoutView="55" workbookViewId="0">
      <selection activeCell="B1" sqref="B1"/>
    </sheetView>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583</v>
      </c>
    </row>
  </sheetData>
  <sheetProtection algorithmName="SHA-512" hashValue="wXz9GonR5sYF+wenOH+1bSRfRrtfcxXXSGCekm5VQZ3hLkH+o4umntGHhBm/972FDdU/Ex5ddGeNh0S7Pk6EwQ==" saltValue="sA7Ny9f5RuGtkhhud3yRIA==" spinCount="100000" sheet="1" objects="1" scenarios="1"/>
  <dataConsolidate/>
  <phoneticPr fontId="2"/>
  <printOptions horizontalCentered="1" verticalCentered="1"/>
  <pageMargins left="0" right="0" top="0.19685039370078741" bottom="0" header="0.39370078740157483" footer="0"/>
  <pageSetup paperSize="8" scale="54"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584</v>
      </c>
      <c r="G46" s="8" t="s">
        <v>585</v>
      </c>
      <c r="H46" s="8" t="s">
        <v>586</v>
      </c>
      <c r="I46" s="8" t="s">
        <v>587</v>
      </c>
      <c r="J46" s="9" t="s">
        <v>588</v>
      </c>
    </row>
    <row r="47" spans="2:10" ht="57.75" customHeight="1" x14ac:dyDescent="0.2">
      <c r="B47" s="10"/>
      <c r="C47" s="1139" t="s">
        <v>3</v>
      </c>
      <c r="D47" s="1139"/>
      <c r="E47" s="1140"/>
      <c r="F47" s="11">
        <v>2.5</v>
      </c>
      <c r="G47" s="12">
        <v>2.12</v>
      </c>
      <c r="H47" s="12">
        <v>1.89</v>
      </c>
      <c r="I47" s="12">
        <v>1.77</v>
      </c>
      <c r="J47" s="13">
        <v>2.11</v>
      </c>
    </row>
    <row r="48" spans="2:10" ht="57.75" customHeight="1" x14ac:dyDescent="0.2">
      <c r="B48" s="14"/>
      <c r="C48" s="1141" t="s">
        <v>4</v>
      </c>
      <c r="D48" s="1141"/>
      <c r="E48" s="1142"/>
      <c r="F48" s="15">
        <v>3.36</v>
      </c>
      <c r="G48" s="16">
        <v>3.46</v>
      </c>
      <c r="H48" s="16">
        <v>2.84</v>
      </c>
      <c r="I48" s="16">
        <v>3.19</v>
      </c>
      <c r="J48" s="17">
        <v>3.72</v>
      </c>
    </row>
    <row r="49" spans="2:10" ht="57.75" customHeight="1" thickBot="1" x14ac:dyDescent="0.25">
      <c r="B49" s="18"/>
      <c r="C49" s="1143" t="s">
        <v>5</v>
      </c>
      <c r="D49" s="1143"/>
      <c r="E49" s="1144"/>
      <c r="F49" s="19">
        <v>0.09</v>
      </c>
      <c r="G49" s="20" t="s">
        <v>589</v>
      </c>
      <c r="H49" s="20" t="s">
        <v>590</v>
      </c>
      <c r="I49" s="20">
        <v>0.54</v>
      </c>
      <c r="J49" s="21">
        <v>0.74</v>
      </c>
    </row>
    <row r="50" spans="2:10" ht="13" x14ac:dyDescent="0.2"/>
  </sheetData>
  <sheetProtection algorithmName="SHA-512" hashValue="UdX2cNGKOi9xUKJQJobzrhd7hqKIMLTL8ElT5RvhpRzV72vLxr9U1PIrxsSHLXacxPyD43NDceSZKze0IyabSw==" saltValue="m1aV+tlfTUuVuHoilq1HD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2024-03-27T02:39:27Z</dcterms:created>
  <dcterms:modified xsi:type="dcterms:W3CDTF">2024-03-27T02:40:36Z</dcterms:modified>
  <cp:category/>
</cp:coreProperties>
</file>