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defaultThemeVersion="124226"/>
  <xr:revisionPtr revIDLastSave="0" documentId="13_ncr:1_{F3F49F69-35B6-4343-A74B-0E86EA0A3AF2}" xr6:coauthVersionLast="36" xr6:coauthVersionMax="36" xr10:uidLastSave="{00000000-0000-0000-0000-000000000000}"/>
  <bookViews>
    <workbookView xWindow="9684" yWindow="-12" windowWidth="9528" windowHeight="6960" xr2:uid="{00000000-000D-0000-FFFF-FFFF00000000}"/>
  </bookViews>
  <sheets>
    <sheet name="①説明" sheetId="7" r:id="rId1"/>
    <sheet name="②前提" sheetId="11" r:id="rId2"/>
    <sheet name="③金額入力及び結果" sheetId="10" r:id="rId3"/>
    <sheet name="④計算の流れ" sheetId="6" r:id="rId4"/>
    <sheet name="⑤取引基本表" sheetId="12" r:id="rId5"/>
    <sheet name="⑥逆行列" sheetId="3" r:id="rId6"/>
  </sheets>
  <definedNames>
    <definedName name="_xlnm.Print_Area" localSheetId="5">⑥逆行列!$A$1:$AO$43</definedName>
  </definedNames>
  <calcPr calcId="191029"/>
</workbook>
</file>

<file path=xl/calcChain.xml><?xml version="1.0" encoding="utf-8"?>
<calcChain xmlns="http://schemas.openxmlformats.org/spreadsheetml/2006/main">
  <c r="C23" i="6" l="1"/>
  <c r="C21" i="6"/>
  <c r="C6" i="6"/>
  <c r="BH42" i="12" l="1"/>
  <c r="BH41" i="12"/>
  <c r="BH40" i="12"/>
  <c r="BH39" i="12"/>
  <c r="BH38" i="12"/>
  <c r="BH37" i="12"/>
  <c r="BH36" i="12"/>
  <c r="BH35" i="12"/>
  <c r="BH34" i="12"/>
  <c r="BH33" i="12"/>
  <c r="BH32" i="12"/>
  <c r="BH31" i="12"/>
  <c r="BH30" i="12"/>
  <c r="BH29" i="12"/>
  <c r="BH28" i="12"/>
  <c r="BH27" i="12"/>
  <c r="BH26" i="12"/>
  <c r="BH25" i="12"/>
  <c r="BH24" i="12"/>
  <c r="BH23" i="12"/>
  <c r="BH22" i="12"/>
  <c r="BH21" i="12"/>
  <c r="BH20" i="12"/>
  <c r="BH19" i="12"/>
  <c r="BH18" i="12"/>
  <c r="BH17" i="12"/>
  <c r="BH16" i="12"/>
  <c r="BH15" i="12"/>
  <c r="BH14" i="12"/>
  <c r="BH13" i="12"/>
  <c r="BH12" i="12"/>
  <c r="BH11" i="12"/>
  <c r="BH10" i="12"/>
  <c r="BH9" i="12"/>
  <c r="BH8" i="12"/>
  <c r="BH7" i="12"/>
  <c r="BH6" i="12"/>
  <c r="BH5" i="12"/>
  <c r="BI23" i="12" l="1"/>
  <c r="BJ23" i="12" s="1"/>
  <c r="D21" i="6" s="1"/>
  <c r="BI27" i="12"/>
  <c r="BJ27" i="12" s="1"/>
  <c r="BI31" i="12"/>
  <c r="BJ31" i="12" s="1"/>
  <c r="BI35" i="12"/>
  <c r="BJ35" i="12" s="1"/>
  <c r="BI39" i="12"/>
  <c r="BJ39" i="12" s="1"/>
  <c r="BI7" i="12"/>
  <c r="BJ7" i="12" s="1"/>
  <c r="BI11" i="12"/>
  <c r="BJ11" i="12" s="1"/>
  <c r="BJ15" i="12"/>
  <c r="BI15" i="12"/>
  <c r="BI19" i="12"/>
  <c r="BJ19" i="12" s="1"/>
  <c r="BI8" i="12"/>
  <c r="BJ8" i="12" s="1"/>
  <c r="D6" i="6" s="1"/>
  <c r="BI12" i="12"/>
  <c r="BJ12" i="12" s="1"/>
  <c r="BI16" i="12"/>
  <c r="BJ16" i="12" s="1"/>
  <c r="BI20" i="12"/>
  <c r="BJ20" i="12" s="1"/>
  <c r="BI24" i="12"/>
  <c r="BJ24" i="12" s="1"/>
  <c r="BI28" i="12"/>
  <c r="BJ28" i="12" s="1"/>
  <c r="BI32" i="12"/>
  <c r="BJ32" i="12" s="1"/>
  <c r="BI36" i="12"/>
  <c r="BJ36" i="12" s="1"/>
  <c r="BI40" i="12"/>
  <c r="BJ40" i="12" s="1"/>
  <c r="BI5" i="12"/>
  <c r="BJ5" i="12" s="1"/>
  <c r="BI9" i="12"/>
  <c r="BJ9" i="12" s="1"/>
  <c r="BI13" i="12"/>
  <c r="BJ13" i="12" s="1"/>
  <c r="BI17" i="12"/>
  <c r="BJ17" i="12" s="1"/>
  <c r="BI21" i="12"/>
  <c r="BJ21" i="12" s="1"/>
  <c r="BI25" i="12"/>
  <c r="BJ25" i="12" s="1"/>
  <c r="D23" i="6" s="1"/>
  <c r="BI29" i="12"/>
  <c r="BJ29" i="12" s="1"/>
  <c r="BI33" i="12"/>
  <c r="BJ33" i="12" s="1"/>
  <c r="BI37" i="12"/>
  <c r="BJ37" i="12" s="1"/>
  <c r="BI41" i="12"/>
  <c r="BJ41" i="12" s="1"/>
  <c r="BI6" i="12"/>
  <c r="BJ6" i="12" s="1"/>
  <c r="BI10" i="12"/>
  <c r="BJ10" i="12" s="1"/>
  <c r="BI14" i="12"/>
  <c r="BJ14" i="12" s="1"/>
  <c r="BI18" i="12"/>
  <c r="BJ18" i="12" s="1"/>
  <c r="BI22" i="12"/>
  <c r="BJ22" i="12" s="1"/>
  <c r="BI26" i="12"/>
  <c r="BJ26" i="12" s="1"/>
  <c r="BI30" i="12"/>
  <c r="BJ30" i="12" s="1"/>
  <c r="BI34" i="12"/>
  <c r="BJ34" i="12" s="1"/>
  <c r="BI38" i="12"/>
  <c r="BJ38" i="12" s="1"/>
  <c r="BI42" i="12"/>
  <c r="BJ42" i="12" s="1"/>
  <c r="C4" i="6"/>
  <c r="C5" i="6"/>
  <c r="C7" i="6"/>
  <c r="C8" i="6"/>
  <c r="C9" i="6"/>
  <c r="C10" i="6"/>
  <c r="C11" i="6"/>
  <c r="C12" i="6"/>
  <c r="C13" i="6"/>
  <c r="C14" i="6"/>
  <c r="C15" i="6"/>
  <c r="C16" i="6"/>
  <c r="C17" i="6"/>
  <c r="C18" i="6"/>
  <c r="C19" i="6"/>
  <c r="C20" i="6"/>
  <c r="C22" i="6"/>
  <c r="C24" i="6"/>
  <c r="C25" i="6"/>
  <c r="C26" i="6"/>
  <c r="C27" i="6"/>
  <c r="C28" i="6"/>
  <c r="C29" i="6"/>
  <c r="C30" i="6"/>
  <c r="C31" i="6"/>
  <c r="C32" i="6"/>
  <c r="C33" i="6"/>
  <c r="C34" i="6"/>
  <c r="C35" i="6"/>
  <c r="C36" i="6"/>
  <c r="C37" i="6"/>
  <c r="C38" i="6"/>
  <c r="C39" i="6"/>
  <c r="C3" i="6"/>
  <c r="D44" i="10"/>
  <c r="D15" i="6" l="1"/>
  <c r="D25" i="6"/>
  <c r="D33" i="6"/>
  <c r="D7" i="6"/>
  <c r="D37" i="6"/>
  <c r="D3" i="6"/>
  <c r="D36" i="6"/>
  <c r="D28" i="6"/>
  <c r="D24" i="6"/>
  <c r="D14" i="6"/>
  <c r="D10" i="6"/>
  <c r="D39" i="6"/>
  <c r="D38" i="6"/>
  <c r="D34" i="6"/>
  <c r="D30" i="6"/>
  <c r="D26" i="6"/>
  <c r="D20" i="6"/>
  <c r="D16" i="6"/>
  <c r="D12" i="6"/>
  <c r="D8" i="6"/>
  <c r="D29" i="6"/>
  <c r="D19" i="6"/>
  <c r="D11" i="6"/>
  <c r="D32" i="6"/>
  <c r="D18" i="6"/>
  <c r="D5" i="6"/>
  <c r="D35" i="6"/>
  <c r="D31" i="6"/>
  <c r="D27" i="6"/>
  <c r="D22" i="6"/>
  <c r="D17" i="6"/>
  <c r="D13" i="6"/>
  <c r="D9" i="6"/>
  <c r="D4" i="6"/>
  <c r="C42" i="6"/>
  <c r="D42" i="6" l="1"/>
  <c r="E3" i="6" a="1"/>
  <c r="E15" i="6" s="1"/>
  <c r="F17" i="10" l="1"/>
  <c r="E29" i="6"/>
  <c r="E19" i="6"/>
  <c r="E17" i="6"/>
  <c r="E7" i="6"/>
  <c r="E24" i="6"/>
  <c r="E18" i="6"/>
  <c r="E12" i="6"/>
  <c r="E6" i="6"/>
  <c r="E31" i="6"/>
  <c r="E16" i="6"/>
  <c r="E10" i="6"/>
  <c r="E35" i="6"/>
  <c r="E33" i="6"/>
  <c r="E23" i="6"/>
  <c r="E5" i="6"/>
  <c r="E34" i="6"/>
  <c r="E28" i="6"/>
  <c r="E22" i="6"/>
  <c r="E4" i="6"/>
  <c r="E32" i="6"/>
  <c r="E26" i="6"/>
  <c r="E20" i="6"/>
  <c r="E14" i="6"/>
  <c r="E39" i="6"/>
  <c r="E21" i="6"/>
  <c r="E11" i="6"/>
  <c r="E9" i="6"/>
  <c r="E38" i="6"/>
  <c r="E13" i="6"/>
  <c r="E3" i="6"/>
  <c r="E36" i="6"/>
  <c r="E30" i="6"/>
  <c r="E8" i="6"/>
  <c r="E37" i="6"/>
  <c r="E27" i="6"/>
  <c r="E25" i="6"/>
  <c r="F10" i="10" l="1"/>
  <c r="F15" i="10"/>
  <c r="F23" i="10"/>
  <c r="F28" i="10"/>
  <c r="F30" i="10"/>
  <c r="F35" i="10"/>
  <c r="F33" i="10"/>
  <c r="F26" i="10"/>
  <c r="F31" i="10"/>
  <c r="F27" i="10"/>
  <c r="F32" i="10"/>
  <c r="F40" i="10"/>
  <c r="F41" i="10"/>
  <c r="F34" i="10"/>
  <c r="F36" i="10"/>
  <c r="F37" i="10"/>
  <c r="F8" i="10"/>
  <c r="F9" i="10"/>
  <c r="F29" i="10"/>
  <c r="F38" i="10"/>
  <c r="F11" i="10"/>
  <c r="F16" i="10"/>
  <c r="F6" i="10"/>
  <c r="F7" i="10"/>
  <c r="F12" i="10"/>
  <c r="F14" i="10"/>
  <c r="F19" i="10"/>
  <c r="F39" i="10"/>
  <c r="F5" i="10"/>
  <c r="F13" i="10"/>
  <c r="F22" i="10"/>
  <c r="F24" i="10"/>
  <c r="F25" i="10"/>
  <c r="F18" i="10"/>
  <c r="F20" i="10"/>
  <c r="F21" i="10"/>
  <c r="E42" i="6"/>
  <c r="F44" i="10" l="1"/>
</calcChain>
</file>

<file path=xl/sharedStrings.xml><?xml version="1.0" encoding="utf-8"?>
<sst xmlns="http://schemas.openxmlformats.org/spreadsheetml/2006/main" count="621" uniqueCount="207">
  <si>
    <t>合計</t>
    <rPh sb="0" eb="2">
      <t>ゴウケイ</t>
    </rPh>
    <phoneticPr fontId="1"/>
  </si>
  <si>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</si>
  <si>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</si>
  <si>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</si>
  <si>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</si>
  <si>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</si>
  <si>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</si>
  <si>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</si>
  <si>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</si>
  <si>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</si>
  <si>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</si>
  <si>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</si>
  <si>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</si>
  <si>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</si>
  <si>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</si>
  <si>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</si>
  <si>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商業</t>
  </si>
  <si>
    <t>金融・保険</t>
  </si>
  <si>
    <t>不動産</t>
  </si>
  <si>
    <t>情報通信</t>
  </si>
  <si>
    <t>公務</t>
  </si>
  <si>
    <t>教育・研究</t>
  </si>
  <si>
    <t>対事業所サービス</t>
  </si>
  <si>
    <t>対個人サービス</t>
  </si>
  <si>
    <t>事務用品</t>
  </si>
  <si>
    <t>分類不明</t>
  </si>
  <si>
    <t>内生部門計</t>
  </si>
  <si>
    <t>家計外消費支出（列）</t>
  </si>
  <si>
    <t>民間消費支出</t>
  </si>
  <si>
    <t>一般政府消費支出</t>
  </si>
  <si>
    <t>国内総固定資本形成（公的）</t>
  </si>
  <si>
    <t>国内総固定資本形成（民間）</t>
  </si>
  <si>
    <t>在庫純増</t>
  </si>
  <si>
    <t>国内最終需要計</t>
  </si>
  <si>
    <t>国内需要合計</t>
  </si>
  <si>
    <t>輸出</t>
  </si>
  <si>
    <t>輸出計</t>
  </si>
  <si>
    <t>最終需要計</t>
  </si>
  <si>
    <t>需要合計</t>
  </si>
  <si>
    <t>（控除）輸入</t>
  </si>
  <si>
    <t>（控除）関税</t>
  </si>
  <si>
    <t>（控除）輸入品商品税</t>
  </si>
  <si>
    <t>（控除）輸入計</t>
  </si>
  <si>
    <t>最終需要部門計</t>
  </si>
  <si>
    <t>国内生産額</t>
  </si>
  <si>
    <t>01</t>
  </si>
  <si>
    <t>06</t>
  </si>
  <si>
    <t>11</t>
  </si>
  <si>
    <t>15</t>
  </si>
  <si>
    <t>16</t>
  </si>
  <si>
    <t>20</t>
  </si>
  <si>
    <t>21</t>
  </si>
  <si>
    <t>22</t>
  </si>
  <si>
    <t>25</t>
  </si>
  <si>
    <t>26</t>
  </si>
  <si>
    <t>27</t>
  </si>
  <si>
    <t>28</t>
  </si>
  <si>
    <t>29</t>
  </si>
  <si>
    <t>30</t>
  </si>
  <si>
    <t>31</t>
  </si>
  <si>
    <t>32</t>
  </si>
  <si>
    <t>33</t>
  </si>
  <si>
    <t>34</t>
  </si>
  <si>
    <t>35</t>
  </si>
  <si>
    <t>自給率
（１－輸入係数）</t>
    <rPh sb="0" eb="3">
      <t>ジキュウリツ</t>
    </rPh>
    <rPh sb="7" eb="9">
      <t>ユニュウ</t>
    </rPh>
    <rPh sb="9" eb="11">
      <t>ケイスウ</t>
    </rPh>
    <phoneticPr fontId="1"/>
  </si>
  <si>
    <t>新規需要額
【Ａ】</t>
    <rPh sb="0" eb="2">
      <t>シンキ</t>
    </rPh>
    <rPh sb="2" eb="4">
      <t>ジュヨウ</t>
    </rPh>
    <rPh sb="4" eb="5">
      <t>ガク</t>
    </rPh>
    <phoneticPr fontId="1"/>
  </si>
  <si>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</si>
  <si>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</si>
  <si>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</si>
  <si>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</si>
  <si>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</si>
  <si>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</si>
  <si>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</si>
  <si>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</si>
  <si>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</si>
  <si>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</si>
  <si>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</si>
  <si>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</si>
  <si>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</si>
  <si>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</si>
  <si>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</si>
  <si>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</si>
  <si>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</si>
  <si>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</si>
  <si>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</si>
  <si>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</si>
  <si>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</si>
  <si>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</si>
  <si>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</si>
  <si>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</si>
  <si>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</si>
  <si>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</si>
  <si>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</si>
  <si>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</si>
  <si>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</si>
  <si>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</si>
  <si>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</si>
  <si>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</si>
  <si>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</si>
  <si>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86</t>
  </si>
  <si>
    <t>88</t>
  </si>
  <si>
    <t>97</t>
  </si>
  <si>
    <t>はん用機械</t>
  </si>
  <si>
    <t>生産用機械</t>
  </si>
  <si>
    <t>業務用機械</t>
  </si>
  <si>
    <t>水道</t>
  </si>
  <si>
    <t>廃棄物処理</t>
  </si>
  <si>
    <t>運輸・郵便</t>
  </si>
  <si>
    <t>医療・福祉</t>
  </si>
  <si>
    <t>家計外消費支出（行）</t>
  </si>
  <si>
    <t>91</t>
  </si>
  <si>
    <t>雇用者所得</t>
  </si>
  <si>
    <t>92</t>
  </si>
  <si>
    <t>営業余剰</t>
  </si>
  <si>
    <t>93</t>
  </si>
  <si>
    <t>資本減耗引当</t>
  </si>
  <si>
    <t>94</t>
  </si>
  <si>
    <t>間接税（関税・輸入品商品税を除く。）</t>
  </si>
  <si>
    <t>95</t>
  </si>
  <si>
    <t>（控除）経常補助金</t>
  </si>
  <si>
    <t>96</t>
  </si>
  <si>
    <t>粗付加価値部門計</t>
  </si>
  <si>
    <t>行和</t>
  </si>
  <si>
    <t>感応度係数</t>
  </si>
  <si>
    <t>列和</t>
  </si>
  <si>
    <t>影響力係数</t>
  </si>
  <si>
    <t xml:space="preserve"> </t>
    <phoneticPr fontId="1"/>
  </si>
  <si>
    <t>Aのうち国産品で
対応する分
【A*】
（A×自給率）</t>
    <rPh sb="4" eb="7">
      <t>コクサンヒン</t>
    </rPh>
    <rPh sb="9" eb="11">
      <t>タイオウ</t>
    </rPh>
    <rPh sb="13" eb="14">
      <t>ブン</t>
    </rPh>
    <rPh sb="23" eb="26">
      <t>ジキュウリツ</t>
    </rPh>
    <phoneticPr fontId="1"/>
  </si>
  <si>
    <t>【留意事項】</t>
    <rPh sb="1" eb="3">
      <t>リュウイ</t>
    </rPh>
    <rPh sb="3" eb="5">
      <t>ジコウ</t>
    </rPh>
    <phoneticPr fontId="3"/>
  </si>
  <si>
    <t>③</t>
    <phoneticPr fontId="3"/>
  </si>
  <si>
    <t>④</t>
    <phoneticPr fontId="3"/>
  </si>
  <si>
    <t>①</t>
    <phoneticPr fontId="1"/>
  </si>
  <si>
    <t>計算結果</t>
    <rPh sb="0" eb="2">
      <t>ケイサン</t>
    </rPh>
    <rPh sb="2" eb="4">
      <t>ケッカ</t>
    </rPh>
    <phoneticPr fontId="1"/>
  </si>
  <si>
    <t>部門の例示</t>
    <rPh sb="0" eb="2">
      <t>ブモン</t>
    </rPh>
    <rPh sb="3" eb="5">
      <t>レイジ</t>
    </rPh>
    <phoneticPr fontId="1"/>
  </si>
  <si>
    <t>【利用方法】</t>
    <rPh sb="1" eb="3">
      <t>リヨウ</t>
    </rPh>
    <rPh sb="3" eb="5">
      <t>ホウホウ</t>
    </rPh>
    <phoneticPr fontId="1"/>
  </si>
  <si>
    <t>＜産業連関分析を行う際の主な前提条件＞</t>
    <phoneticPr fontId="1"/>
  </si>
  <si>
    <t>　</t>
    <phoneticPr fontId="1"/>
  </si>
  <si>
    <t>衣服、じゅうたん、帽子、寝具</t>
    <rPh sb="0" eb="2">
      <t>イフク</t>
    </rPh>
    <rPh sb="9" eb="11">
      <t>ボウシ</t>
    </rPh>
    <rPh sb="12" eb="14">
      <t>シング</t>
    </rPh>
    <phoneticPr fontId="1"/>
  </si>
  <si>
    <t>プラスチック管、タイヤ、チューブ</t>
    <rPh sb="6" eb="7">
      <t>クダ</t>
    </rPh>
    <phoneticPr fontId="1"/>
  </si>
  <si>
    <t>鋼板、鋼管</t>
    <rPh sb="0" eb="2">
      <t>コウバン</t>
    </rPh>
    <rPh sb="3" eb="4">
      <t>ハガネ</t>
    </rPh>
    <rPh sb="4" eb="5">
      <t>クダ</t>
    </rPh>
    <phoneticPr fontId="1"/>
  </si>
  <si>
    <t>銅、アルミニウム、電線、ケーブル</t>
    <rPh sb="0" eb="1">
      <t>ドウ</t>
    </rPh>
    <rPh sb="9" eb="11">
      <t>デンセン</t>
    </rPh>
    <phoneticPr fontId="1"/>
  </si>
  <si>
    <t>ボイラ、原動機、ポンプ</t>
    <rPh sb="4" eb="7">
      <t>ゲンドウキ</t>
    </rPh>
    <phoneticPr fontId="1"/>
  </si>
  <si>
    <t>電気照明器具、エアコン、冷蔵庫</t>
    <rPh sb="0" eb="2">
      <t>デンキ</t>
    </rPh>
    <rPh sb="2" eb="4">
      <t>ショウメイ</t>
    </rPh>
    <rPh sb="4" eb="6">
      <t>キグ</t>
    </rPh>
    <rPh sb="12" eb="15">
      <t>レイゾウコ</t>
    </rPh>
    <phoneticPr fontId="1"/>
  </si>
  <si>
    <t>卸売、小売</t>
    <rPh sb="0" eb="2">
      <t>オロシウリ</t>
    </rPh>
    <rPh sb="3" eb="5">
      <t>コウリ</t>
    </rPh>
    <phoneticPr fontId="1"/>
  </si>
  <si>
    <t>金融、生命保険、損害保険</t>
    <rPh sb="0" eb="2">
      <t>キンユウ</t>
    </rPh>
    <rPh sb="3" eb="5">
      <t>セイメイ</t>
    </rPh>
    <rPh sb="5" eb="7">
      <t>ホケン</t>
    </rPh>
    <rPh sb="8" eb="10">
      <t>ソンガイ</t>
    </rPh>
    <rPh sb="10" eb="12">
      <t>ホケン</t>
    </rPh>
    <phoneticPr fontId="1"/>
  </si>
  <si>
    <t>住宅賃貸、貸店舗、駐車場管理</t>
    <rPh sb="0" eb="2">
      <t>ジュウタク</t>
    </rPh>
    <rPh sb="2" eb="4">
      <t>チンタイ</t>
    </rPh>
    <rPh sb="5" eb="8">
      <t>カシテンポ</t>
    </rPh>
    <rPh sb="9" eb="12">
      <t>チュウシャジョウ</t>
    </rPh>
    <rPh sb="12" eb="14">
      <t>カンリ</t>
    </rPh>
    <phoneticPr fontId="1"/>
  </si>
  <si>
    <t>学校、研究所、図書館、博物館</t>
    <rPh sb="0" eb="2">
      <t>ガッコウ</t>
    </rPh>
    <rPh sb="3" eb="6">
      <t>ケンキュウジョ</t>
    </rPh>
    <rPh sb="7" eb="10">
      <t>トショカン</t>
    </rPh>
    <rPh sb="11" eb="14">
      <t>ハクブツカン</t>
    </rPh>
    <phoneticPr fontId="1"/>
  </si>
  <si>
    <t>米、野菜、畜産、漁業</t>
    <rPh sb="0" eb="1">
      <t>コメ</t>
    </rPh>
    <rPh sb="2" eb="4">
      <t>ヤサイ</t>
    </rPh>
    <rPh sb="5" eb="7">
      <t>チクサン</t>
    </rPh>
    <rPh sb="8" eb="10">
      <t>ギョギョウ</t>
    </rPh>
    <phoneticPr fontId="1"/>
  </si>
  <si>
    <t>食肉、精米、パン類、冷凍食品、酒類</t>
    <rPh sb="0" eb="2">
      <t>ショクニク</t>
    </rPh>
    <rPh sb="3" eb="5">
      <t>セイマイ</t>
    </rPh>
    <rPh sb="8" eb="9">
      <t>ルイ</t>
    </rPh>
    <rPh sb="10" eb="12">
      <t>レイトウ</t>
    </rPh>
    <rPh sb="12" eb="14">
      <t>ショクヒン</t>
    </rPh>
    <rPh sb="15" eb="16">
      <t>サケ</t>
    </rPh>
    <rPh sb="16" eb="17">
      <t>ルイ</t>
    </rPh>
    <phoneticPr fontId="1"/>
  </si>
  <si>
    <t>木材、家具、紙、段ボール箱</t>
    <rPh sb="0" eb="2">
      <t>モクザイ</t>
    </rPh>
    <rPh sb="3" eb="5">
      <t>カグ</t>
    </rPh>
    <rPh sb="6" eb="7">
      <t>カミ</t>
    </rPh>
    <rPh sb="8" eb="9">
      <t>ダン</t>
    </rPh>
    <rPh sb="12" eb="13">
      <t>ハコ</t>
    </rPh>
    <phoneticPr fontId="1"/>
  </si>
  <si>
    <t>化学肥料、医薬品、化粧品、洗剤</t>
    <rPh sb="0" eb="2">
      <t>カガク</t>
    </rPh>
    <rPh sb="2" eb="4">
      <t>ヒリョウ</t>
    </rPh>
    <rPh sb="5" eb="8">
      <t>イヤクヒン</t>
    </rPh>
    <rPh sb="9" eb="12">
      <t>ケショウヒン</t>
    </rPh>
    <rPh sb="13" eb="15">
      <t>センザイ</t>
    </rPh>
    <phoneticPr fontId="1"/>
  </si>
  <si>
    <t>ガソリン、灯油、LPG、コークス</t>
    <rPh sb="5" eb="7">
      <t>トウユ</t>
    </rPh>
    <phoneticPr fontId="1"/>
  </si>
  <si>
    <t>ガラス、セメント、陶磁器</t>
    <rPh sb="9" eb="12">
      <t>トウジキ</t>
    </rPh>
    <phoneticPr fontId="1"/>
  </si>
  <si>
    <t>鉄骨、シャッター、ボルト、ドラム缶、刃物</t>
    <rPh sb="0" eb="2">
      <t>テッコツ</t>
    </rPh>
    <rPh sb="16" eb="17">
      <t>カン</t>
    </rPh>
    <rPh sb="18" eb="20">
      <t>ハモノ</t>
    </rPh>
    <phoneticPr fontId="1"/>
  </si>
  <si>
    <t>複写機、自動販売機、医療器具、カメラ</t>
    <rPh sb="0" eb="3">
      <t>フクシャキ</t>
    </rPh>
    <rPh sb="4" eb="6">
      <t>ジドウ</t>
    </rPh>
    <rPh sb="6" eb="9">
      <t>ハンバイキ</t>
    </rPh>
    <rPh sb="10" eb="12">
      <t>イリョウ</t>
    </rPh>
    <rPh sb="12" eb="14">
      <t>キグ</t>
    </rPh>
    <phoneticPr fontId="1"/>
  </si>
  <si>
    <t>パソコン、テレビ、デジタルカメラ、携帯電話機</t>
    <rPh sb="17" eb="19">
      <t>ケイタイ</t>
    </rPh>
    <rPh sb="19" eb="21">
      <t>デンワ</t>
    </rPh>
    <rPh sb="21" eb="22">
      <t>キ</t>
    </rPh>
    <phoneticPr fontId="1"/>
  </si>
  <si>
    <t>乗用車、鉄道車両、航空機、船舶</t>
    <rPh sb="0" eb="3">
      <t>ジョウヨウシャ</t>
    </rPh>
    <rPh sb="4" eb="6">
      <t>テツドウ</t>
    </rPh>
    <rPh sb="6" eb="8">
      <t>シャリョウ</t>
    </rPh>
    <rPh sb="9" eb="12">
      <t>コウクウキ</t>
    </rPh>
    <rPh sb="13" eb="15">
      <t>センパク</t>
    </rPh>
    <phoneticPr fontId="1"/>
  </si>
  <si>
    <t>印刷、革靴、楽器、がん具、時計、装身具</t>
    <rPh sb="0" eb="2">
      <t>インサツ</t>
    </rPh>
    <rPh sb="3" eb="5">
      <t>カワグツ</t>
    </rPh>
    <rPh sb="6" eb="8">
      <t>ガッキ</t>
    </rPh>
    <rPh sb="11" eb="12">
      <t>グ</t>
    </rPh>
    <rPh sb="13" eb="15">
      <t>トケイ</t>
    </rPh>
    <rPh sb="16" eb="19">
      <t>ソウシング</t>
    </rPh>
    <phoneticPr fontId="1"/>
  </si>
  <si>
    <t>住宅建築、建設補修、公共事業</t>
    <rPh sb="0" eb="2">
      <t>ジュウタク</t>
    </rPh>
    <rPh sb="2" eb="4">
      <t>ケンチク</t>
    </rPh>
    <rPh sb="5" eb="7">
      <t>ケンセツ</t>
    </rPh>
    <rPh sb="7" eb="9">
      <t>ホシュウ</t>
    </rPh>
    <rPh sb="10" eb="12">
      <t>コウキョウ</t>
    </rPh>
    <rPh sb="12" eb="14">
      <t>ジギョウ</t>
    </rPh>
    <phoneticPr fontId="1"/>
  </si>
  <si>
    <t>上水道、工業用水、下水道</t>
    <rPh sb="0" eb="3">
      <t>ジョウスイドウ</t>
    </rPh>
    <rPh sb="4" eb="6">
      <t>コウギョウ</t>
    </rPh>
    <rPh sb="6" eb="8">
      <t>ヨウスイ</t>
    </rPh>
    <rPh sb="9" eb="12">
      <t>ゲスイドウ</t>
    </rPh>
    <phoneticPr fontId="1"/>
  </si>
  <si>
    <t>ごみ処理、産業廃棄物処理</t>
    <rPh sb="2" eb="4">
      <t>ショリ</t>
    </rPh>
    <rPh sb="5" eb="7">
      <t>サンギョウ</t>
    </rPh>
    <rPh sb="7" eb="10">
      <t>ハイキブツ</t>
    </rPh>
    <rPh sb="10" eb="12">
      <t>ショリ</t>
    </rPh>
    <phoneticPr fontId="1"/>
  </si>
  <si>
    <t>鉄道、トラック輸送、航空輸送、水運、郵便</t>
    <rPh sb="0" eb="2">
      <t>テツドウ</t>
    </rPh>
    <rPh sb="7" eb="9">
      <t>ユソウ</t>
    </rPh>
    <rPh sb="10" eb="12">
      <t>コウクウ</t>
    </rPh>
    <rPh sb="12" eb="14">
      <t>ユソウ</t>
    </rPh>
    <rPh sb="15" eb="17">
      <t>スイウン</t>
    </rPh>
    <rPh sb="18" eb="20">
      <t>ユウビン</t>
    </rPh>
    <phoneticPr fontId="1"/>
  </si>
  <si>
    <t>電話、放送、ソフトウェア、映画制作、新聞</t>
    <rPh sb="0" eb="2">
      <t>デンワ</t>
    </rPh>
    <rPh sb="3" eb="5">
      <t>ホウソウ</t>
    </rPh>
    <rPh sb="13" eb="15">
      <t>エイガ</t>
    </rPh>
    <rPh sb="15" eb="17">
      <t>セイサク</t>
    </rPh>
    <rPh sb="18" eb="20">
      <t>シンブン</t>
    </rPh>
    <phoneticPr fontId="1"/>
  </si>
  <si>
    <t>国、地方公共団体</t>
    <rPh sb="0" eb="1">
      <t>クニ</t>
    </rPh>
    <rPh sb="2" eb="4">
      <t>チホウ</t>
    </rPh>
    <rPh sb="4" eb="6">
      <t>コウキョウ</t>
    </rPh>
    <rPh sb="6" eb="8">
      <t>ダンタイ</t>
    </rPh>
    <phoneticPr fontId="1"/>
  </si>
  <si>
    <t>病院、保健所、保育所、福祉施設、介護</t>
    <rPh sb="0" eb="2">
      <t>ビョウイン</t>
    </rPh>
    <rPh sb="3" eb="6">
      <t>ホケンジョ</t>
    </rPh>
    <rPh sb="7" eb="10">
      <t>ホイクショ</t>
    </rPh>
    <rPh sb="11" eb="13">
      <t>フクシ</t>
    </rPh>
    <rPh sb="13" eb="15">
      <t>シセツ</t>
    </rPh>
    <rPh sb="16" eb="18">
      <t>カイゴ</t>
    </rPh>
    <phoneticPr fontId="1"/>
  </si>
  <si>
    <t>商工会議所、労働団体、学術団体</t>
    <rPh sb="0" eb="5">
      <t>ショウコウカイギショ</t>
    </rPh>
    <rPh sb="6" eb="8">
      <t>ロウドウ</t>
    </rPh>
    <rPh sb="8" eb="10">
      <t>ダンタイ</t>
    </rPh>
    <rPh sb="11" eb="13">
      <t>ガクジュツ</t>
    </rPh>
    <rPh sb="13" eb="15">
      <t>ダンタイ</t>
    </rPh>
    <phoneticPr fontId="1"/>
  </si>
  <si>
    <t>物品賃貸、広告、法律事務所、労働者派遣、警備業</t>
    <rPh sb="0" eb="2">
      <t>ブッピン</t>
    </rPh>
    <rPh sb="2" eb="4">
      <t>チンタイ</t>
    </rPh>
    <rPh sb="5" eb="7">
      <t>コウコク</t>
    </rPh>
    <rPh sb="8" eb="10">
      <t>ホウリツ</t>
    </rPh>
    <rPh sb="10" eb="13">
      <t>ジムショ</t>
    </rPh>
    <rPh sb="14" eb="17">
      <t>ロウドウシャ</t>
    </rPh>
    <rPh sb="17" eb="19">
      <t>ハケン</t>
    </rPh>
    <rPh sb="20" eb="22">
      <t>ケイビ</t>
    </rPh>
    <rPh sb="22" eb="23">
      <t>ギョウ</t>
    </rPh>
    <phoneticPr fontId="1"/>
  </si>
  <si>
    <t>ホテル・旅館、飲食店、遊園地、冠婚葬祭</t>
    <rPh sb="4" eb="6">
      <t>リョカン</t>
    </rPh>
    <rPh sb="7" eb="10">
      <t>インショクテン</t>
    </rPh>
    <rPh sb="11" eb="14">
      <t>ユウエンチ</t>
    </rPh>
    <rPh sb="15" eb="17">
      <t>カンコン</t>
    </rPh>
    <rPh sb="17" eb="19">
      <t>ソウサイ</t>
    </rPh>
    <phoneticPr fontId="1"/>
  </si>
  <si>
    <t>鉛筆、消しゴム、テープ、のり</t>
    <rPh sb="0" eb="2">
      <t>エンピツ</t>
    </rPh>
    <rPh sb="3" eb="4">
      <t>ケ</t>
    </rPh>
    <phoneticPr fontId="1"/>
  </si>
  <si>
    <t>パワーショベル、ドリル、印刷機、旋盤、耕うん機</t>
    <phoneticPr fontId="1"/>
  </si>
  <si>
    <t>　分析方法の見直しやデータの更新等により、利用者の皆様にあらかじめ通知することなく、内容を変更することがあります。（変更した場合はバージョンナンバーを更新します。）</t>
    <phoneticPr fontId="1"/>
  </si>
  <si>
    <t xml:space="preserve">1
</t>
    <phoneticPr fontId="1"/>
  </si>
  <si>
    <t xml:space="preserve">3
</t>
    <phoneticPr fontId="1"/>
  </si>
  <si>
    <t>①</t>
    <phoneticPr fontId="3"/>
  </si>
  <si>
    <t>②</t>
    <phoneticPr fontId="3"/>
  </si>
  <si>
    <t>⑤</t>
    <phoneticPr fontId="3"/>
  </si>
  <si>
    <t>　</t>
    <phoneticPr fontId="1"/>
  </si>
  <si>
    <r>
      <t>　産業連関分析には、いくつかの前提条件（</t>
    </r>
    <r>
      <rPr>
        <b/>
        <sz val="14"/>
        <rFont val="AR P丸ゴシック体E"/>
        <family val="3"/>
        <charset val="128"/>
      </rPr>
      <t>シート「前提」</t>
    </r>
    <r>
      <rPr>
        <sz val="14"/>
        <rFont val="AR P丸ゴシック体E"/>
        <family val="3"/>
        <charset val="128"/>
      </rPr>
      <t>を参照）がありますので、得られる結果は実際の波及効果とは異なります。
　産業連関表を使った分析事例として活用してください。</t>
    </r>
    <rPh sb="24" eb="26">
      <t>ゼンテイ</t>
    </rPh>
    <phoneticPr fontId="1"/>
  </si>
  <si>
    <r>
      <t>　計算過程については、</t>
    </r>
    <r>
      <rPr>
        <b/>
        <sz val="14"/>
        <color theme="1"/>
        <rFont val="AR P丸ゴシック体E"/>
        <family val="3"/>
        <charset val="128"/>
      </rPr>
      <t>シート「計算の流れ」</t>
    </r>
    <r>
      <rPr>
        <sz val="14"/>
        <color theme="1"/>
        <rFont val="AR P丸ゴシック体E"/>
        <family val="3"/>
        <charset val="128"/>
      </rPr>
      <t>に表示されます。その他のシートは測定に必要な係数が入力されています。</t>
    </r>
    <rPh sb="1" eb="3">
      <t>ケイサン</t>
    </rPh>
    <rPh sb="3" eb="5">
      <t>カテイ</t>
    </rPh>
    <rPh sb="15" eb="17">
      <t>ケイサン</t>
    </rPh>
    <rPh sb="18" eb="19">
      <t>ナガ</t>
    </rPh>
    <rPh sb="22" eb="24">
      <t>ヒョウジ</t>
    </rPh>
    <phoneticPr fontId="3"/>
  </si>
  <si>
    <t>　企業の生産能力に限界がなく、あらゆる需要にこたえられるものとします。</t>
    <phoneticPr fontId="1"/>
  </si>
  <si>
    <t>　財・サービスの生産に必要な原材料等の費用構成（投入構造）は、短期的には変化せず「一定」であると仮定します。</t>
    <rPh sb="1" eb="2">
      <t>ザイ</t>
    </rPh>
    <rPh sb="8" eb="10">
      <t>セイサン</t>
    </rPh>
    <rPh sb="11" eb="13">
      <t>ヒツヨウ</t>
    </rPh>
    <rPh sb="14" eb="17">
      <t>ゲンザイリョウ</t>
    </rPh>
    <rPh sb="17" eb="18">
      <t>トウ</t>
    </rPh>
    <rPh sb="19" eb="21">
      <t>ヒヨウ</t>
    </rPh>
    <rPh sb="21" eb="23">
      <t>コウセイ</t>
    </rPh>
    <rPh sb="24" eb="26">
      <t>トウニュウ</t>
    </rPh>
    <rPh sb="26" eb="28">
      <t>コウゾウ</t>
    </rPh>
    <rPh sb="31" eb="33">
      <t>タンキ</t>
    </rPh>
    <rPh sb="33" eb="34">
      <t>テキ</t>
    </rPh>
    <rPh sb="36" eb="38">
      <t>ヘンカ</t>
    </rPh>
    <rPh sb="41" eb="43">
      <t>イッテイ</t>
    </rPh>
    <rPh sb="48" eb="50">
      <t>カテイ</t>
    </rPh>
    <phoneticPr fontId="3"/>
  </si>
  <si>
    <t>　各部門が使用する投入量は、その部門の生産量に比例します。
　（生産水準が２倍になれば、使用される原材料等の投入量も２倍になる。つまり、「規模の経済性」はないものと仮定します。）</t>
    <rPh sb="1" eb="2">
      <t>カク</t>
    </rPh>
    <rPh sb="2" eb="4">
      <t>ブモン</t>
    </rPh>
    <rPh sb="5" eb="7">
      <t>シヨウ</t>
    </rPh>
    <rPh sb="9" eb="11">
      <t>トウニュウ</t>
    </rPh>
    <rPh sb="11" eb="12">
      <t>リョウ</t>
    </rPh>
    <rPh sb="16" eb="18">
      <t>ブモン</t>
    </rPh>
    <rPh sb="19" eb="21">
      <t>セイサン</t>
    </rPh>
    <rPh sb="21" eb="22">
      <t>リョウ</t>
    </rPh>
    <rPh sb="23" eb="25">
      <t>ヒレイ</t>
    </rPh>
    <rPh sb="32" eb="34">
      <t>セイサン</t>
    </rPh>
    <rPh sb="34" eb="36">
      <t>スイジュン</t>
    </rPh>
    <rPh sb="38" eb="39">
      <t>バイ</t>
    </rPh>
    <rPh sb="44" eb="46">
      <t>シヨウ</t>
    </rPh>
    <rPh sb="49" eb="52">
      <t>ゲンザイリョウ</t>
    </rPh>
    <rPh sb="52" eb="53">
      <t>トウ</t>
    </rPh>
    <rPh sb="54" eb="56">
      <t>トウニュウ</t>
    </rPh>
    <rPh sb="56" eb="57">
      <t>リョウ</t>
    </rPh>
    <rPh sb="59" eb="60">
      <t>バイ</t>
    </rPh>
    <rPh sb="69" eb="71">
      <t>キボ</t>
    </rPh>
    <rPh sb="72" eb="75">
      <t>ケイザイセイ</t>
    </rPh>
    <rPh sb="82" eb="84">
      <t>カテイ</t>
    </rPh>
    <phoneticPr fontId="3"/>
  </si>
  <si>
    <t>　生産波及は、途中段階で中断しないものとします。
　（新規需要の増加には全て生産増で対応し、在庫取り崩し等による波及の中断はないものとします。）。</t>
    <rPh sb="1" eb="3">
      <t>セイサン</t>
    </rPh>
    <rPh sb="3" eb="5">
      <t>ハキュウ</t>
    </rPh>
    <rPh sb="7" eb="9">
      <t>トチュウ</t>
    </rPh>
    <rPh sb="9" eb="11">
      <t>ダンカイ</t>
    </rPh>
    <rPh sb="12" eb="14">
      <t>チュウダン</t>
    </rPh>
    <rPh sb="27" eb="29">
      <t>シンキ</t>
    </rPh>
    <rPh sb="29" eb="31">
      <t>ジュヨウ</t>
    </rPh>
    <rPh sb="32" eb="34">
      <t>ゾウカ</t>
    </rPh>
    <rPh sb="36" eb="37">
      <t>スベ</t>
    </rPh>
    <rPh sb="38" eb="40">
      <t>セイサン</t>
    </rPh>
    <rPh sb="40" eb="41">
      <t>ゾウ</t>
    </rPh>
    <rPh sb="42" eb="44">
      <t>タイオウ</t>
    </rPh>
    <rPh sb="46" eb="48">
      <t>ザイコ</t>
    </rPh>
    <rPh sb="48" eb="49">
      <t>ト</t>
    </rPh>
    <rPh sb="50" eb="51">
      <t>クズ</t>
    </rPh>
    <rPh sb="52" eb="53">
      <t>トウ</t>
    </rPh>
    <rPh sb="56" eb="58">
      <t>ハキュウ</t>
    </rPh>
    <rPh sb="59" eb="61">
      <t>チュウダン</t>
    </rPh>
    <phoneticPr fontId="3"/>
  </si>
  <si>
    <t>　各部門が生産活動を個別に行った効果の和は、それらの部門が同時に行ったときの総効果に等しいものとします。
　（例えば、ある産業活動によって発生した公害が他の産業にもたらすﾏｲﾅｽの影響は存在しないなど、各産業の相互干渉がないものとします。）</t>
    <rPh sb="1" eb="2">
      <t>カク</t>
    </rPh>
    <rPh sb="2" eb="4">
      <t>ブモン</t>
    </rPh>
    <rPh sb="5" eb="7">
      <t>セイサン</t>
    </rPh>
    <rPh sb="7" eb="9">
      <t>カツドウ</t>
    </rPh>
    <rPh sb="10" eb="12">
      <t>コベツ</t>
    </rPh>
    <rPh sb="13" eb="14">
      <t>オコナ</t>
    </rPh>
    <rPh sb="16" eb="18">
      <t>コウカ</t>
    </rPh>
    <rPh sb="19" eb="20">
      <t>ワ</t>
    </rPh>
    <rPh sb="26" eb="28">
      <t>ブモン</t>
    </rPh>
    <rPh sb="29" eb="31">
      <t>ドウジ</t>
    </rPh>
    <rPh sb="32" eb="33">
      <t>オコナ</t>
    </rPh>
    <rPh sb="38" eb="39">
      <t>ソウ</t>
    </rPh>
    <rPh sb="39" eb="41">
      <t>コウカ</t>
    </rPh>
    <rPh sb="42" eb="43">
      <t>ヒト</t>
    </rPh>
    <rPh sb="55" eb="56">
      <t>タト</t>
    </rPh>
    <rPh sb="61" eb="63">
      <t>サンギョウ</t>
    </rPh>
    <rPh sb="63" eb="65">
      <t>カツドウ</t>
    </rPh>
    <rPh sb="69" eb="71">
      <t>ハッセイ</t>
    </rPh>
    <rPh sb="73" eb="75">
      <t>コウガイ</t>
    </rPh>
    <rPh sb="76" eb="77">
      <t>タ</t>
    </rPh>
    <rPh sb="78" eb="80">
      <t>サンギョウ</t>
    </rPh>
    <rPh sb="90" eb="92">
      <t>エイキョウ</t>
    </rPh>
    <rPh sb="93" eb="95">
      <t>ソンザイ</t>
    </rPh>
    <phoneticPr fontId="3"/>
  </si>
  <si>
    <t>　このツールによる分析結果は一つの計算例であり、その結果を国が保証するものではありません。分析する方の責任において利用してください。</t>
    <rPh sb="14" eb="15">
      <t>ヒト</t>
    </rPh>
    <rPh sb="17" eb="19">
      <t>ケイサン</t>
    </rPh>
    <rPh sb="19" eb="20">
      <t>レイ</t>
    </rPh>
    <rPh sb="26" eb="28">
      <t>ケッカ</t>
    </rPh>
    <phoneticPr fontId="1"/>
  </si>
  <si>
    <t>　</t>
    <phoneticPr fontId="1"/>
  </si>
  <si>
    <t>波及効果</t>
    <rPh sb="0" eb="2">
      <t>ハキュウ</t>
    </rPh>
    <rPh sb="2" eb="4">
      <t>コウカ</t>
    </rPh>
    <phoneticPr fontId="1"/>
  </si>
  <si>
    <t>波及効果
【Ｂ】
（逆行列×列ベクトルA*)</t>
    <rPh sb="0" eb="2">
      <t>ハキュウ</t>
    </rPh>
    <rPh sb="2" eb="4">
      <t>コウカ</t>
    </rPh>
    <rPh sb="10" eb="13">
      <t>ギャクギョウレツ</t>
    </rPh>
    <rPh sb="14" eb="15">
      <t>レツ</t>
    </rPh>
    <phoneticPr fontId="1"/>
  </si>
  <si>
    <t>ここに、部門ごとの新規需要額を入れると、右側に波及効果額が表示されます。</t>
    <rPh sb="4" eb="6">
      <t>ブモン</t>
    </rPh>
    <rPh sb="20" eb="21">
      <t>ミギ</t>
    </rPh>
    <rPh sb="21" eb="22">
      <t>ガワ</t>
    </rPh>
    <rPh sb="23" eb="27">
      <t>ハキュウコウカ</t>
    </rPh>
    <rPh sb="27" eb="28">
      <t>ガク</t>
    </rPh>
    <rPh sb="29" eb="31">
      <t>ヒョウジ</t>
    </rPh>
    <phoneticPr fontId="1"/>
  </si>
  <si>
    <t>　「経済波及効果」という言葉は、新聞やテレビでしばしば目にされていると思います。
　でも、実際に波及効果分析を行おうとすると、数学的な知識も必要とされるなど、なかなかなじみにくいものとなっています。
　そこで、ここでは、産業連関表に親しんでいただくため、波及効果の計算例が求められる簡易ツールを作成しました。</t>
    <rPh sb="35" eb="36">
      <t>オモ</t>
    </rPh>
    <rPh sb="46" eb="48">
      <t>ジッサイ</t>
    </rPh>
    <rPh sb="64" eb="67">
      <t>スウガクテキ</t>
    </rPh>
    <rPh sb="68" eb="70">
      <t>チシキ</t>
    </rPh>
    <rPh sb="71" eb="73">
      <t>ヒツヨウ</t>
    </rPh>
    <rPh sb="134" eb="137">
      <t>ケイサンレイ</t>
    </rPh>
    <rPh sb="138" eb="139">
      <t>モト</t>
    </rPh>
    <phoneticPr fontId="1"/>
  </si>
  <si>
    <t>87</t>
  </si>
  <si>
    <t>農林漁業</t>
  </si>
  <si>
    <t>プラスチック・ゴム製品</t>
  </si>
  <si>
    <t>情報通信機器</t>
  </si>
  <si>
    <t>他に分類されない会員制団体</t>
  </si>
  <si>
    <t>輸入係数
（輸入/国内需要合計（79））</t>
    <rPh sb="0" eb="2">
      <t>ユニュウ</t>
    </rPh>
    <rPh sb="2" eb="4">
      <t>ケイスウ</t>
    </rPh>
    <rPh sb="6" eb="8">
      <t>ユニュウ</t>
    </rPh>
    <rPh sb="9" eb="11">
      <t>コクナイ</t>
    </rPh>
    <rPh sb="11" eb="13">
      <t>ジュヨウ</t>
    </rPh>
    <rPh sb="13" eb="15">
      <t>ゴウケイ</t>
    </rPh>
    <phoneticPr fontId="1"/>
  </si>
  <si>
    <t>輸入の絶対値
（(87)の絶対値）</t>
    <rPh sb="0" eb="2">
      <t>ユニュウ</t>
    </rPh>
    <rPh sb="3" eb="6">
      <t>ゼッタイチ</t>
    </rPh>
    <rPh sb="13" eb="16">
      <t>ゼッタイチ</t>
    </rPh>
    <phoneticPr fontId="1"/>
  </si>
  <si>
    <t>石油、原油、天然ガス</t>
    <rPh sb="0" eb="2">
      <t>セキユ</t>
    </rPh>
    <rPh sb="3" eb="5">
      <t>ゲンユ</t>
    </rPh>
    <rPh sb="6" eb="8">
      <t>テンネン</t>
    </rPh>
    <phoneticPr fontId="1"/>
  </si>
  <si>
    <t>半導体素子、液晶パネル、電子回路</t>
    <rPh sb="0" eb="3">
      <t>ハンドウタイ</t>
    </rPh>
    <rPh sb="3" eb="5">
      <t>ソシ</t>
    </rPh>
    <rPh sb="6" eb="8">
      <t>エキショウ</t>
    </rPh>
    <rPh sb="12" eb="14">
      <t>デンシ</t>
    </rPh>
    <rPh sb="14" eb="16">
      <t>カイロ</t>
    </rPh>
    <phoneticPr fontId="1"/>
  </si>
  <si>
    <t>令和２年（2020年）産業連関表による経済波及効果　簡易計算ツール
（統合大分類（37部門） Ver.1）</t>
    <rPh sb="0" eb="2">
      <t>レイワ</t>
    </rPh>
    <rPh sb="28" eb="30">
      <t>ケイサン</t>
    </rPh>
    <phoneticPr fontId="1"/>
  </si>
  <si>
    <t>令和２年(2020年)産業連関表 取引基本表(生産者価格評価表) (統合大分類表)</t>
  </si>
  <si>
    <t>電気・ガス・熱供給</t>
  </si>
  <si>
    <t>令和２年(2020年)産業連関表 逆行列係数表[ I - ( I - M^ )A ]-1 (統合大分類表)</t>
  </si>
  <si>
    <t>(単位 : 10億円)</t>
    <phoneticPr fontId="1"/>
  </si>
  <si>
    <t>新規需要額
（単位：10億円）</t>
    <rPh sb="0" eb="2">
      <t>シンキ</t>
    </rPh>
    <rPh sb="2" eb="4">
      <t>ジュヨウ</t>
    </rPh>
    <rPh sb="4" eb="5">
      <t>ガク</t>
    </rPh>
    <rPh sb="7" eb="9">
      <t>タンイ</t>
    </rPh>
    <rPh sb="12" eb="13">
      <t>オク</t>
    </rPh>
    <rPh sb="13" eb="14">
      <t>エン</t>
    </rPh>
    <phoneticPr fontId="1"/>
  </si>
  <si>
    <t>電気、都市ガス、熱供給</t>
    <rPh sb="0" eb="2">
      <t>デンキ</t>
    </rPh>
    <rPh sb="3" eb="5">
      <t>トシ</t>
    </rPh>
    <rPh sb="8" eb="11">
      <t>ネツキョウキュウ</t>
    </rPh>
    <phoneticPr fontId="1"/>
  </si>
  <si>
    <r>
      <t>　</t>
    </r>
    <r>
      <rPr>
        <b/>
        <sz val="14"/>
        <color theme="1"/>
        <rFont val="AR P丸ゴシック体E"/>
        <family val="3"/>
        <charset val="128"/>
      </rPr>
      <t>シート「金額入力及び結果」</t>
    </r>
    <r>
      <rPr>
        <sz val="14"/>
        <color theme="1"/>
        <rFont val="AR P丸ゴシック体E"/>
        <family val="3"/>
        <charset val="128"/>
      </rPr>
      <t>の「新規需要額」欄に、新たに発生すると考えられる需要額を部門ごとに入力（単位：10億円）してください。そうすると、「計算結果」欄に、部門ごとの波及効果額が表示されます。</t>
    </r>
    <rPh sb="5" eb="7">
      <t>キンガク</t>
    </rPh>
    <rPh sb="7" eb="9">
      <t>ニュウリョク</t>
    </rPh>
    <rPh sb="9" eb="10">
      <t>オヨ</t>
    </rPh>
    <rPh sb="11" eb="13">
      <t>ケッカ</t>
    </rPh>
    <rPh sb="16" eb="18">
      <t>シンキ</t>
    </rPh>
    <rPh sb="18" eb="21">
      <t>ジュヨウガク</t>
    </rPh>
    <rPh sb="22" eb="23">
      <t>ラン</t>
    </rPh>
    <rPh sb="25" eb="26">
      <t>アラ</t>
    </rPh>
    <rPh sb="28" eb="30">
      <t>ハッセイ</t>
    </rPh>
    <rPh sb="33" eb="34">
      <t>カンガ</t>
    </rPh>
    <rPh sb="38" eb="40">
      <t>ジュヨウ</t>
    </rPh>
    <rPh sb="40" eb="41">
      <t>ガク</t>
    </rPh>
    <rPh sb="47" eb="49">
      <t>ニュウリョク</t>
    </rPh>
    <rPh sb="50" eb="52">
      <t>タンイ</t>
    </rPh>
    <rPh sb="55" eb="56">
      <t>オク</t>
    </rPh>
    <rPh sb="56" eb="57">
      <t>エン</t>
    </rPh>
    <rPh sb="72" eb="74">
      <t>ケイサン</t>
    </rPh>
    <rPh sb="74" eb="76">
      <t>ケッカ</t>
    </rPh>
    <rPh sb="77" eb="78">
      <t>ラン</t>
    </rPh>
    <rPh sb="80" eb="82">
      <t>ブモン</t>
    </rPh>
    <rPh sb="85" eb="89">
      <t>ハキュウコウカ</t>
    </rPh>
    <rPh sb="89" eb="90">
      <t>ガク</t>
    </rPh>
    <rPh sb="91" eb="93">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</si>
</sst>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_);[Red]\(0.000\)"/>
    <numFmt numFmtId="178" formatCode="##0"/>
    <numFmt numFmtId="179" formatCode="0.000000"/>
    <numFmt numFmtId="180" formatCode="#,##0.0"/>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1"/>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4"/>
      <name val="ＭＳ Ｐゴシック"/>
      <family val="3"/>
      <charset val="128"/>
    </font>
    <font>
      <sz val="16"/>
      <name val="ＭＳ Ｐゴシック"/>
      <family val="3"/>
      <charset val="128"/>
    </font>
    <font>
      <i/>
      <sz val="24"/>
      <name val="ＭＳ Ｐゴシック"/>
      <family val="3"/>
      <charset val="128"/>
    </font>
    <font>
      <i/>
      <sz val="18"/>
      <name val="ＭＳ Ｐゴシック"/>
      <family val="3"/>
      <charset val="128"/>
    </font>
    <font>
      <i/>
      <sz val="16"/>
      <name val="AR P丸ゴシック体E"/>
      <family val="3"/>
      <charset val="128"/>
    </font>
    <font>
      <sz val="14"/>
      <color theme="1"/>
      <name val="AR P丸ゴシック体E"/>
      <family val="3"/>
      <charset val="128"/>
    </font>
    <font>
      <b/>
      <sz val="14"/>
      <color theme="1"/>
      <name val="AR P丸ゴシック体E"/>
      <family val="3"/>
      <charset val="128"/>
    </font>
    <font>
      <sz val="14"/>
      <name val="AR P丸ゴシック体E"/>
      <family val="3"/>
      <charset val="128"/>
    </font>
    <font>
      <b/>
      <sz val="14"/>
      <name val="AR P丸ゴシック体E"/>
      <family val="3"/>
      <charset val="128"/>
    </font>
    <font>
      <sz val="11"/>
      <name val="AR P丸ゴシック体E"/>
      <family val="3"/>
      <charset val="128"/>
    </font>
    <font>
      <sz val="14"/>
      <color indexed="8"/>
      <name val="AR P丸ゴシック体E"/>
      <family val="3"/>
      <charset val="128"/>
    </font>
    <font>
      <b/>
      <sz val="12"/>
      <color rgb="FFFF0000"/>
      <name val="AR P丸ゴシック体E"/>
      <family val="3"/>
      <charset val="128"/>
    </font>
    <font>
      <b/>
      <sz val="11"/>
      <color theme="1"/>
      <name val="AR P丸ゴシック体E"/>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style="thick">
        <color indexed="64"/>
      </left>
      <right style="thick">
        <color indexed="64"/>
      </right>
      <top style="thin">
        <color auto="1"/>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diagonal/>
    </border>
    <border>
      <left style="medium">
        <color indexed="64"/>
      </left>
      <right style="hair">
        <color auto="1"/>
      </right>
      <top style="medium">
        <color indexed="64"/>
      </top>
      <bottom style="thin">
        <color auto="1"/>
      </bottom>
      <diagonal/>
    </border>
    <border>
      <left style="medium">
        <color indexed="64"/>
      </left>
      <right style="hair">
        <color auto="1"/>
      </right>
      <top style="thin">
        <color auto="1"/>
      </top>
      <bottom style="thin">
        <color auto="1"/>
      </bottom>
      <diagonal/>
    </border>
    <border>
      <left style="medium">
        <color indexed="64"/>
      </left>
      <right style="hair">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6">
    <xf numFmtId="0" fontId="0"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8" fillId="0" borderId="0"/>
  </cellStyleXfs>
  <cellXfs count="155">
    <xf numFmtId="0" fontId="0" fillId="0" borderId="0" xfId="0">
      <alignment vertical="center"/>
    </xf>
    <xf numFmtId="0" fontId="0" fillId="0" borderId="0" xfId="0" applyAlignment="1">
      <alignment vertical="center" wrapText="1"/>
    </xf>
    <xf numFmtId="0" fontId="0" fillId="0" borderId="16" xfId="0" applyBorder="1" applyAlignment="1">
      <alignment vertical="center" wrapText="1"/>
    </xf>
    <xf numFmtId="0" fontId="0" fillId="0" borderId="0" xfId="0" applyAlignment="1">
      <alignment vertical="center"/>
    </xf>
    <xf numFmtId="0" fontId="0" fillId="0" borderId="18" xfId="0" applyBorder="1" applyAlignment="1">
      <alignment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7" fillId="3" borderId="0" xfId="0" applyFont="1" applyFill="1" applyAlignment="1">
      <alignment vertical="center" wrapText="1"/>
    </xf>
    <xf numFmtId="177" fontId="4" fillId="3" borderId="15" xfId="0" applyNumberFormat="1" applyFont="1" applyFill="1" applyBorder="1" applyAlignment="1">
      <alignment vertical="center"/>
    </xf>
    <xf numFmtId="177" fontId="0" fillId="3" borderId="0" xfId="0" applyNumberFormat="1" applyFill="1" applyAlignment="1">
      <alignment horizontal="center" vertical="center"/>
    </xf>
    <xf numFmtId="177" fontId="4" fillId="3" borderId="0" xfId="0" applyNumberFormat="1" applyFont="1" applyFill="1" applyAlignment="1">
      <alignment vertical="center"/>
    </xf>
    <xf numFmtId="177" fontId="0" fillId="0" borderId="0" xfId="0" applyNumberFormat="1" applyAlignment="1">
      <alignment vertical="center"/>
    </xf>
    <xf numFmtId="0" fontId="0" fillId="0" borderId="0" xfId="0" applyBorder="1" applyAlignment="1">
      <alignment vertical="center" wrapText="1"/>
    </xf>
    <xf numFmtId="0" fontId="0" fillId="0" borderId="0" xfId="0" applyBorder="1">
      <alignment vertical="center"/>
    </xf>
    <xf numFmtId="0" fontId="0" fillId="0" borderId="1" xfId="0" applyBorder="1">
      <alignment vertical="center"/>
    </xf>
    <xf numFmtId="177" fontId="4" fillId="3" borderId="0" xfId="0" applyNumberFormat="1" applyFont="1" applyFill="1" applyBorder="1" applyAlignment="1">
      <alignment vertical="center"/>
    </xf>
    <xf numFmtId="0" fontId="0" fillId="3" borderId="0" xfId="0" applyFill="1" applyBorder="1" applyAlignment="1">
      <alignment horizontal="right" vertical="center"/>
    </xf>
    <xf numFmtId="0" fontId="0" fillId="0" borderId="0" xfId="0" applyAlignment="1">
      <alignment horizontal="center" vertical="center"/>
    </xf>
    <xf numFmtId="0" fontId="0" fillId="0" borderId="13" xfId="0" applyBorder="1" applyAlignment="1">
      <alignment vertical="center" wrapText="1"/>
    </xf>
    <xf numFmtId="0" fontId="0" fillId="0" borderId="1" xfId="0" applyBorder="1" applyAlignment="1">
      <alignment horizontal="right" vertical="center"/>
    </xf>
    <xf numFmtId="177" fontId="0" fillId="3" borderId="1" xfId="0" applyNumberFormat="1" applyFill="1" applyBorder="1" applyAlignment="1">
      <alignment horizontal="right" vertical="center"/>
    </xf>
    <xf numFmtId="0" fontId="7" fillId="0" borderId="0" xfId="0" applyFont="1" applyAlignment="1">
      <alignment vertical="center" wrapText="1"/>
    </xf>
    <xf numFmtId="0" fontId="0" fillId="0" borderId="1" xfId="0" applyBorder="1" applyAlignment="1">
      <alignment horizontal="center" vertical="center"/>
    </xf>
    <xf numFmtId="0" fontId="2" fillId="4" borderId="0" xfId="0" applyFont="1" applyFill="1">
      <alignment vertical="center"/>
    </xf>
    <xf numFmtId="0" fontId="0" fillId="0" borderId="27" xfId="0" applyBorder="1" applyAlignment="1">
      <alignment vertical="center" wrapText="1"/>
    </xf>
    <xf numFmtId="0" fontId="0" fillId="0" borderId="27" xfId="0" applyBorder="1" applyAlignment="1">
      <alignment horizontal="center" vertical="center" wrapText="1"/>
    </xf>
    <xf numFmtId="0" fontId="0" fillId="3" borderId="13" xfId="0" applyFill="1" applyBorder="1" applyAlignment="1">
      <alignment horizontal="center" vertical="center"/>
    </xf>
    <xf numFmtId="0" fontId="10" fillId="4" borderId="0" xfId="0" applyFont="1" applyFill="1" applyAlignment="1">
      <alignment horizontal="left"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177" fontId="5" fillId="6" borderId="1" xfId="0" applyNumberFormat="1" applyFont="1" applyFill="1" applyBorder="1" applyAlignment="1">
      <alignment vertical="center"/>
    </xf>
    <xf numFmtId="0" fontId="0" fillId="0" borderId="27" xfId="0" applyBorder="1" applyAlignment="1">
      <alignment vertical="center" wrapText="1"/>
    </xf>
    <xf numFmtId="0" fontId="0" fillId="0" borderId="28" xfId="0" applyBorder="1" applyAlignment="1">
      <alignment vertical="center" wrapText="1"/>
    </xf>
    <xf numFmtId="0" fontId="4" fillId="2" borderId="35" xfId="0" applyFont="1" applyFill="1" applyBorder="1" applyAlignment="1">
      <alignment horizontal="center" vertical="top" wrapText="1"/>
    </xf>
    <xf numFmtId="0" fontId="10" fillId="4" borderId="0" xfId="0" applyFont="1" applyFill="1" applyAlignment="1">
      <alignment horizontal="left" vertical="center"/>
    </xf>
    <xf numFmtId="0" fontId="13" fillId="7" borderId="3"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13" fillId="7" borderId="10" xfId="0" applyFont="1" applyFill="1" applyBorder="1" applyAlignment="1">
      <alignment horizontal="center" vertical="center"/>
    </xf>
    <xf numFmtId="0" fontId="13" fillId="7" borderId="11" xfId="0" applyFont="1" applyFill="1" applyBorder="1" applyAlignment="1">
      <alignment horizontal="left" vertical="center"/>
    </xf>
    <xf numFmtId="0" fontId="15" fillId="5" borderId="10" xfId="0" applyFont="1" applyFill="1" applyBorder="1" applyAlignment="1">
      <alignment horizontal="center" vertical="center" wrapText="1"/>
    </xf>
    <xf numFmtId="0" fontId="15" fillId="5" borderId="11" xfId="0" applyFont="1" applyFill="1" applyBorder="1" applyAlignment="1">
      <alignment horizontal="left" vertical="center" wrapText="1"/>
    </xf>
    <xf numFmtId="0" fontId="15" fillId="5" borderId="10" xfId="0" applyFont="1" applyFill="1" applyBorder="1" applyAlignment="1">
      <alignment horizontal="center" vertical="center"/>
    </xf>
    <xf numFmtId="0" fontId="15" fillId="5" borderId="11" xfId="0" applyFont="1" applyFill="1" applyBorder="1" applyAlignment="1">
      <alignment horizontal="left" vertical="center"/>
    </xf>
    <xf numFmtId="0" fontId="15" fillId="5" borderId="7" xfId="0" applyFont="1" applyFill="1" applyBorder="1" applyAlignment="1">
      <alignment horizontal="center" vertical="center" wrapText="1"/>
    </xf>
    <xf numFmtId="0" fontId="15" fillId="5" borderId="8" xfId="0" applyFont="1" applyFill="1" applyBorder="1" applyAlignment="1">
      <alignment horizontal="left" vertical="center" wrapText="1"/>
    </xf>
    <xf numFmtId="0" fontId="15" fillId="4" borderId="0" xfId="0" applyFont="1" applyFill="1" applyBorder="1" applyAlignment="1">
      <alignment horizontal="left"/>
    </xf>
    <xf numFmtId="0" fontId="17" fillId="4" borderId="0" xfId="0" applyFont="1" applyFill="1" applyBorder="1" applyAlignment="1">
      <alignment horizontal="left" vertical="top" wrapText="1"/>
    </xf>
    <xf numFmtId="0" fontId="15" fillId="3" borderId="15" xfId="0" applyFont="1" applyFill="1" applyBorder="1" applyAlignment="1">
      <alignment horizontal="left"/>
    </xf>
    <xf numFmtId="0" fontId="15" fillId="3" borderId="15" xfId="0" applyFont="1" applyFill="1" applyBorder="1" applyAlignment="1">
      <alignment horizontal="left" vertical="center"/>
    </xf>
    <xf numFmtId="0" fontId="17" fillId="4" borderId="0" xfId="0" applyFont="1" applyFill="1">
      <alignment vertical="center"/>
    </xf>
    <xf numFmtId="0" fontId="15" fillId="8" borderId="3" xfId="0" applyFont="1" applyFill="1" applyBorder="1" applyAlignment="1">
      <alignment vertical="top"/>
    </xf>
    <xf numFmtId="0" fontId="18" fillId="8" borderId="4" xfId="3" applyFont="1" applyFill="1" applyBorder="1" applyAlignment="1">
      <alignment vertical="top"/>
    </xf>
    <xf numFmtId="0" fontId="15" fillId="8" borderId="10" xfId="0" applyFont="1" applyFill="1" applyBorder="1" applyAlignment="1">
      <alignment vertical="top"/>
    </xf>
    <xf numFmtId="0" fontId="15" fillId="8" borderId="11" xfId="0" applyFont="1" applyFill="1" applyBorder="1" applyAlignment="1">
      <alignment vertical="top"/>
    </xf>
    <xf numFmtId="0" fontId="15" fillId="8" borderId="11" xfId="0" applyFont="1" applyFill="1" applyBorder="1" applyAlignment="1">
      <alignment vertical="top" wrapText="1"/>
    </xf>
    <xf numFmtId="0" fontId="15" fillId="8" borderId="7" xfId="0" applyFont="1" applyFill="1" applyBorder="1" applyAlignment="1">
      <alignment vertical="top"/>
    </xf>
    <xf numFmtId="0" fontId="15" fillId="8" borderId="8" xfId="0" applyFont="1" applyFill="1" applyBorder="1" applyAlignment="1">
      <alignment vertical="top" wrapText="1"/>
    </xf>
    <xf numFmtId="0" fontId="15" fillId="4" borderId="0" xfId="0" applyFont="1" applyFill="1" applyAlignment="1">
      <alignment vertical="center"/>
    </xf>
    <xf numFmtId="0" fontId="20" fillId="2" borderId="21" xfId="0" applyFont="1" applyFill="1" applyBorder="1" applyAlignment="1">
      <alignment horizontal="center" vertical="top" wrapText="1"/>
    </xf>
    <xf numFmtId="0" fontId="20" fillId="6" borderId="29" xfId="0" applyFont="1" applyFill="1" applyBorder="1" applyAlignment="1">
      <alignment horizontal="center" vertical="center" wrapText="1"/>
    </xf>
    <xf numFmtId="0" fontId="0" fillId="0" borderId="26" xfId="0" applyBorder="1" applyAlignment="1">
      <alignment horizontal="center" vertical="center"/>
    </xf>
    <xf numFmtId="0" fontId="6" fillId="3" borderId="15" xfId="0" applyFont="1" applyFill="1" applyBorder="1" applyAlignment="1">
      <alignment horizontal="center" vertical="top" wrapText="1"/>
    </xf>
    <xf numFmtId="0" fontId="4" fillId="6" borderId="17" xfId="0" applyFont="1" applyFill="1" applyBorder="1" applyAlignment="1">
      <alignment horizontal="center" vertical="top" wrapText="1"/>
    </xf>
    <xf numFmtId="177" fontId="4" fillId="6" borderId="17" xfId="0" applyNumberFormat="1" applyFont="1" applyFill="1" applyBorder="1" applyAlignment="1">
      <alignment vertical="center"/>
    </xf>
    <xf numFmtId="0" fontId="0" fillId="0" borderId="1" xfId="0" applyBorder="1" applyAlignment="1">
      <alignment horizontal="center" vertical="center" wrapText="1"/>
    </xf>
    <xf numFmtId="0" fontId="0" fillId="0" borderId="3" xfId="0" applyFont="1" applyBorder="1">
      <alignment vertical="center"/>
    </xf>
    <xf numFmtId="0" fontId="0" fillId="0" borderId="5" xfId="0" applyFont="1" applyBorder="1" applyAlignment="1">
      <alignment vertical="center" wrapText="1"/>
    </xf>
    <xf numFmtId="0" fontId="21" fillId="0" borderId="5" xfId="0" applyFont="1" applyBorder="1">
      <alignment vertical="center"/>
    </xf>
    <xf numFmtId="0" fontId="21" fillId="0" borderId="4"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2"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5" xfId="0" applyFont="1" applyBorder="1" applyAlignment="1">
      <alignment vertical="center" wrapText="1"/>
    </xf>
    <xf numFmtId="179" fontId="21" fillId="0" borderId="10" xfId="0" applyNumberFormat="1" applyFont="1" applyBorder="1">
      <alignment vertical="center"/>
    </xf>
    <xf numFmtId="179" fontId="21" fillId="0" borderId="0" xfId="0" applyNumberFormat="1" applyFont="1" applyBorder="1">
      <alignment vertical="center"/>
    </xf>
    <xf numFmtId="179" fontId="21" fillId="0" borderId="11" xfId="0" applyNumberFormat="1" applyFont="1" applyBorder="1">
      <alignment vertical="center"/>
    </xf>
    <xf numFmtId="179" fontId="21" fillId="0" borderId="12" xfId="0" applyNumberFormat="1" applyFont="1" applyBorder="1">
      <alignment vertical="center"/>
    </xf>
    <xf numFmtId="0" fontId="21" fillId="0" borderId="10" xfId="0" applyFont="1" applyBorder="1">
      <alignment vertical="center"/>
    </xf>
    <xf numFmtId="0" fontId="21" fillId="0" borderId="0" xfId="0" applyFont="1" applyBorder="1" applyAlignment="1">
      <alignment vertical="center" wrapText="1"/>
    </xf>
    <xf numFmtId="179" fontId="21" fillId="0" borderId="9" xfId="0" applyNumberFormat="1" applyFont="1" applyBorder="1">
      <alignment vertical="center"/>
    </xf>
    <xf numFmtId="0" fontId="21" fillId="0" borderId="13" xfId="0" applyFont="1" applyBorder="1">
      <alignment vertical="center"/>
    </xf>
    <xf numFmtId="0" fontId="21" fillId="0" borderId="14" xfId="0" applyFont="1" applyBorder="1" applyAlignment="1">
      <alignment vertical="center" wrapText="1"/>
    </xf>
    <xf numFmtId="179" fontId="21" fillId="0" borderId="13" xfId="0" applyNumberFormat="1" applyFont="1" applyBorder="1">
      <alignment vertical="center"/>
    </xf>
    <xf numFmtId="179" fontId="21" fillId="0" borderId="15" xfId="0" applyNumberFormat="1" applyFont="1" applyBorder="1">
      <alignment vertical="center"/>
    </xf>
    <xf numFmtId="179" fontId="21" fillId="0" borderId="14" xfId="0" applyNumberFormat="1" applyFont="1" applyBorder="1">
      <alignment vertical="center"/>
    </xf>
    <xf numFmtId="179" fontId="21" fillId="0" borderId="0" xfId="0" applyNumberFormat="1" applyFont="1">
      <alignment vertical="center"/>
    </xf>
    <xf numFmtId="0" fontId="21" fillId="0" borderId="14" xfId="0" applyFont="1" applyBorder="1">
      <alignment vertical="center"/>
    </xf>
    <xf numFmtId="179" fontId="21" fillId="0" borderId="2" xfId="0" applyNumberFormat="1" applyFont="1" applyBorder="1">
      <alignment vertical="center"/>
    </xf>
    <xf numFmtId="179" fontId="21" fillId="0" borderId="8" xfId="0" applyNumberFormat="1" applyFont="1" applyBorder="1">
      <alignment vertical="center"/>
    </xf>
    <xf numFmtId="49" fontId="22" fillId="0" borderId="0" xfId="1" applyNumberFormat="1" applyFont="1" applyAlignment="1">
      <alignment horizontal="center"/>
    </xf>
    <xf numFmtId="0" fontId="22" fillId="0" borderId="0" xfId="1" applyFont="1"/>
    <xf numFmtId="0" fontId="22" fillId="0" borderId="0" xfId="1" applyFont="1" applyAlignment="1">
      <alignment vertical="top"/>
    </xf>
    <xf numFmtId="49" fontId="22" fillId="0" borderId="0" xfId="2" applyNumberFormat="1" applyFont="1" applyAlignment="1">
      <alignment horizontal="right" vertical="top"/>
    </xf>
    <xf numFmtId="176" fontId="22" fillId="0" borderId="0" xfId="1" applyNumberFormat="1" applyFont="1"/>
    <xf numFmtId="0" fontId="22" fillId="0" borderId="0" xfId="2" applyFont="1" applyBorder="1" applyAlignment="1">
      <alignment horizontal="center" vertical="center"/>
    </xf>
    <xf numFmtId="0" fontId="21" fillId="0" borderId="3" xfId="0" applyFont="1" applyBorder="1">
      <alignment vertical="center"/>
    </xf>
    <xf numFmtId="0" fontId="21" fillId="9" borderId="6" xfId="0" applyFont="1" applyFill="1" applyBorder="1">
      <alignment vertical="center"/>
    </xf>
    <xf numFmtId="0" fontId="21" fillId="9" borderId="9" xfId="0" applyFont="1" applyFill="1" applyBorder="1" applyAlignment="1">
      <alignment vertical="center" wrapText="1"/>
    </xf>
    <xf numFmtId="0" fontId="22" fillId="0" borderId="13" xfId="1" applyFont="1" applyBorder="1" applyAlignment="1">
      <alignment horizontal="center" vertical="center" wrapText="1"/>
    </xf>
    <xf numFmtId="176" fontId="22" fillId="0" borderId="19" xfId="1" applyNumberFormat="1" applyFont="1" applyBorder="1" applyAlignment="1">
      <alignment horizontal="center" vertical="center" wrapText="1"/>
    </xf>
    <xf numFmtId="0" fontId="22" fillId="2" borderId="14" xfId="1" applyFont="1" applyFill="1" applyBorder="1" applyAlignment="1">
      <alignment horizontal="center" vertical="center" wrapText="1"/>
    </xf>
    <xf numFmtId="0" fontId="21" fillId="0" borderId="0" xfId="0" applyFont="1" applyBorder="1">
      <alignment vertical="center"/>
    </xf>
    <xf numFmtId="0" fontId="22" fillId="0" borderId="10" xfId="1" applyFont="1" applyBorder="1"/>
    <xf numFmtId="176" fontId="22" fillId="0" borderId="20" xfId="1" applyNumberFormat="1" applyFont="1" applyBorder="1"/>
    <xf numFmtId="176" fontId="22" fillId="2" borderId="11" xfId="1" applyNumberFormat="1" applyFont="1" applyFill="1" applyBorder="1"/>
    <xf numFmtId="0" fontId="21" fillId="0" borderId="15" xfId="0" applyFont="1" applyBorder="1" applyAlignment="1">
      <alignment vertical="center" wrapText="1"/>
    </xf>
    <xf numFmtId="0" fontId="22" fillId="0" borderId="13" xfId="1" applyFont="1" applyBorder="1"/>
    <xf numFmtId="176" fontId="22" fillId="0" borderId="19" xfId="1" applyNumberFormat="1" applyFont="1" applyBorder="1"/>
    <xf numFmtId="176" fontId="22" fillId="2" borderId="14" xfId="1" applyNumberFormat="1" applyFont="1" applyFill="1" applyBorder="1"/>
    <xf numFmtId="0" fontId="21" fillId="0" borderId="4" xfId="0" applyFont="1" applyBorder="1" applyAlignment="1">
      <alignment vertical="center" wrapText="1"/>
    </xf>
    <xf numFmtId="0" fontId="21" fillId="0" borderId="11" xfId="0" applyFont="1" applyBorder="1" applyAlignment="1">
      <alignment vertical="center" wrapText="1"/>
    </xf>
    <xf numFmtId="178" fontId="21" fillId="0" borderId="0" xfId="0" applyNumberFormat="1" applyFont="1" applyBorder="1" applyAlignment="1">
      <alignment vertical="center" wrapText="1"/>
    </xf>
    <xf numFmtId="178" fontId="21" fillId="0" borderId="0" xfId="0" applyNumberFormat="1" applyFont="1" applyAlignment="1">
      <alignment vertical="center" wrapText="1"/>
    </xf>
    <xf numFmtId="49" fontId="22" fillId="0" borderId="0" xfId="1" applyNumberFormat="1" applyFont="1" applyAlignment="1">
      <alignment horizontal="left"/>
    </xf>
    <xf numFmtId="180" fontId="21" fillId="0" borderId="10" xfId="0" applyNumberFormat="1" applyFont="1" applyBorder="1">
      <alignment vertical="center"/>
    </xf>
    <xf numFmtId="180" fontId="21" fillId="0" borderId="0" xfId="0" applyNumberFormat="1" applyFont="1" applyBorder="1">
      <alignment vertical="center"/>
    </xf>
    <xf numFmtId="180" fontId="21" fillId="0" borderId="11" xfId="0" applyNumberFormat="1" applyFont="1" applyBorder="1">
      <alignment vertical="center"/>
    </xf>
    <xf numFmtId="180" fontId="21" fillId="0" borderId="12" xfId="0" applyNumberFormat="1" applyFont="1" applyBorder="1">
      <alignment vertical="center"/>
    </xf>
    <xf numFmtId="180" fontId="21" fillId="9" borderId="12" xfId="0" applyNumberFormat="1" applyFont="1" applyFill="1" applyBorder="1">
      <alignment vertical="center"/>
    </xf>
    <xf numFmtId="180" fontId="21" fillId="0" borderId="13" xfId="0" applyNumberFormat="1" applyFont="1" applyBorder="1">
      <alignment vertical="center"/>
    </xf>
    <xf numFmtId="180" fontId="21" fillId="0" borderId="15" xfId="0" applyNumberFormat="1" applyFont="1" applyBorder="1">
      <alignment vertical="center"/>
    </xf>
    <xf numFmtId="180" fontId="21" fillId="0" borderId="14" xfId="0" applyNumberFormat="1" applyFont="1" applyBorder="1">
      <alignment vertical="center"/>
    </xf>
    <xf numFmtId="180" fontId="21" fillId="0" borderId="1" xfId="0" applyNumberFormat="1" applyFont="1" applyBorder="1">
      <alignment vertical="center"/>
    </xf>
    <xf numFmtId="180" fontId="21" fillId="9" borderId="1" xfId="0" applyNumberFormat="1" applyFont="1" applyFill="1" applyBorder="1">
      <alignment vertical="center"/>
    </xf>
    <xf numFmtId="180" fontId="21" fillId="0" borderId="3" xfId="0" applyNumberFormat="1" applyFont="1" applyBorder="1">
      <alignment vertical="center"/>
    </xf>
    <xf numFmtId="180" fontId="21" fillId="0" borderId="5" xfId="0" applyNumberFormat="1" applyFont="1" applyBorder="1">
      <alignment vertical="center"/>
    </xf>
    <xf numFmtId="180" fontId="21" fillId="0" borderId="4" xfId="0" applyNumberFormat="1" applyFont="1" applyBorder="1">
      <alignment vertical="center"/>
    </xf>
    <xf numFmtId="180" fontId="21" fillId="0" borderId="6" xfId="0" applyNumberFormat="1" applyFont="1" applyBorder="1">
      <alignment vertical="center"/>
    </xf>
    <xf numFmtId="180" fontId="21" fillId="0" borderId="0" xfId="0" applyNumberFormat="1" applyFont="1">
      <alignment vertical="center"/>
    </xf>
    <xf numFmtId="180" fontId="21" fillId="0" borderId="7" xfId="0" applyNumberFormat="1" applyFont="1" applyBorder="1">
      <alignment vertical="center"/>
    </xf>
    <xf numFmtId="180" fontId="21" fillId="0" borderId="2" xfId="0" applyNumberFormat="1" applyFont="1" applyBorder="1">
      <alignment vertical="center"/>
    </xf>
    <xf numFmtId="180" fontId="21" fillId="0" borderId="8" xfId="0" applyNumberFormat="1" applyFont="1" applyBorder="1">
      <alignment vertical="center"/>
    </xf>
    <xf numFmtId="180" fontId="21" fillId="0" borderId="9" xfId="0" applyNumberFormat="1" applyFont="1" applyBorder="1">
      <alignment vertical="center"/>
    </xf>
    <xf numFmtId="180" fontId="4" fillId="2" borderId="22" xfId="0" applyNumberFormat="1" applyFont="1" applyFill="1" applyBorder="1" applyAlignment="1" applyProtection="1">
      <alignment vertical="center"/>
      <protection locked="0"/>
    </xf>
    <xf numFmtId="180" fontId="4" fillId="2" borderId="24" xfId="0" applyNumberFormat="1" applyFont="1" applyFill="1" applyBorder="1" applyAlignment="1" applyProtection="1">
      <alignment vertical="center"/>
      <protection locked="0"/>
    </xf>
    <xf numFmtId="180" fontId="4" fillId="2" borderId="22" xfId="0" applyNumberFormat="1" applyFont="1" applyFill="1" applyBorder="1" applyAlignment="1" applyProtection="1">
      <alignment horizontal="right" vertical="center"/>
      <protection locked="0"/>
    </xf>
    <xf numFmtId="180" fontId="4" fillId="2" borderId="23" xfId="0" applyNumberFormat="1" applyFont="1" applyFill="1" applyBorder="1" applyAlignment="1" applyProtection="1">
      <alignment horizontal="right" vertical="center"/>
      <protection locked="0"/>
    </xf>
    <xf numFmtId="180" fontId="0" fillId="3" borderId="0" xfId="0" applyNumberFormat="1" applyFill="1" applyBorder="1" applyAlignment="1" applyProtection="1">
      <alignment horizontal="right" vertical="center"/>
      <protection locked="0"/>
    </xf>
    <xf numFmtId="180" fontId="0" fillId="3" borderId="0" xfId="0" applyNumberFormat="1" applyFill="1" applyAlignment="1" applyProtection="1">
      <alignment horizontal="center" vertical="center"/>
      <protection locked="0"/>
    </xf>
    <xf numFmtId="180" fontId="4" fillId="2" borderId="25" xfId="0" applyNumberFormat="1" applyFont="1" applyFill="1" applyBorder="1" applyAlignment="1" applyProtection="1">
      <alignment horizontal="right" vertical="center"/>
      <protection locked="0"/>
    </xf>
    <xf numFmtId="180" fontId="4" fillId="6" borderId="30" xfId="0" applyNumberFormat="1" applyFont="1" applyFill="1" applyBorder="1" applyAlignment="1">
      <alignment vertical="center"/>
    </xf>
    <xf numFmtId="180" fontId="4" fillId="6" borderId="31" xfId="0" applyNumberFormat="1" applyFont="1" applyFill="1" applyBorder="1" applyAlignment="1">
      <alignment vertical="center"/>
    </xf>
    <xf numFmtId="180" fontId="4" fillId="3" borderId="0" xfId="0" applyNumberFormat="1" applyFont="1" applyFill="1" applyAlignment="1">
      <alignment vertical="center"/>
    </xf>
    <xf numFmtId="180" fontId="5" fillId="6" borderId="32" xfId="0" applyNumberFormat="1" applyFont="1" applyFill="1" applyBorder="1" applyAlignment="1">
      <alignment vertical="center"/>
    </xf>
    <xf numFmtId="180" fontId="4" fillId="2" borderId="36" xfId="0" applyNumberFormat="1" applyFont="1" applyFill="1" applyBorder="1" applyAlignment="1">
      <alignment vertical="center"/>
    </xf>
    <xf numFmtId="180" fontId="4" fillId="2" borderId="37" xfId="0" applyNumberFormat="1" applyFont="1" applyFill="1" applyBorder="1" applyAlignment="1">
      <alignment vertical="center"/>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0" fontId="12" fillId="6" borderId="33"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0" fillId="4" borderId="0" xfId="0" applyFont="1" applyFill="1" applyAlignment="1">
      <alignment horizontal="left" vertical="center"/>
    </xf>
    <xf numFmtId="0" fontId="19" fillId="0" borderId="0" xfId="0" applyFont="1" applyAlignment="1">
      <alignment horizontal="right" vertical="top" wrapText="1"/>
    </xf>
  </cellXfs>
  <cellStyles count="6">
    <cellStyle name="桁区切り 2" xfId="4" xr:uid="{00000000-0005-0000-0000-000000000000}"/>
    <cellStyle name="標準" xfId="0" builtinId="0"/>
    <cellStyle name="標準 2" xfId="3" xr:uid="{00000000-0005-0000-0000-000002000000}"/>
    <cellStyle name="標準_VBA版下出力システム（生産者価格表・大分類）" xfId="1" xr:uid="{00000000-0005-0000-0000-000003000000}"/>
    <cellStyle name="標準_VBA版下出力システム（生産者価格表・中分類）" xfId="2" xr:uid="{00000000-0005-0000-0000-000004000000}"/>
    <cellStyle name="未定義"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119743</xdr:colOff>
      <xdr:row>0</xdr:row>
      <xdr:rowOff>227511</xdr:rowOff>
    </xdr:from>
    <xdr:to>
      <xdr:col>2</xdr:col>
      <xdr:colOff>10939055</xdr:colOff>
      <xdr:row>4</xdr:row>
      <xdr:rowOff>59871</xdr:rowOff>
    </xdr:to>
    <xdr:sp macro="" textlink="">
      <xdr:nvSpPr>
        <xdr:cNvPr id="3" name="下リボン 2">
          <a:extLst>
            <a:ext uri="{FF2B5EF4-FFF2-40B4-BE49-F238E27FC236}">
              <a16:creationId xmlns:a16="http://schemas.microsoft.com/office/drawing/2014/main" id="{00000000-0008-0000-0000-000003000000}"/>
            </a:ext>
          </a:extLst>
        </xdr:cNvPr>
        <xdr:cNvSpPr/>
      </xdr:nvSpPr>
      <xdr:spPr>
        <a:xfrm>
          <a:off x="119743" y="227511"/>
          <a:ext cx="11320055" cy="735874"/>
        </a:xfrm>
        <a:prstGeom prst="ribbon">
          <a:avLst>
            <a:gd name="adj1" fmla="val 16667"/>
            <a:gd name="adj2" fmla="val 6995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1718873</xdr:colOff>
      <xdr:row>1</xdr:row>
      <xdr:rowOff>117572</xdr:rowOff>
    </xdr:from>
    <xdr:to>
      <xdr:col>2</xdr:col>
      <xdr:colOff>8490856</xdr:colOff>
      <xdr:row>3</xdr:row>
      <xdr:rowOff>121926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19616" y="563886"/>
          <a:ext cx="6771983" cy="461554"/>
        </a:xfrm>
        <a:prstGeom prst="rect">
          <a:avLst/>
        </a:prstGeom>
        <a:no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i="1"/>
            <a:t>経済波及効果を計算してみましょう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xdr:colOff>
      <xdr:row>1</xdr:row>
      <xdr:rowOff>60960</xdr:rowOff>
    </xdr:from>
    <xdr:to>
      <xdr:col>3</xdr:col>
      <xdr:colOff>704850</xdr:colOff>
      <xdr:row>2</xdr:row>
      <xdr:rowOff>30480</xdr:rowOff>
    </xdr:to>
    <xdr:sp macro="" textlink="">
      <xdr:nvSpPr>
        <xdr:cNvPr id="3" name="曲折矢印 2">
          <a:extLst>
            <a:ext uri="{FF2B5EF4-FFF2-40B4-BE49-F238E27FC236}">
              <a16:creationId xmlns:a16="http://schemas.microsoft.com/office/drawing/2014/main" id="{00000000-0008-0000-0200-000003000000}"/>
            </a:ext>
          </a:extLst>
        </xdr:cNvPr>
        <xdr:cNvSpPr/>
      </xdr:nvSpPr>
      <xdr:spPr>
        <a:xfrm rot="5400000">
          <a:off x="4977765" y="13335"/>
          <a:ext cx="213360" cy="659130"/>
        </a:xfrm>
        <a:prstGeom prst="bentArrow">
          <a:avLst>
            <a:gd name="adj1" fmla="val 27439"/>
            <a:gd name="adj2" fmla="val 50000"/>
            <a:gd name="adj3" fmla="val 39634"/>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68580</xdr:colOff>
      <xdr:row>18</xdr:row>
      <xdr:rowOff>38100</xdr:rowOff>
    </xdr:from>
    <xdr:to>
      <xdr:col>4</xdr:col>
      <xdr:colOff>708660</xdr:colOff>
      <xdr:row>26</xdr:row>
      <xdr:rowOff>121920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6911340" y="3329940"/>
          <a:ext cx="640080" cy="1424940"/>
        </a:xfrm>
        <a:prstGeom prst="rightArrow">
          <a:avLst>
            <a:gd name="adj1" fmla="val 35027"/>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5"/>
  <sheetViews>
    <sheetView tabSelected="1" zoomScale="80" zoomScaleNormal="80" workbookViewId="0">
      <selection activeCell="B6" sqref="B6:C6"/>
    </sheetView>
  </sheetViews>
  <sheetFormatPr defaultColWidth="9" defaultRowHeight="34.799999999999997" customHeight="1" x14ac:dyDescent="0.2"/>
  <cols>
    <col min="1" max="1" width="3.77734375" style="23" customWidth="1"/>
    <col min="2" max="2" width="3.44140625" style="23" customWidth="1"/>
    <col min="3" max="3" width="164.33203125" style="23" customWidth="1"/>
    <col min="4" max="16384" width="9" style="23"/>
  </cols>
  <sheetData>
    <row r="1" spans="2:3" ht="34.799999999999997" customHeight="1" x14ac:dyDescent="0.2">
      <c r="B1" s="153" t="s">
        <v>136</v>
      </c>
      <c r="C1" s="153"/>
    </row>
    <row r="2" spans="2:3" ht="18" customHeight="1" x14ac:dyDescent="0.2">
      <c r="B2" s="27"/>
      <c r="C2" s="27"/>
    </row>
    <row r="3" spans="2:3" ht="18" customHeight="1" x14ac:dyDescent="0.2">
      <c r="B3" s="27"/>
      <c r="C3" s="27"/>
    </row>
    <row r="4" spans="2:3" ht="18" customHeight="1" x14ac:dyDescent="0.2">
      <c r="B4" s="34"/>
      <c r="C4" s="34"/>
    </row>
    <row r="5" spans="2:3" ht="15" customHeight="1" x14ac:dyDescent="0.2">
      <c r="B5" s="27"/>
      <c r="C5" s="27"/>
    </row>
    <row r="6" spans="2:3" ht="43.8" customHeight="1" x14ac:dyDescent="0.2">
      <c r="B6" s="149" t="s">
        <v>199</v>
      </c>
      <c r="C6" s="150"/>
    </row>
    <row r="7" spans="2:3" ht="13.2" customHeight="1" thickBot="1" x14ac:dyDescent="0.25">
      <c r="B7" s="28"/>
      <c r="C7" s="29"/>
    </row>
    <row r="8" spans="2:3" ht="114.6" customHeight="1" thickTop="1" thickBot="1" x14ac:dyDescent="0.25">
      <c r="B8" s="151" t="s">
        <v>189</v>
      </c>
      <c r="C8" s="152"/>
    </row>
    <row r="9" spans="2:3" ht="34.799999999999997" customHeight="1" thickTop="1" x14ac:dyDescent="0.3">
      <c r="B9" s="45" t="s">
        <v>134</v>
      </c>
      <c r="C9" s="46"/>
    </row>
    <row r="10" spans="2:3" ht="39.6" customHeight="1" x14ac:dyDescent="0.2">
      <c r="B10" s="35" t="s">
        <v>171</v>
      </c>
      <c r="C10" s="36" t="s">
        <v>206</v>
      </c>
    </row>
    <row r="11" spans="2:3" ht="39.6" customHeight="1" x14ac:dyDescent="0.2">
      <c r="B11" s="37">
        <v>2</v>
      </c>
      <c r="C11" s="38" t="s">
        <v>178</v>
      </c>
    </row>
    <row r="12" spans="2:3" ht="39.6" customHeight="1" x14ac:dyDescent="0.3">
      <c r="B12" s="47" t="s">
        <v>128</v>
      </c>
      <c r="C12" s="48"/>
    </row>
    <row r="13" spans="2:3" ht="39.6" customHeight="1" x14ac:dyDescent="0.2">
      <c r="B13" s="39" t="s">
        <v>171</v>
      </c>
      <c r="C13" s="40" t="s">
        <v>177</v>
      </c>
    </row>
    <row r="14" spans="2:3" ht="39.6" customHeight="1" x14ac:dyDescent="0.2">
      <c r="B14" s="41">
        <v>2</v>
      </c>
      <c r="C14" s="42" t="s">
        <v>184</v>
      </c>
    </row>
    <row r="15" spans="2:3" ht="39.6" customHeight="1" x14ac:dyDescent="0.2">
      <c r="B15" s="43" t="s">
        <v>172</v>
      </c>
      <c r="C15" s="44" t="s">
        <v>170</v>
      </c>
    </row>
  </sheetData>
  <sheetProtection algorithmName="SHA-512" hashValue="+1jXWDkVbZyVyKTPka0CwwxSH5L27cpTOPqVAsbZa+ciIhg9XWBVajSXQxMPF7aAkYPMxvp+VwzmsWid1MsoPg==" saltValue="0dPprK+EvaeBJqXXrT/etg==" spinCount="100000" sheet="1" objects="1" scenarios="1"/>
  <mergeCells count="3">
    <mergeCell ref="B6:C6"/>
    <mergeCell ref="B8:C8"/>
    <mergeCell ref="B1:C1"/>
  </mergeCells>
  <phoneticPr fontId="1"/>
  <pageMargins left="0.51181102362204722" right="0.5118110236220472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7"/>
  <sheetViews>
    <sheetView zoomScale="80" zoomScaleNormal="80" workbookViewId="0">
      <selection activeCell="B1" sqref="B1"/>
    </sheetView>
  </sheetViews>
  <sheetFormatPr defaultColWidth="9" defaultRowHeight="34.799999999999997" customHeight="1" x14ac:dyDescent="0.2"/>
  <cols>
    <col min="1" max="1" width="2.6640625" style="23" customWidth="1"/>
    <col min="2" max="2" width="3.44140625" style="23" customWidth="1"/>
    <col min="3" max="3" width="164.6640625" style="23" customWidth="1"/>
    <col min="4" max="4" width="2" style="23" customWidth="1"/>
    <col min="5" max="16384" width="9" style="23"/>
  </cols>
  <sheetData>
    <row r="1" spans="2:3" ht="34.799999999999997" customHeight="1" x14ac:dyDescent="0.2">
      <c r="B1" s="57" t="s">
        <v>135</v>
      </c>
      <c r="C1" s="49"/>
    </row>
    <row r="2" spans="2:3" ht="43.2" customHeight="1" x14ac:dyDescent="0.2">
      <c r="B2" s="50" t="s">
        <v>173</v>
      </c>
      <c r="C2" s="51" t="s">
        <v>179</v>
      </c>
    </row>
    <row r="3" spans="2:3" ht="43.2" customHeight="1" x14ac:dyDescent="0.2">
      <c r="B3" s="52" t="s">
        <v>174</v>
      </c>
      <c r="C3" s="53" t="s">
        <v>180</v>
      </c>
    </row>
    <row r="4" spans="2:3" ht="51" customHeight="1" x14ac:dyDescent="0.2">
      <c r="B4" s="52" t="s">
        <v>129</v>
      </c>
      <c r="C4" s="54" t="s">
        <v>181</v>
      </c>
    </row>
    <row r="5" spans="2:3" ht="51" customHeight="1" x14ac:dyDescent="0.2">
      <c r="B5" s="52" t="s">
        <v>130</v>
      </c>
      <c r="C5" s="54" t="s">
        <v>182</v>
      </c>
    </row>
    <row r="6" spans="2:3" ht="51" customHeight="1" x14ac:dyDescent="0.2">
      <c r="B6" s="55" t="s">
        <v>175</v>
      </c>
      <c r="C6" s="56" t="s">
        <v>183</v>
      </c>
    </row>
    <row r="7" spans="2:3" ht="34.799999999999997" customHeight="1" x14ac:dyDescent="0.2">
      <c r="B7" s="23" t="s">
        <v>176</v>
      </c>
    </row>
  </sheetData>
  <sheetProtection algorithmName="SHA-512" hashValue="bXhMPVrhrFdY1R/z8Q4Ul0Q8faTtdIoYABhZQEgusXnkbaqwWt1GyxLo7Pjma8Dg7zbMrJad8NdoYbvXwnZ79Q==" saltValue="D6dvBBqWkZWy4lMkmdRmSw==" spinCount="100000" sheet="1" objects="1" scenarios="1"/>
  <phoneticPr fontId="1"/>
  <pageMargins left="0.51181102362204722" right="0.5118110236220472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44"/>
  <sheetViews>
    <sheetView showGridLines="0" zoomScale="80" zoomScaleNormal="80" workbookViewId="0">
      <selection activeCell="A2" sqref="A2:C2"/>
    </sheetView>
  </sheetViews>
  <sheetFormatPr defaultRowHeight="13.2" x14ac:dyDescent="0.2"/>
  <cols>
    <col min="1" max="1" width="8.88671875" customWidth="1"/>
    <col min="2" max="2" width="27.44140625" customWidth="1"/>
    <col min="3" max="3" width="47.6640625" customWidth="1"/>
    <col min="4" max="4" width="17.5546875" customWidth="1"/>
    <col min="5" max="5" width="11.109375" customWidth="1"/>
    <col min="6" max="6" width="21.77734375" customWidth="1"/>
    <col min="7" max="7" width="3.77734375" style="17" customWidth="1"/>
  </cols>
  <sheetData>
    <row r="1" spans="1:7" ht="13.5" thickBot="1" x14ac:dyDescent="0.25"/>
    <row r="2" spans="1:7" ht="19.2" customHeight="1" thickTop="1" thickBot="1" x14ac:dyDescent="0.25">
      <c r="A2" s="154" t="s">
        <v>188</v>
      </c>
      <c r="B2" s="154"/>
      <c r="C2" s="154"/>
      <c r="F2" s="60" t="s">
        <v>132</v>
      </c>
    </row>
    <row r="3" spans="1:7" ht="14.4" thickTop="1" thickBot="1" x14ac:dyDescent="0.25">
      <c r="D3" s="17" t="s">
        <v>131</v>
      </c>
      <c r="E3" s="17"/>
      <c r="F3" s="17" t="s">
        <v>185</v>
      </c>
    </row>
    <row r="4" spans="1:7" ht="28.2" thickTop="1" x14ac:dyDescent="0.2">
      <c r="A4" s="2"/>
      <c r="B4" s="4"/>
      <c r="C4" s="25" t="s">
        <v>133</v>
      </c>
      <c r="D4" s="58" t="s">
        <v>204</v>
      </c>
      <c r="F4" s="59" t="s">
        <v>186</v>
      </c>
      <c r="G4" s="64"/>
    </row>
    <row r="5" spans="1:7" x14ac:dyDescent="0.2">
      <c r="A5" s="14" t="s">
        <v>45</v>
      </c>
      <c r="B5" s="18" t="s">
        <v>191</v>
      </c>
      <c r="C5" s="31" t="s">
        <v>147</v>
      </c>
      <c r="D5" s="136">
        <v>0</v>
      </c>
      <c r="F5" s="143">
        <f>④計算の流れ!E3</f>
        <v>0</v>
      </c>
      <c r="G5" s="22" t="s">
        <v>45</v>
      </c>
    </row>
    <row r="6" spans="1:7" x14ac:dyDescent="0.2">
      <c r="A6" s="14" t="s">
        <v>46</v>
      </c>
      <c r="B6" s="18" t="s">
        <v>1</v>
      </c>
      <c r="C6" s="31" t="s">
        <v>197</v>
      </c>
      <c r="D6" s="136">
        <v>0</v>
      </c>
      <c r="F6" s="143">
        <f>④計算の流れ!E4</f>
        <v>0</v>
      </c>
      <c r="G6" s="22" t="s">
        <v>46</v>
      </c>
    </row>
    <row r="7" spans="1:7" x14ac:dyDescent="0.2">
      <c r="A7" s="14" t="s">
        <v>47</v>
      </c>
      <c r="B7" s="18" t="s">
        <v>2</v>
      </c>
      <c r="C7" s="31" t="s">
        <v>148</v>
      </c>
      <c r="D7" s="136">
        <v>0</v>
      </c>
      <c r="F7" s="143">
        <f>④計算の流れ!E5</f>
        <v>0</v>
      </c>
      <c r="G7" s="22" t="s">
        <v>47</v>
      </c>
    </row>
    <row r="8" spans="1:7" x14ac:dyDescent="0.2">
      <c r="A8" s="14" t="s">
        <v>48</v>
      </c>
      <c r="B8" s="18" t="s">
        <v>3</v>
      </c>
      <c r="C8" s="31" t="s">
        <v>137</v>
      </c>
      <c r="D8" s="136">
        <v>0</v>
      </c>
      <c r="F8" s="143">
        <f>④計算の流れ!E6</f>
        <v>0</v>
      </c>
      <c r="G8" s="22" t="s">
        <v>48</v>
      </c>
    </row>
    <row r="9" spans="1:7" x14ac:dyDescent="0.2">
      <c r="A9" s="14" t="s">
        <v>49</v>
      </c>
      <c r="B9" s="18" t="s">
        <v>4</v>
      </c>
      <c r="C9" s="31" t="s">
        <v>149</v>
      </c>
      <c r="D9" s="136">
        <v>0</v>
      </c>
      <c r="F9" s="143">
        <f>④計算の流れ!E7</f>
        <v>0</v>
      </c>
      <c r="G9" s="22" t="s">
        <v>49</v>
      </c>
    </row>
    <row r="10" spans="1:7" x14ac:dyDescent="0.2">
      <c r="A10" s="14" t="s">
        <v>50</v>
      </c>
      <c r="B10" s="18" t="s">
        <v>5</v>
      </c>
      <c r="C10" s="31" t="s">
        <v>150</v>
      </c>
      <c r="D10" s="136">
        <v>0</v>
      </c>
      <c r="F10" s="143">
        <f>④計算の流れ!E8</f>
        <v>0</v>
      </c>
      <c r="G10" s="22" t="s">
        <v>50</v>
      </c>
    </row>
    <row r="11" spans="1:7" x14ac:dyDescent="0.2">
      <c r="A11" s="14" t="s">
        <v>51</v>
      </c>
      <c r="B11" s="18" t="s">
        <v>6</v>
      </c>
      <c r="C11" s="31" t="s">
        <v>151</v>
      </c>
      <c r="D11" s="136">
        <v>0</v>
      </c>
      <c r="F11" s="143">
        <f>④計算の流れ!E9</f>
        <v>0</v>
      </c>
      <c r="G11" s="22" t="s">
        <v>51</v>
      </c>
    </row>
    <row r="12" spans="1:7" x14ac:dyDescent="0.2">
      <c r="A12" s="14" t="s">
        <v>52</v>
      </c>
      <c r="B12" s="18" t="s">
        <v>192</v>
      </c>
      <c r="C12" s="31" t="s">
        <v>138</v>
      </c>
      <c r="D12" s="136">
        <v>0</v>
      </c>
      <c r="F12" s="143">
        <f>④計算の流れ!E10</f>
        <v>0</v>
      </c>
      <c r="G12" s="22" t="s">
        <v>52</v>
      </c>
    </row>
    <row r="13" spans="1:7" x14ac:dyDescent="0.2">
      <c r="A13" s="14" t="s">
        <v>53</v>
      </c>
      <c r="B13" s="18" t="s">
        <v>7</v>
      </c>
      <c r="C13" s="31" t="s">
        <v>152</v>
      </c>
      <c r="D13" s="136">
        <v>0</v>
      </c>
      <c r="F13" s="143">
        <f>④計算の流れ!E11</f>
        <v>0</v>
      </c>
      <c r="G13" s="22" t="s">
        <v>53</v>
      </c>
    </row>
    <row r="14" spans="1:7" x14ac:dyDescent="0.2">
      <c r="A14" s="14" t="s">
        <v>54</v>
      </c>
      <c r="B14" s="18" t="s">
        <v>8</v>
      </c>
      <c r="C14" s="31" t="s">
        <v>139</v>
      </c>
      <c r="D14" s="136">
        <v>0</v>
      </c>
      <c r="F14" s="143">
        <f>④計算の流れ!E12</f>
        <v>0</v>
      </c>
      <c r="G14" s="22" t="s">
        <v>54</v>
      </c>
    </row>
    <row r="15" spans="1:7" x14ac:dyDescent="0.2">
      <c r="A15" s="14" t="s">
        <v>55</v>
      </c>
      <c r="B15" s="18" t="s">
        <v>9</v>
      </c>
      <c r="C15" s="31" t="s">
        <v>140</v>
      </c>
      <c r="D15" s="136">
        <v>0</v>
      </c>
      <c r="F15" s="143">
        <f>④計算の流れ!E13</f>
        <v>0</v>
      </c>
      <c r="G15" s="22" t="s">
        <v>55</v>
      </c>
    </row>
    <row r="16" spans="1:7" x14ac:dyDescent="0.2">
      <c r="A16" s="14" t="s">
        <v>56</v>
      </c>
      <c r="B16" s="18" t="s">
        <v>10</v>
      </c>
      <c r="C16" s="31" t="s">
        <v>153</v>
      </c>
      <c r="D16" s="136">
        <v>0</v>
      </c>
      <c r="F16" s="143">
        <f>④計算の流れ!E14</f>
        <v>0</v>
      </c>
      <c r="G16" s="22" t="s">
        <v>56</v>
      </c>
    </row>
    <row r="17" spans="1:7" x14ac:dyDescent="0.2">
      <c r="A17" s="14" t="s">
        <v>57</v>
      </c>
      <c r="B17" s="18" t="s">
        <v>102</v>
      </c>
      <c r="C17" s="31" t="s">
        <v>141</v>
      </c>
      <c r="D17" s="136">
        <v>0</v>
      </c>
      <c r="F17" s="143">
        <f>④計算の流れ!E15</f>
        <v>0</v>
      </c>
      <c r="G17" s="22" t="s">
        <v>57</v>
      </c>
    </row>
    <row r="18" spans="1:7" x14ac:dyDescent="0.2">
      <c r="A18" s="14" t="s">
        <v>58</v>
      </c>
      <c r="B18" s="18" t="s">
        <v>103</v>
      </c>
      <c r="C18" s="31" t="s">
        <v>169</v>
      </c>
      <c r="D18" s="136">
        <v>0</v>
      </c>
      <c r="F18" s="143">
        <f>④計算の流れ!E16</f>
        <v>0</v>
      </c>
      <c r="G18" s="22" t="s">
        <v>58</v>
      </c>
    </row>
    <row r="19" spans="1:7" x14ac:dyDescent="0.2">
      <c r="A19" s="14" t="s">
        <v>59</v>
      </c>
      <c r="B19" s="18" t="s">
        <v>104</v>
      </c>
      <c r="C19" s="31" t="s">
        <v>154</v>
      </c>
      <c r="D19" s="136">
        <v>0</v>
      </c>
      <c r="F19" s="143">
        <f>④計算の流れ!E17</f>
        <v>0</v>
      </c>
      <c r="G19" s="22" t="s">
        <v>59</v>
      </c>
    </row>
    <row r="20" spans="1:7" x14ac:dyDescent="0.2">
      <c r="A20" s="14" t="s">
        <v>60</v>
      </c>
      <c r="B20" s="18" t="s">
        <v>12</v>
      </c>
      <c r="C20" s="31" t="s">
        <v>198</v>
      </c>
      <c r="D20" s="136">
        <v>0</v>
      </c>
      <c r="F20" s="143">
        <f>④計算の流れ!E18</f>
        <v>0</v>
      </c>
      <c r="G20" s="22" t="s">
        <v>60</v>
      </c>
    </row>
    <row r="21" spans="1:7" x14ac:dyDescent="0.2">
      <c r="A21" s="14" t="s">
        <v>61</v>
      </c>
      <c r="B21" s="18" t="s">
        <v>11</v>
      </c>
      <c r="C21" s="31" t="s">
        <v>142</v>
      </c>
      <c r="D21" s="136">
        <v>0</v>
      </c>
      <c r="F21" s="143">
        <f>④計算の流れ!E19</f>
        <v>0</v>
      </c>
      <c r="G21" s="22" t="s">
        <v>61</v>
      </c>
    </row>
    <row r="22" spans="1:7" x14ac:dyDescent="0.2">
      <c r="A22" s="14" t="s">
        <v>62</v>
      </c>
      <c r="B22" s="18" t="s">
        <v>193</v>
      </c>
      <c r="C22" s="31" t="s">
        <v>155</v>
      </c>
      <c r="D22" s="136">
        <v>0</v>
      </c>
      <c r="F22" s="143">
        <f>④計算の流れ!E20</f>
        <v>0</v>
      </c>
      <c r="G22" s="22" t="s">
        <v>62</v>
      </c>
    </row>
    <row r="23" spans="1:7" x14ac:dyDescent="0.2">
      <c r="A23" s="14" t="s">
        <v>63</v>
      </c>
      <c r="B23" s="18" t="s">
        <v>13</v>
      </c>
      <c r="C23" s="31" t="s">
        <v>156</v>
      </c>
      <c r="D23" s="136">
        <v>0</v>
      </c>
      <c r="F23" s="143">
        <f>④計算の流れ!E21</f>
        <v>0</v>
      </c>
      <c r="G23" s="22" t="s">
        <v>63</v>
      </c>
    </row>
    <row r="24" spans="1:7" x14ac:dyDescent="0.2">
      <c r="A24" s="14" t="s">
        <v>66</v>
      </c>
      <c r="B24" s="18" t="s">
        <v>14</v>
      </c>
      <c r="C24" s="31" t="s">
        <v>157</v>
      </c>
      <c r="D24" s="136">
        <v>0</v>
      </c>
      <c r="F24" s="143">
        <f>④計算の流れ!E22</f>
        <v>0</v>
      </c>
      <c r="G24" s="22" t="s">
        <v>66</v>
      </c>
    </row>
    <row r="25" spans="1:7" x14ac:dyDescent="0.2">
      <c r="A25" s="14" t="s">
        <v>67</v>
      </c>
      <c r="B25" s="18" t="s">
        <v>15</v>
      </c>
      <c r="C25" s="31" t="s">
        <v>158</v>
      </c>
      <c r="D25" s="136">
        <v>0</v>
      </c>
      <c r="F25" s="143">
        <f>④計算の流れ!E23</f>
        <v>0</v>
      </c>
      <c r="G25" s="22" t="s">
        <v>67</v>
      </c>
    </row>
    <row r="26" spans="1:7" x14ac:dyDescent="0.2">
      <c r="A26" s="14" t="s">
        <v>68</v>
      </c>
      <c r="B26" s="18" t="s">
        <v>201</v>
      </c>
      <c r="C26" s="31" t="s">
        <v>205</v>
      </c>
      <c r="D26" s="136">
        <v>0</v>
      </c>
      <c r="F26" s="143">
        <f>④計算の流れ!E24</f>
        <v>0</v>
      </c>
      <c r="G26" s="22" t="s">
        <v>68</v>
      </c>
    </row>
    <row r="27" spans="1:7" x14ac:dyDescent="0.2">
      <c r="A27" s="14" t="s">
        <v>69</v>
      </c>
      <c r="B27" s="18" t="s">
        <v>105</v>
      </c>
      <c r="C27" s="31" t="s">
        <v>159</v>
      </c>
      <c r="D27" s="136">
        <v>0</v>
      </c>
      <c r="F27" s="143">
        <f>④計算の流れ!E25</f>
        <v>0</v>
      </c>
      <c r="G27" s="22" t="s">
        <v>69</v>
      </c>
    </row>
    <row r="28" spans="1:7" x14ac:dyDescent="0.2">
      <c r="A28" s="14" t="s">
        <v>70</v>
      </c>
      <c r="B28" s="18" t="s">
        <v>106</v>
      </c>
      <c r="C28" s="31" t="s">
        <v>160</v>
      </c>
      <c r="D28" s="136">
        <v>0</v>
      </c>
      <c r="F28" s="143">
        <f>④計算の流れ!E26</f>
        <v>0</v>
      </c>
      <c r="G28" s="22" t="s">
        <v>70</v>
      </c>
    </row>
    <row r="29" spans="1:7" x14ac:dyDescent="0.2">
      <c r="A29" s="14" t="s">
        <v>71</v>
      </c>
      <c r="B29" s="18" t="s">
        <v>16</v>
      </c>
      <c r="C29" s="31" t="s">
        <v>143</v>
      </c>
      <c r="D29" s="136">
        <v>0</v>
      </c>
      <c r="F29" s="143">
        <f>④計算の流れ!E27</f>
        <v>0</v>
      </c>
      <c r="G29" s="22" t="s">
        <v>71</v>
      </c>
    </row>
    <row r="30" spans="1:7" x14ac:dyDescent="0.2">
      <c r="A30" s="14" t="s">
        <v>72</v>
      </c>
      <c r="B30" s="18" t="s">
        <v>17</v>
      </c>
      <c r="C30" s="31" t="s">
        <v>144</v>
      </c>
      <c r="D30" s="136">
        <v>0</v>
      </c>
      <c r="F30" s="143">
        <f>④計算の流れ!E28</f>
        <v>0</v>
      </c>
      <c r="G30" s="22" t="s">
        <v>72</v>
      </c>
    </row>
    <row r="31" spans="1:7" x14ac:dyDescent="0.2">
      <c r="A31" s="14" t="s">
        <v>73</v>
      </c>
      <c r="B31" s="18" t="s">
        <v>18</v>
      </c>
      <c r="C31" s="31" t="s">
        <v>145</v>
      </c>
      <c r="D31" s="136">
        <v>0</v>
      </c>
      <c r="F31" s="143">
        <f>④計算の流れ!E29</f>
        <v>0</v>
      </c>
      <c r="G31" s="22" t="s">
        <v>73</v>
      </c>
    </row>
    <row r="32" spans="1:7" x14ac:dyDescent="0.2">
      <c r="A32" s="14" t="s">
        <v>74</v>
      </c>
      <c r="B32" s="18" t="s">
        <v>107</v>
      </c>
      <c r="C32" s="31" t="s">
        <v>161</v>
      </c>
      <c r="D32" s="136">
        <v>0</v>
      </c>
      <c r="F32" s="143">
        <f>④計算の流れ!E30</f>
        <v>0</v>
      </c>
      <c r="G32" s="22" t="s">
        <v>74</v>
      </c>
    </row>
    <row r="33" spans="1:7" x14ac:dyDescent="0.2">
      <c r="A33" s="14" t="s">
        <v>75</v>
      </c>
      <c r="B33" s="18" t="s">
        <v>19</v>
      </c>
      <c r="C33" s="31" t="s">
        <v>162</v>
      </c>
      <c r="D33" s="136">
        <v>0</v>
      </c>
      <c r="F33" s="143">
        <f>④計算の流れ!E31</f>
        <v>0</v>
      </c>
      <c r="G33" s="22" t="s">
        <v>75</v>
      </c>
    </row>
    <row r="34" spans="1:7" x14ac:dyDescent="0.2">
      <c r="A34" s="14" t="s">
        <v>76</v>
      </c>
      <c r="B34" s="18" t="s">
        <v>20</v>
      </c>
      <c r="C34" s="31" t="s">
        <v>163</v>
      </c>
      <c r="D34" s="136">
        <v>0</v>
      </c>
      <c r="F34" s="143">
        <f>④計算の流れ!E32</f>
        <v>0</v>
      </c>
      <c r="G34" s="22" t="s">
        <v>76</v>
      </c>
    </row>
    <row r="35" spans="1:7" x14ac:dyDescent="0.2">
      <c r="A35" s="14" t="s">
        <v>77</v>
      </c>
      <c r="B35" s="18" t="s">
        <v>21</v>
      </c>
      <c r="C35" s="31" t="s">
        <v>146</v>
      </c>
      <c r="D35" s="136">
        <v>0</v>
      </c>
      <c r="F35" s="143">
        <f>④計算の流れ!E33</f>
        <v>0</v>
      </c>
      <c r="G35" s="22" t="s">
        <v>77</v>
      </c>
    </row>
    <row r="36" spans="1:7" x14ac:dyDescent="0.2">
      <c r="A36" s="14" t="s">
        <v>78</v>
      </c>
      <c r="B36" s="18" t="s">
        <v>108</v>
      </c>
      <c r="C36" s="31" t="s">
        <v>164</v>
      </c>
      <c r="D36" s="136">
        <v>0</v>
      </c>
      <c r="F36" s="143">
        <f>④計算の流れ!E34</f>
        <v>0</v>
      </c>
      <c r="G36" s="22" t="s">
        <v>78</v>
      </c>
    </row>
    <row r="37" spans="1:7" x14ac:dyDescent="0.2">
      <c r="A37" s="14" t="s">
        <v>79</v>
      </c>
      <c r="B37" s="18" t="s">
        <v>194</v>
      </c>
      <c r="C37" s="31" t="s">
        <v>165</v>
      </c>
      <c r="D37" s="136">
        <v>0</v>
      </c>
      <c r="F37" s="143">
        <f>④計算の流れ!E35</f>
        <v>0</v>
      </c>
      <c r="G37" s="22" t="s">
        <v>79</v>
      </c>
    </row>
    <row r="38" spans="1:7" x14ac:dyDescent="0.2">
      <c r="A38" s="14" t="s">
        <v>80</v>
      </c>
      <c r="B38" s="18" t="s">
        <v>22</v>
      </c>
      <c r="C38" s="32" t="s">
        <v>166</v>
      </c>
      <c r="D38" s="137">
        <v>0</v>
      </c>
      <c r="F38" s="143">
        <f>④計算の流れ!E36</f>
        <v>0</v>
      </c>
      <c r="G38" s="22" t="s">
        <v>80</v>
      </c>
    </row>
    <row r="39" spans="1:7" x14ac:dyDescent="0.2">
      <c r="A39" s="14" t="s">
        <v>81</v>
      </c>
      <c r="B39" s="18" t="s">
        <v>23</v>
      </c>
      <c r="C39" s="31" t="s">
        <v>167</v>
      </c>
      <c r="D39" s="138">
        <v>0</v>
      </c>
      <c r="F39" s="143">
        <f>④計算の流れ!E37</f>
        <v>0</v>
      </c>
      <c r="G39" s="22" t="s">
        <v>81</v>
      </c>
    </row>
    <row r="40" spans="1:7" x14ac:dyDescent="0.2">
      <c r="A40" s="14" t="s">
        <v>82</v>
      </c>
      <c r="B40" s="18" t="s">
        <v>24</v>
      </c>
      <c r="C40" s="31" t="s">
        <v>168</v>
      </c>
      <c r="D40" s="138">
        <v>0</v>
      </c>
      <c r="F40" s="143">
        <f>④計算の流れ!E38</f>
        <v>0</v>
      </c>
      <c r="G40" s="22" t="s">
        <v>82</v>
      </c>
    </row>
    <row r="41" spans="1:7" ht="13.8" thickBot="1" x14ac:dyDescent="0.25">
      <c r="A41" s="14" t="s">
        <v>83</v>
      </c>
      <c r="B41" s="18" t="s">
        <v>25</v>
      </c>
      <c r="C41" s="24"/>
      <c r="D41" s="139">
        <v>0</v>
      </c>
      <c r="F41" s="144">
        <f>④計算の流れ!E39</f>
        <v>0</v>
      </c>
      <c r="G41" s="22" t="s">
        <v>83</v>
      </c>
    </row>
    <row r="42" spans="1:7" ht="6" customHeight="1" thickTop="1" x14ac:dyDescent="0.2">
      <c r="A42" s="13"/>
      <c r="B42" s="12"/>
      <c r="C42" s="12"/>
      <c r="D42" s="140"/>
      <c r="F42" s="145"/>
    </row>
    <row r="43" spans="1:7" ht="6" customHeight="1" thickBot="1" x14ac:dyDescent="0.25">
      <c r="A43" s="3"/>
      <c r="B43" s="3"/>
      <c r="C43" s="3"/>
      <c r="D43" s="141"/>
      <c r="F43" s="145"/>
    </row>
    <row r="44" spans="1:7" ht="13.8" thickBot="1" x14ac:dyDescent="0.25">
      <c r="A44" s="3"/>
      <c r="B44" s="6" t="s">
        <v>0</v>
      </c>
      <c r="C44" s="26"/>
      <c r="D44" s="142">
        <f>SUM(D5:D41)</f>
        <v>0</v>
      </c>
      <c r="F44" s="146">
        <f>SUM(F5:F41)</f>
        <v>0</v>
      </c>
    </row>
  </sheetData>
  <sheetProtection algorithmName="SHA-512" hashValue="MeDVFirMsmhS42sw07L4X1vJAU4z9JSc0UXnW15FifsULoKkllyrpGHuvfdG/vlCKxOu6pmfrWk4Vyef0y6M/g==" saltValue="XmEn+eRXSioXmui9rqkZ/w==" spinCount="100000" sheet="1" objects="1" scenarios="1"/>
  <mergeCells count="1">
    <mergeCell ref="A2:C2"/>
  </mergeCells>
  <phoneticPr fontId="1"/>
  <pageMargins left="0.39370078740157483" right="0.51181102362204722" top="0.55118110236220474" bottom="0.35433070866141736"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3"/>
  <sheetViews>
    <sheetView showGridLines="0" zoomScale="80" zoomScaleNormal="80" workbookViewId="0"/>
  </sheetViews>
  <sheetFormatPr defaultRowHeight="13.2" x14ac:dyDescent="0.2"/>
  <cols>
    <col min="1" max="1" width="8.88671875" customWidth="1"/>
    <col min="2" max="2" width="27.44140625" customWidth="1"/>
    <col min="3" max="4" width="19.44140625" customWidth="1"/>
    <col min="5" max="5" width="28.44140625" customWidth="1"/>
  </cols>
  <sheetData>
    <row r="1" spans="1:5" ht="13.5" thickBot="1" x14ac:dyDescent="0.25">
      <c r="B1" s="21" t="s">
        <v>126</v>
      </c>
      <c r="C1" s="7"/>
      <c r="D1" s="7"/>
    </row>
    <row r="2" spans="1:5" s="1" customFormat="1" ht="48" x14ac:dyDescent="0.2">
      <c r="A2" s="2"/>
      <c r="B2" s="4"/>
      <c r="C2" s="33" t="s">
        <v>65</v>
      </c>
      <c r="D2" s="61" t="s">
        <v>127</v>
      </c>
      <c r="E2" s="62" t="s">
        <v>187</v>
      </c>
    </row>
    <row r="3" spans="1:5" s="3" customFormat="1" x14ac:dyDescent="0.2">
      <c r="A3" s="14" t="s">
        <v>45</v>
      </c>
      <c r="B3" s="18" t="s">
        <v>191</v>
      </c>
      <c r="C3" s="147">
        <f>③金額入力及び結果!D5</f>
        <v>0</v>
      </c>
      <c r="D3" s="8">
        <f>C3*⑤取引基本表!BJ5</f>
        <v>0</v>
      </c>
      <c r="E3" s="63">
        <f t="array" ref="E3:E39">MMULT(⑥逆行列!C5:AM41,D3:D39)</f>
        <v>0</v>
      </c>
    </row>
    <row r="4" spans="1:5" s="3" customFormat="1" x14ac:dyDescent="0.2">
      <c r="A4" s="14" t="s">
        <v>46</v>
      </c>
      <c r="B4" s="18" t="s">
        <v>1</v>
      </c>
      <c r="C4" s="147">
        <f>③金額入力及び結果!D6</f>
        <v>0</v>
      </c>
      <c r="D4" s="8">
        <f>C4*⑤取引基本表!BJ6</f>
        <v>0</v>
      </c>
      <c r="E4" s="63">
        <v>0</v>
      </c>
    </row>
    <row r="5" spans="1:5" s="3" customFormat="1" x14ac:dyDescent="0.2">
      <c r="A5" s="14" t="s">
        <v>47</v>
      </c>
      <c r="B5" s="18" t="s">
        <v>2</v>
      </c>
      <c r="C5" s="147">
        <f>③金額入力及び結果!D7</f>
        <v>0</v>
      </c>
      <c r="D5" s="8">
        <f>C5*⑤取引基本表!BJ7</f>
        <v>0</v>
      </c>
      <c r="E5" s="63">
        <v>0</v>
      </c>
    </row>
    <row r="6" spans="1:5" s="3" customFormat="1" x14ac:dyDescent="0.2">
      <c r="A6" s="14" t="s">
        <v>48</v>
      </c>
      <c r="B6" s="18" t="s">
        <v>3</v>
      </c>
      <c r="C6" s="147">
        <f>③金額入力及び結果!D8</f>
        <v>0</v>
      </c>
      <c r="D6" s="8">
        <f>C6*⑤取引基本表!BJ8</f>
        <v>0</v>
      </c>
      <c r="E6" s="63">
        <v>0</v>
      </c>
    </row>
    <row r="7" spans="1:5" s="3" customFormat="1" x14ac:dyDescent="0.2">
      <c r="A7" s="14" t="s">
        <v>49</v>
      </c>
      <c r="B7" s="18" t="s">
        <v>4</v>
      </c>
      <c r="C7" s="147">
        <f>③金額入力及び結果!D9</f>
        <v>0</v>
      </c>
      <c r="D7" s="8">
        <f>C7*⑤取引基本表!BJ9</f>
        <v>0</v>
      </c>
      <c r="E7" s="63">
        <v>0</v>
      </c>
    </row>
    <row r="8" spans="1:5" s="3" customFormat="1" x14ac:dyDescent="0.2">
      <c r="A8" s="14" t="s">
        <v>50</v>
      </c>
      <c r="B8" s="18" t="s">
        <v>5</v>
      </c>
      <c r="C8" s="147">
        <f>③金額入力及び結果!D10</f>
        <v>0</v>
      </c>
      <c r="D8" s="8">
        <f>C8*⑤取引基本表!BJ10</f>
        <v>0</v>
      </c>
      <c r="E8" s="63">
        <v>0</v>
      </c>
    </row>
    <row r="9" spans="1:5" s="3" customFormat="1" x14ac:dyDescent="0.2">
      <c r="A9" s="14" t="s">
        <v>51</v>
      </c>
      <c r="B9" s="18" t="s">
        <v>6</v>
      </c>
      <c r="C9" s="147">
        <f>③金額入力及び結果!D11</f>
        <v>0</v>
      </c>
      <c r="D9" s="8">
        <f>C9*⑤取引基本表!BJ11</f>
        <v>0</v>
      </c>
      <c r="E9" s="63">
        <v>0</v>
      </c>
    </row>
    <row r="10" spans="1:5" s="3" customFormat="1" x14ac:dyDescent="0.2">
      <c r="A10" s="14" t="s">
        <v>52</v>
      </c>
      <c r="B10" s="18" t="s">
        <v>192</v>
      </c>
      <c r="C10" s="147">
        <f>③金額入力及び結果!D12</f>
        <v>0</v>
      </c>
      <c r="D10" s="8">
        <f>C10*⑤取引基本表!BJ12</f>
        <v>0</v>
      </c>
      <c r="E10" s="63">
        <v>0</v>
      </c>
    </row>
    <row r="11" spans="1:5" s="3" customFormat="1" x14ac:dyDescent="0.2">
      <c r="A11" s="14" t="s">
        <v>53</v>
      </c>
      <c r="B11" s="18" t="s">
        <v>7</v>
      </c>
      <c r="C11" s="147">
        <f>③金額入力及び結果!D13</f>
        <v>0</v>
      </c>
      <c r="D11" s="8">
        <f>C11*⑤取引基本表!BJ13</f>
        <v>0</v>
      </c>
      <c r="E11" s="63">
        <v>0</v>
      </c>
    </row>
    <row r="12" spans="1:5" s="3" customFormat="1" x14ac:dyDescent="0.2">
      <c r="A12" s="14" t="s">
        <v>54</v>
      </c>
      <c r="B12" s="18" t="s">
        <v>8</v>
      </c>
      <c r="C12" s="147">
        <f>③金額入力及び結果!D14</f>
        <v>0</v>
      </c>
      <c r="D12" s="8">
        <f>C12*⑤取引基本表!BJ14</f>
        <v>0</v>
      </c>
      <c r="E12" s="63">
        <v>0</v>
      </c>
    </row>
    <row r="13" spans="1:5" s="3" customFormat="1" x14ac:dyDescent="0.2">
      <c r="A13" s="14" t="s">
        <v>55</v>
      </c>
      <c r="B13" s="18" t="s">
        <v>9</v>
      </c>
      <c r="C13" s="147">
        <f>③金額入力及び結果!D15</f>
        <v>0</v>
      </c>
      <c r="D13" s="8">
        <f>C13*⑤取引基本表!BJ15</f>
        <v>0</v>
      </c>
      <c r="E13" s="63">
        <v>0</v>
      </c>
    </row>
    <row r="14" spans="1:5" s="3" customFormat="1" x14ac:dyDescent="0.2">
      <c r="A14" s="14" t="s">
        <v>56</v>
      </c>
      <c r="B14" s="18" t="s">
        <v>10</v>
      </c>
      <c r="C14" s="147">
        <f>③金額入力及び結果!D16</f>
        <v>0</v>
      </c>
      <c r="D14" s="8">
        <f>C14*⑤取引基本表!BJ16</f>
        <v>0</v>
      </c>
      <c r="E14" s="63">
        <v>0</v>
      </c>
    </row>
    <row r="15" spans="1:5" s="3" customFormat="1" x14ac:dyDescent="0.2">
      <c r="A15" s="14" t="s">
        <v>57</v>
      </c>
      <c r="B15" s="18" t="s">
        <v>102</v>
      </c>
      <c r="C15" s="147">
        <f>③金額入力及び結果!D17</f>
        <v>0</v>
      </c>
      <c r="D15" s="8">
        <f>C15*⑤取引基本表!BJ17</f>
        <v>0</v>
      </c>
      <c r="E15" s="63">
        <v>0</v>
      </c>
    </row>
    <row r="16" spans="1:5" s="3" customFormat="1" x14ac:dyDescent="0.2">
      <c r="A16" s="14" t="s">
        <v>58</v>
      </c>
      <c r="B16" s="18" t="s">
        <v>103</v>
      </c>
      <c r="C16" s="147">
        <f>③金額入力及び結果!D18</f>
        <v>0</v>
      </c>
      <c r="D16" s="8">
        <f>C16*⑤取引基本表!BJ18</f>
        <v>0</v>
      </c>
      <c r="E16" s="63">
        <v>0</v>
      </c>
    </row>
    <row r="17" spans="1:5" s="3" customFormat="1" x14ac:dyDescent="0.2">
      <c r="A17" s="14" t="s">
        <v>59</v>
      </c>
      <c r="B17" s="18" t="s">
        <v>104</v>
      </c>
      <c r="C17" s="147">
        <f>③金額入力及び結果!D19</f>
        <v>0</v>
      </c>
      <c r="D17" s="8">
        <f>C17*⑤取引基本表!BJ19</f>
        <v>0</v>
      </c>
      <c r="E17" s="63">
        <v>0</v>
      </c>
    </row>
    <row r="18" spans="1:5" s="3" customFormat="1" x14ac:dyDescent="0.2">
      <c r="A18" s="14" t="s">
        <v>60</v>
      </c>
      <c r="B18" s="18" t="s">
        <v>12</v>
      </c>
      <c r="C18" s="147">
        <f>③金額入力及び結果!D20</f>
        <v>0</v>
      </c>
      <c r="D18" s="8">
        <f>C18*⑤取引基本表!BJ20</f>
        <v>0</v>
      </c>
      <c r="E18" s="63">
        <v>0</v>
      </c>
    </row>
    <row r="19" spans="1:5" s="3" customFormat="1" x14ac:dyDescent="0.2">
      <c r="A19" s="14" t="s">
        <v>61</v>
      </c>
      <c r="B19" s="18" t="s">
        <v>11</v>
      </c>
      <c r="C19" s="147">
        <f>③金額入力及び結果!D21</f>
        <v>0</v>
      </c>
      <c r="D19" s="8">
        <f>C19*⑤取引基本表!BJ21</f>
        <v>0</v>
      </c>
      <c r="E19" s="63">
        <v>0</v>
      </c>
    </row>
    <row r="20" spans="1:5" s="3" customFormat="1" x14ac:dyDescent="0.2">
      <c r="A20" s="14" t="s">
        <v>62</v>
      </c>
      <c r="B20" s="18" t="s">
        <v>193</v>
      </c>
      <c r="C20" s="147">
        <f>③金額入力及び結果!D22</f>
        <v>0</v>
      </c>
      <c r="D20" s="8">
        <f>C20*⑤取引基本表!BJ22</f>
        <v>0</v>
      </c>
      <c r="E20" s="63">
        <v>0</v>
      </c>
    </row>
    <row r="21" spans="1:5" s="3" customFormat="1" x14ac:dyDescent="0.2">
      <c r="A21" s="14" t="s">
        <v>63</v>
      </c>
      <c r="B21" s="18" t="s">
        <v>13</v>
      </c>
      <c r="C21" s="147">
        <f>③金額入力及び結果!D23</f>
        <v>0</v>
      </c>
      <c r="D21" s="8">
        <f>C21*⑤取引基本表!BJ23</f>
        <v>0</v>
      </c>
      <c r="E21" s="63">
        <v>0</v>
      </c>
    </row>
    <row r="22" spans="1:5" s="3" customFormat="1" x14ac:dyDescent="0.2">
      <c r="A22" s="14" t="s">
        <v>66</v>
      </c>
      <c r="B22" s="18" t="s">
        <v>14</v>
      </c>
      <c r="C22" s="147">
        <f>③金額入力及び結果!D24</f>
        <v>0</v>
      </c>
      <c r="D22" s="8">
        <f>C22*⑤取引基本表!BJ24</f>
        <v>0</v>
      </c>
      <c r="E22" s="63">
        <v>0</v>
      </c>
    </row>
    <row r="23" spans="1:5" s="3" customFormat="1" x14ac:dyDescent="0.2">
      <c r="A23" s="14" t="s">
        <v>67</v>
      </c>
      <c r="B23" s="18" t="s">
        <v>15</v>
      </c>
      <c r="C23" s="147">
        <f>③金額入力及び結果!D25</f>
        <v>0</v>
      </c>
      <c r="D23" s="8">
        <f>C23*⑤取引基本表!BJ25</f>
        <v>0</v>
      </c>
      <c r="E23" s="63">
        <v>0</v>
      </c>
    </row>
    <row r="24" spans="1:5" s="3" customFormat="1" x14ac:dyDescent="0.2">
      <c r="A24" s="14" t="s">
        <v>68</v>
      </c>
      <c r="B24" s="18" t="s">
        <v>201</v>
      </c>
      <c r="C24" s="147">
        <f>③金額入力及び結果!D26</f>
        <v>0</v>
      </c>
      <c r="D24" s="8">
        <f>C24*⑤取引基本表!BJ26</f>
        <v>0</v>
      </c>
      <c r="E24" s="63">
        <v>0</v>
      </c>
    </row>
    <row r="25" spans="1:5" s="3" customFormat="1" x14ac:dyDescent="0.2">
      <c r="A25" s="14" t="s">
        <v>69</v>
      </c>
      <c r="B25" s="18" t="s">
        <v>105</v>
      </c>
      <c r="C25" s="147">
        <f>③金額入力及び結果!D27</f>
        <v>0</v>
      </c>
      <c r="D25" s="8">
        <f>C25*⑤取引基本表!BJ27</f>
        <v>0</v>
      </c>
      <c r="E25" s="63">
        <v>0</v>
      </c>
    </row>
    <row r="26" spans="1:5" s="3" customFormat="1" x14ac:dyDescent="0.2">
      <c r="A26" s="14" t="s">
        <v>70</v>
      </c>
      <c r="B26" s="18" t="s">
        <v>106</v>
      </c>
      <c r="C26" s="147">
        <f>③金額入力及び結果!D28</f>
        <v>0</v>
      </c>
      <c r="D26" s="8">
        <f>C26*⑤取引基本表!BJ28</f>
        <v>0</v>
      </c>
      <c r="E26" s="63">
        <v>0</v>
      </c>
    </row>
    <row r="27" spans="1:5" s="3" customFormat="1" x14ac:dyDescent="0.2">
      <c r="A27" s="14" t="s">
        <v>71</v>
      </c>
      <c r="B27" s="18" t="s">
        <v>16</v>
      </c>
      <c r="C27" s="147">
        <f>③金額入力及び結果!D29</f>
        <v>0</v>
      </c>
      <c r="D27" s="8">
        <f>C27*⑤取引基本表!BJ29</f>
        <v>0</v>
      </c>
      <c r="E27" s="63">
        <v>0</v>
      </c>
    </row>
    <row r="28" spans="1:5" s="3" customFormat="1" x14ac:dyDescent="0.2">
      <c r="A28" s="14" t="s">
        <v>72</v>
      </c>
      <c r="B28" s="18" t="s">
        <v>17</v>
      </c>
      <c r="C28" s="147">
        <f>③金額入力及び結果!D30</f>
        <v>0</v>
      </c>
      <c r="D28" s="8">
        <f>C28*⑤取引基本表!BJ30</f>
        <v>0</v>
      </c>
      <c r="E28" s="63">
        <v>0</v>
      </c>
    </row>
    <row r="29" spans="1:5" s="3" customFormat="1" x14ac:dyDescent="0.2">
      <c r="A29" s="14" t="s">
        <v>73</v>
      </c>
      <c r="B29" s="18" t="s">
        <v>18</v>
      </c>
      <c r="C29" s="147">
        <f>③金額入力及び結果!D31</f>
        <v>0</v>
      </c>
      <c r="D29" s="8">
        <f>C29*⑤取引基本表!BJ31</f>
        <v>0</v>
      </c>
      <c r="E29" s="63">
        <v>0</v>
      </c>
    </row>
    <row r="30" spans="1:5" s="3" customFormat="1" x14ac:dyDescent="0.2">
      <c r="A30" s="14" t="s">
        <v>74</v>
      </c>
      <c r="B30" s="18" t="s">
        <v>107</v>
      </c>
      <c r="C30" s="147">
        <f>③金額入力及び結果!D32</f>
        <v>0</v>
      </c>
      <c r="D30" s="8">
        <f>C30*⑤取引基本表!BJ32</f>
        <v>0</v>
      </c>
      <c r="E30" s="63">
        <v>0</v>
      </c>
    </row>
    <row r="31" spans="1:5" s="3" customFormat="1" x14ac:dyDescent="0.2">
      <c r="A31" s="14" t="s">
        <v>75</v>
      </c>
      <c r="B31" s="18" t="s">
        <v>19</v>
      </c>
      <c r="C31" s="147">
        <f>③金額入力及び結果!D33</f>
        <v>0</v>
      </c>
      <c r="D31" s="8">
        <f>C31*⑤取引基本表!BJ33</f>
        <v>0</v>
      </c>
      <c r="E31" s="63">
        <v>0</v>
      </c>
    </row>
    <row r="32" spans="1:5" s="3" customFormat="1" x14ac:dyDescent="0.2">
      <c r="A32" s="14" t="s">
        <v>76</v>
      </c>
      <c r="B32" s="18" t="s">
        <v>20</v>
      </c>
      <c r="C32" s="147">
        <f>③金額入力及び結果!D34</f>
        <v>0</v>
      </c>
      <c r="D32" s="8">
        <f>C32*⑤取引基本表!BJ34</f>
        <v>0</v>
      </c>
      <c r="E32" s="63">
        <v>0</v>
      </c>
    </row>
    <row r="33" spans="1:5" s="3" customFormat="1" x14ac:dyDescent="0.2">
      <c r="A33" s="14" t="s">
        <v>77</v>
      </c>
      <c r="B33" s="18" t="s">
        <v>21</v>
      </c>
      <c r="C33" s="147">
        <f>③金額入力及び結果!D35</f>
        <v>0</v>
      </c>
      <c r="D33" s="8">
        <f>C33*⑤取引基本表!BJ35</f>
        <v>0</v>
      </c>
      <c r="E33" s="63">
        <v>0</v>
      </c>
    </row>
    <row r="34" spans="1:5" s="3" customFormat="1" x14ac:dyDescent="0.2">
      <c r="A34" s="14" t="s">
        <v>78</v>
      </c>
      <c r="B34" s="18" t="s">
        <v>108</v>
      </c>
      <c r="C34" s="147">
        <f>③金額入力及び結果!D36</f>
        <v>0</v>
      </c>
      <c r="D34" s="8">
        <f>C34*⑤取引基本表!BJ36</f>
        <v>0</v>
      </c>
      <c r="E34" s="63">
        <v>0</v>
      </c>
    </row>
    <row r="35" spans="1:5" s="3" customFormat="1" x14ac:dyDescent="0.2">
      <c r="A35" s="14" t="s">
        <v>79</v>
      </c>
      <c r="B35" s="18" t="s">
        <v>194</v>
      </c>
      <c r="C35" s="147">
        <f>③金額入力及び結果!D37</f>
        <v>0</v>
      </c>
      <c r="D35" s="8">
        <f>C35*⑤取引基本表!BJ37</f>
        <v>0</v>
      </c>
      <c r="E35" s="63">
        <v>0</v>
      </c>
    </row>
    <row r="36" spans="1:5" s="3" customFormat="1" x14ac:dyDescent="0.2">
      <c r="A36" s="14" t="s">
        <v>80</v>
      </c>
      <c r="B36" s="18" t="s">
        <v>22</v>
      </c>
      <c r="C36" s="147">
        <f>③金額入力及び結果!D38</f>
        <v>0</v>
      </c>
      <c r="D36" s="8">
        <f>C36*⑤取引基本表!BJ38</f>
        <v>0</v>
      </c>
      <c r="E36" s="63">
        <v>0</v>
      </c>
    </row>
    <row r="37" spans="1:5" s="3" customFormat="1" x14ac:dyDescent="0.2">
      <c r="A37" s="14" t="s">
        <v>81</v>
      </c>
      <c r="B37" s="18" t="s">
        <v>23</v>
      </c>
      <c r="C37" s="147">
        <f>③金額入力及び結果!D39</f>
        <v>0</v>
      </c>
      <c r="D37" s="8">
        <f>C37*⑤取引基本表!BJ39</f>
        <v>0</v>
      </c>
      <c r="E37" s="63">
        <v>0</v>
      </c>
    </row>
    <row r="38" spans="1:5" s="3" customFormat="1" x14ac:dyDescent="0.2">
      <c r="A38" s="14" t="s">
        <v>82</v>
      </c>
      <c r="B38" s="18" t="s">
        <v>24</v>
      </c>
      <c r="C38" s="147">
        <f>③金額入力及び結果!D40</f>
        <v>0</v>
      </c>
      <c r="D38" s="8">
        <f>C38*⑤取引基本表!BJ40</f>
        <v>0</v>
      </c>
      <c r="E38" s="63">
        <v>0</v>
      </c>
    </row>
    <row r="39" spans="1:5" s="3" customFormat="1" ht="13.8" thickBot="1" x14ac:dyDescent="0.25">
      <c r="A39" s="14" t="s">
        <v>83</v>
      </c>
      <c r="B39" s="18" t="s">
        <v>25</v>
      </c>
      <c r="C39" s="148">
        <f>③金額入力及び結果!D41</f>
        <v>0</v>
      </c>
      <c r="D39" s="8">
        <f>C39*⑤取引基本表!BJ41</f>
        <v>0</v>
      </c>
      <c r="E39" s="63">
        <v>0</v>
      </c>
    </row>
    <row r="40" spans="1:5" s="3" customFormat="1" ht="7.8" customHeight="1" x14ac:dyDescent="0.2">
      <c r="A40" s="13"/>
      <c r="B40" s="12"/>
      <c r="C40" s="16"/>
      <c r="D40" s="15"/>
      <c r="E40" s="10"/>
    </row>
    <row r="41" spans="1:5" s="3" customFormat="1" ht="7.8" customHeight="1" x14ac:dyDescent="0.2">
      <c r="C41" s="5"/>
      <c r="D41" s="9"/>
      <c r="E41" s="10"/>
    </row>
    <row r="42" spans="1:5" s="3" customFormat="1" ht="16.5" customHeight="1" x14ac:dyDescent="0.2">
      <c r="B42" s="6" t="s">
        <v>0</v>
      </c>
      <c r="C42" s="19">
        <f>SUM(C3:C39)</f>
        <v>0</v>
      </c>
      <c r="D42" s="20">
        <f>SUM(D3:D39)</f>
        <v>0</v>
      </c>
      <c r="E42" s="30">
        <f>SUM(E3:E39)</f>
        <v>0</v>
      </c>
    </row>
    <row r="43" spans="1:5" s="3" customFormat="1" ht="16.5" customHeight="1" x14ac:dyDescent="0.2">
      <c r="D43" s="11"/>
      <c r="E43" s="11"/>
    </row>
  </sheetData>
  <sheetProtection algorithmName="SHA-512" hashValue="Vo4+GYvP4vk/tu0A2NZkpQS8hqmv6/QhCrll822inopv3VKOpsR6wQzQkHxwWMOCtcSCpA3DizrWk26KtK5AoA==" saltValue="mUYA1J2VQHMRf2I+TQHRTQ==" spinCount="100000" sheet="1" objects="1" scenarios="1"/>
  <phoneticPr fontId="1"/>
  <printOptions horizontalCentered="1"/>
  <pageMargins left="0.35433070866141736" right="0.23622047244094491" top="0.47244094488188981" bottom="0.51181102362204722"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51"/>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3.2" x14ac:dyDescent="0.2"/>
  <cols>
    <col min="1" max="1" width="6.109375" style="92" customWidth="1"/>
    <col min="2" max="2" width="33" style="93" customWidth="1"/>
    <col min="3" max="56" width="13.109375" style="93" customWidth="1"/>
    <col min="57" max="57" width="15.77734375" style="93" customWidth="1"/>
    <col min="58" max="58" width="16" style="93" customWidth="1"/>
    <col min="59" max="59" width="8.88671875" style="93"/>
    <col min="60" max="60" width="20.109375" style="93" customWidth="1"/>
    <col min="61" max="61" width="20.109375" style="96" customWidth="1"/>
    <col min="62" max="62" width="20.109375" style="93" customWidth="1"/>
    <col min="63" max="16384" width="8.88671875" style="93"/>
  </cols>
  <sheetData>
    <row r="1" spans="1:62" x14ac:dyDescent="0.2">
      <c r="C1"/>
      <c r="D1"/>
      <c r="E1"/>
      <c r="F1"/>
      <c r="G1"/>
      <c r="H1"/>
      <c r="I1"/>
      <c r="J1"/>
      <c r="K1"/>
      <c r="L1"/>
      <c r="BD1" s="94"/>
      <c r="BE1"/>
    </row>
    <row r="2" spans="1:62" x14ac:dyDescent="0.2">
      <c r="A2" s="116" t="s">
        <v>200</v>
      </c>
      <c r="C2" s="97"/>
      <c r="D2" s="97"/>
      <c r="E2" s="97"/>
      <c r="F2" s="97"/>
      <c r="G2" s="97"/>
      <c r="H2" s="97"/>
      <c r="I2" s="97"/>
      <c r="J2" s="97"/>
      <c r="K2" s="97"/>
      <c r="L2" s="97"/>
      <c r="BD2" s="94"/>
      <c r="BE2" s="95"/>
      <c r="BF2" s="93" t="s">
        <v>203</v>
      </c>
    </row>
    <row r="3" spans="1:62" ht="13.05" x14ac:dyDescent="0.2">
      <c r="A3" s="98"/>
      <c r="B3" s="75"/>
      <c r="C3" s="98" t="s">
        <v>45</v>
      </c>
      <c r="D3" s="67" t="s">
        <v>46</v>
      </c>
      <c r="E3" s="67" t="s">
        <v>47</v>
      </c>
      <c r="F3" s="67" t="s">
        <v>48</v>
      </c>
      <c r="G3" s="67" t="s">
        <v>49</v>
      </c>
      <c r="H3" s="67" t="s">
        <v>50</v>
      </c>
      <c r="I3" s="67" t="s">
        <v>51</v>
      </c>
      <c r="J3" s="67" t="s">
        <v>52</v>
      </c>
      <c r="K3" s="67" t="s">
        <v>53</v>
      </c>
      <c r="L3" s="67" t="s">
        <v>54</v>
      </c>
      <c r="M3" s="67" t="s">
        <v>55</v>
      </c>
      <c r="N3" s="67" t="s">
        <v>56</v>
      </c>
      <c r="O3" s="67" t="s">
        <v>57</v>
      </c>
      <c r="P3" s="67" t="s">
        <v>58</v>
      </c>
      <c r="Q3" s="67" t="s">
        <v>59</v>
      </c>
      <c r="R3" s="67" t="s">
        <v>60</v>
      </c>
      <c r="S3" s="67" t="s">
        <v>61</v>
      </c>
      <c r="T3" s="67" t="s">
        <v>62</v>
      </c>
      <c r="U3" s="67" t="s">
        <v>63</v>
      </c>
      <c r="V3" s="67" t="s">
        <v>66</v>
      </c>
      <c r="W3" s="67" t="s">
        <v>67</v>
      </c>
      <c r="X3" s="67" t="s">
        <v>68</v>
      </c>
      <c r="Y3" s="67" t="s">
        <v>69</v>
      </c>
      <c r="Z3" s="67" t="s">
        <v>70</v>
      </c>
      <c r="AA3" s="67" t="s">
        <v>71</v>
      </c>
      <c r="AB3" s="67" t="s">
        <v>72</v>
      </c>
      <c r="AC3" s="67" t="s">
        <v>73</v>
      </c>
      <c r="AD3" s="67" t="s">
        <v>74</v>
      </c>
      <c r="AE3" s="67" t="s">
        <v>75</v>
      </c>
      <c r="AF3" s="67" t="s">
        <v>76</v>
      </c>
      <c r="AG3" s="67" t="s">
        <v>77</v>
      </c>
      <c r="AH3" s="67" t="s">
        <v>78</v>
      </c>
      <c r="AI3" s="67" t="s">
        <v>79</v>
      </c>
      <c r="AJ3" s="67" t="s">
        <v>80</v>
      </c>
      <c r="AK3" s="67" t="s">
        <v>81</v>
      </c>
      <c r="AL3" s="67" t="s">
        <v>82</v>
      </c>
      <c r="AM3" s="68" t="s">
        <v>83</v>
      </c>
      <c r="AN3" s="69" t="s">
        <v>84</v>
      </c>
      <c r="AO3" s="98" t="s">
        <v>85</v>
      </c>
      <c r="AP3" s="67" t="s">
        <v>86</v>
      </c>
      <c r="AQ3" s="67" t="s">
        <v>87</v>
      </c>
      <c r="AR3" s="67" t="s">
        <v>88</v>
      </c>
      <c r="AS3" s="67" t="s">
        <v>89</v>
      </c>
      <c r="AT3" s="67" t="s">
        <v>90</v>
      </c>
      <c r="AU3" s="98" t="s">
        <v>91</v>
      </c>
      <c r="AV3" s="99" t="s">
        <v>92</v>
      </c>
      <c r="AW3" s="68" t="s">
        <v>93</v>
      </c>
      <c r="AX3" s="69" t="s">
        <v>94</v>
      </c>
      <c r="AY3" s="69" t="s">
        <v>95</v>
      </c>
      <c r="AZ3" s="69" t="s">
        <v>96</v>
      </c>
      <c r="BA3" s="98" t="s">
        <v>97</v>
      </c>
      <c r="BB3" s="67" t="s">
        <v>98</v>
      </c>
      <c r="BC3" s="68" t="s">
        <v>99</v>
      </c>
      <c r="BD3" s="99" t="s">
        <v>190</v>
      </c>
      <c r="BE3" s="69" t="s">
        <v>100</v>
      </c>
      <c r="BF3" s="69" t="s">
        <v>101</v>
      </c>
    </row>
    <row r="4" spans="1:62" ht="40.200000000000003" customHeight="1" x14ac:dyDescent="0.2">
      <c r="A4" s="70"/>
      <c r="B4" s="71"/>
      <c r="C4" s="72" t="s">
        <v>191</v>
      </c>
      <c r="D4" s="71" t="s">
        <v>1</v>
      </c>
      <c r="E4" s="71" t="s">
        <v>2</v>
      </c>
      <c r="F4" s="71" t="s">
        <v>3</v>
      </c>
      <c r="G4" s="71" t="s">
        <v>4</v>
      </c>
      <c r="H4" s="71" t="s">
        <v>5</v>
      </c>
      <c r="I4" s="71" t="s">
        <v>6</v>
      </c>
      <c r="J4" s="71" t="s">
        <v>192</v>
      </c>
      <c r="K4" s="71" t="s">
        <v>7</v>
      </c>
      <c r="L4" s="71" t="s">
        <v>8</v>
      </c>
      <c r="M4" s="71" t="s">
        <v>9</v>
      </c>
      <c r="N4" s="71" t="s">
        <v>10</v>
      </c>
      <c r="O4" s="71" t="s">
        <v>102</v>
      </c>
      <c r="P4" s="71" t="s">
        <v>103</v>
      </c>
      <c r="Q4" s="71" t="s">
        <v>104</v>
      </c>
      <c r="R4" s="71" t="s">
        <v>12</v>
      </c>
      <c r="S4" s="71" t="s">
        <v>11</v>
      </c>
      <c r="T4" s="71" t="s">
        <v>193</v>
      </c>
      <c r="U4" s="71" t="s">
        <v>13</v>
      </c>
      <c r="V4" s="71" t="s">
        <v>14</v>
      </c>
      <c r="W4" s="71" t="s">
        <v>15</v>
      </c>
      <c r="X4" s="71" t="s">
        <v>201</v>
      </c>
      <c r="Y4" s="71" t="s">
        <v>105</v>
      </c>
      <c r="Z4" s="71" t="s">
        <v>106</v>
      </c>
      <c r="AA4" s="71" t="s">
        <v>16</v>
      </c>
      <c r="AB4" s="71" t="s">
        <v>17</v>
      </c>
      <c r="AC4" s="71" t="s">
        <v>18</v>
      </c>
      <c r="AD4" s="71" t="s">
        <v>107</v>
      </c>
      <c r="AE4" s="71" t="s">
        <v>19</v>
      </c>
      <c r="AF4" s="71" t="s">
        <v>20</v>
      </c>
      <c r="AG4" s="71" t="s">
        <v>21</v>
      </c>
      <c r="AH4" s="71" t="s">
        <v>108</v>
      </c>
      <c r="AI4" s="71" t="s">
        <v>194</v>
      </c>
      <c r="AJ4" s="71" t="s">
        <v>22</v>
      </c>
      <c r="AK4" s="71" t="s">
        <v>23</v>
      </c>
      <c r="AL4" s="71" t="s">
        <v>24</v>
      </c>
      <c r="AM4" s="73" t="s">
        <v>25</v>
      </c>
      <c r="AN4" s="74" t="s">
        <v>26</v>
      </c>
      <c r="AO4" s="72" t="s">
        <v>27</v>
      </c>
      <c r="AP4" s="71" t="s">
        <v>28</v>
      </c>
      <c r="AQ4" s="71" t="s">
        <v>29</v>
      </c>
      <c r="AR4" s="71" t="s">
        <v>30</v>
      </c>
      <c r="AS4" s="71" t="s">
        <v>31</v>
      </c>
      <c r="AT4" s="71" t="s">
        <v>32</v>
      </c>
      <c r="AU4" s="72" t="s">
        <v>33</v>
      </c>
      <c r="AV4" s="100" t="s">
        <v>34</v>
      </c>
      <c r="AW4" s="73" t="s">
        <v>35</v>
      </c>
      <c r="AX4" s="74" t="s">
        <v>36</v>
      </c>
      <c r="AY4" s="74" t="s">
        <v>37</v>
      </c>
      <c r="AZ4" s="74" t="s">
        <v>38</v>
      </c>
      <c r="BA4" s="72" t="s">
        <v>39</v>
      </c>
      <c r="BB4" s="71" t="s">
        <v>40</v>
      </c>
      <c r="BC4" s="73" t="s">
        <v>41</v>
      </c>
      <c r="BD4" s="100" t="s">
        <v>42</v>
      </c>
      <c r="BE4" s="74" t="s">
        <v>43</v>
      </c>
      <c r="BF4" s="74" t="s">
        <v>44</v>
      </c>
      <c r="BH4" s="101" t="s">
        <v>196</v>
      </c>
      <c r="BI4" s="102" t="s">
        <v>195</v>
      </c>
      <c r="BJ4" s="103" t="s">
        <v>64</v>
      </c>
    </row>
    <row r="5" spans="1:62" x14ac:dyDescent="0.2">
      <c r="A5" s="98" t="s">
        <v>45</v>
      </c>
      <c r="B5" s="75" t="s">
        <v>191</v>
      </c>
      <c r="C5" s="117">
        <v>1602.8</v>
      </c>
      <c r="D5" s="118">
        <v>0.1</v>
      </c>
      <c r="E5" s="118">
        <v>7253.6</v>
      </c>
      <c r="F5" s="118">
        <v>16.600000000000001</v>
      </c>
      <c r="G5" s="118">
        <v>289.60000000000002</v>
      </c>
      <c r="H5" s="118">
        <v>41.8</v>
      </c>
      <c r="I5" s="118">
        <v>0</v>
      </c>
      <c r="J5" s="118">
        <v>103.6</v>
      </c>
      <c r="K5" s="118">
        <v>0.8</v>
      </c>
      <c r="L5" s="118">
        <v>0</v>
      </c>
      <c r="M5" s="118">
        <v>0</v>
      </c>
      <c r="N5" s="118">
        <v>0</v>
      </c>
      <c r="O5" s="118">
        <v>0</v>
      </c>
      <c r="P5" s="118">
        <v>0</v>
      </c>
      <c r="Q5" s="118">
        <v>0</v>
      </c>
      <c r="R5" s="118">
        <v>0</v>
      </c>
      <c r="S5" s="118">
        <v>0</v>
      </c>
      <c r="T5" s="118">
        <v>0</v>
      </c>
      <c r="U5" s="118">
        <v>0</v>
      </c>
      <c r="V5" s="118">
        <v>39.700000000000003</v>
      </c>
      <c r="W5" s="118">
        <v>63.4</v>
      </c>
      <c r="X5" s="118">
        <v>0</v>
      </c>
      <c r="Y5" s="118">
        <v>0</v>
      </c>
      <c r="Z5" s="118">
        <v>0</v>
      </c>
      <c r="AA5" s="118">
        <v>11.5</v>
      </c>
      <c r="AB5" s="118">
        <v>0</v>
      </c>
      <c r="AC5" s="118">
        <v>0.4</v>
      </c>
      <c r="AD5" s="118">
        <v>2</v>
      </c>
      <c r="AE5" s="118">
        <v>0</v>
      </c>
      <c r="AF5" s="118">
        <v>1.3</v>
      </c>
      <c r="AG5" s="118">
        <v>63.4</v>
      </c>
      <c r="AH5" s="118">
        <v>140.69999999999999</v>
      </c>
      <c r="AI5" s="118">
        <v>10.6</v>
      </c>
      <c r="AJ5" s="118">
        <v>0.7</v>
      </c>
      <c r="AK5" s="118">
        <v>656.6</v>
      </c>
      <c r="AL5" s="118">
        <v>0</v>
      </c>
      <c r="AM5" s="119">
        <v>0</v>
      </c>
      <c r="AN5" s="120">
        <v>10299.299999999999</v>
      </c>
      <c r="AO5" s="117">
        <v>64.599999999999994</v>
      </c>
      <c r="AP5" s="118">
        <v>3752.5</v>
      </c>
      <c r="AQ5" s="118">
        <v>0</v>
      </c>
      <c r="AR5" s="118">
        <v>0</v>
      </c>
      <c r="AS5" s="118">
        <v>263.10000000000002</v>
      </c>
      <c r="AT5" s="118">
        <v>202.2</v>
      </c>
      <c r="AU5" s="117">
        <v>4282.3999999999996</v>
      </c>
      <c r="AV5" s="121">
        <v>14581.7</v>
      </c>
      <c r="AW5" s="119">
        <v>101.2</v>
      </c>
      <c r="AX5" s="120">
        <v>101.2</v>
      </c>
      <c r="AY5" s="120">
        <v>4383.6000000000004</v>
      </c>
      <c r="AZ5" s="120">
        <v>14682.9</v>
      </c>
      <c r="BA5" s="117">
        <v>-2101.9</v>
      </c>
      <c r="BB5" s="118">
        <v>-35.1</v>
      </c>
      <c r="BC5" s="119">
        <v>-180.1</v>
      </c>
      <c r="BD5" s="121">
        <v>-2317.1</v>
      </c>
      <c r="BE5" s="120">
        <v>2066.6</v>
      </c>
      <c r="BF5" s="120">
        <v>12365.8</v>
      </c>
      <c r="BH5" s="105">
        <f t="shared" ref="BH5:BH42" si="0">BD5*(-1)</f>
        <v>2317.1</v>
      </c>
      <c r="BI5" s="106">
        <f>BH5/AV5</f>
        <v>0.15890465446415711</v>
      </c>
      <c r="BJ5" s="107">
        <f>1-BI5</f>
        <v>0.84109534553584286</v>
      </c>
    </row>
    <row r="6" spans="1:62" x14ac:dyDescent="0.2">
      <c r="A6" s="80" t="s">
        <v>46</v>
      </c>
      <c r="B6" s="81" t="s">
        <v>1</v>
      </c>
      <c r="C6" s="117">
        <v>0.4</v>
      </c>
      <c r="D6" s="118">
        <v>1.3</v>
      </c>
      <c r="E6" s="118">
        <v>7.1</v>
      </c>
      <c r="F6" s="118">
        <v>0.6</v>
      </c>
      <c r="G6" s="118">
        <v>24.9</v>
      </c>
      <c r="H6" s="118">
        <v>121.3</v>
      </c>
      <c r="I6" s="118">
        <v>6363.8</v>
      </c>
      <c r="J6" s="118">
        <v>1.2</v>
      </c>
      <c r="K6" s="118">
        <v>290.60000000000002</v>
      </c>
      <c r="L6" s="118">
        <v>1234.5999999999999</v>
      </c>
      <c r="M6" s="118">
        <v>1423.7</v>
      </c>
      <c r="N6" s="118">
        <v>1.1000000000000001</v>
      </c>
      <c r="O6" s="118">
        <v>0.4</v>
      </c>
      <c r="P6" s="118">
        <v>0.7</v>
      </c>
      <c r="Q6" s="118">
        <v>0.5</v>
      </c>
      <c r="R6" s="118">
        <v>1.1000000000000001</v>
      </c>
      <c r="S6" s="118">
        <v>0.3</v>
      </c>
      <c r="T6" s="118">
        <v>0</v>
      </c>
      <c r="U6" s="118">
        <v>3.3</v>
      </c>
      <c r="V6" s="118">
        <v>3.9</v>
      </c>
      <c r="W6" s="118">
        <v>128.4</v>
      </c>
      <c r="X6" s="118">
        <v>4815.7</v>
      </c>
      <c r="Y6" s="118">
        <v>0</v>
      </c>
      <c r="Z6" s="118">
        <v>0</v>
      </c>
      <c r="AA6" s="118">
        <v>0.2</v>
      </c>
      <c r="AB6" s="118">
        <v>0</v>
      </c>
      <c r="AC6" s="118">
        <v>0.1</v>
      </c>
      <c r="AD6" s="118">
        <v>0.2</v>
      </c>
      <c r="AE6" s="118">
        <v>0</v>
      </c>
      <c r="AF6" s="118">
        <v>0.3</v>
      </c>
      <c r="AG6" s="118">
        <v>1.9</v>
      </c>
      <c r="AH6" s="118">
        <v>0.4</v>
      </c>
      <c r="AI6" s="118">
        <v>0.2</v>
      </c>
      <c r="AJ6" s="118">
        <v>0.3</v>
      </c>
      <c r="AK6" s="118">
        <v>0.3</v>
      </c>
      <c r="AL6" s="118">
        <v>0</v>
      </c>
      <c r="AM6" s="119">
        <v>1</v>
      </c>
      <c r="AN6" s="120">
        <v>14429.8</v>
      </c>
      <c r="AO6" s="117">
        <v>-4.5</v>
      </c>
      <c r="AP6" s="118">
        <v>-5.0999999999999996</v>
      </c>
      <c r="AQ6" s="118">
        <v>0</v>
      </c>
      <c r="AR6" s="118">
        <v>0</v>
      </c>
      <c r="AS6" s="118">
        <v>-5</v>
      </c>
      <c r="AT6" s="118">
        <v>-7.4</v>
      </c>
      <c r="AU6" s="117">
        <v>-22</v>
      </c>
      <c r="AV6" s="121">
        <v>14407.8</v>
      </c>
      <c r="AW6" s="119">
        <v>17.2</v>
      </c>
      <c r="AX6" s="120">
        <v>17.2</v>
      </c>
      <c r="AY6" s="120">
        <v>-4.8</v>
      </c>
      <c r="AZ6" s="120">
        <v>14425</v>
      </c>
      <c r="BA6" s="117">
        <v>-12015.4</v>
      </c>
      <c r="BB6" s="118">
        <v>0</v>
      </c>
      <c r="BC6" s="119">
        <v>-1903.1</v>
      </c>
      <c r="BD6" s="121">
        <v>-13918.5</v>
      </c>
      <c r="BE6" s="120">
        <v>-13923.3</v>
      </c>
      <c r="BF6" s="120">
        <v>506.5</v>
      </c>
      <c r="BH6" s="105">
        <f t="shared" si="0"/>
        <v>13918.5</v>
      </c>
      <c r="BI6" s="106">
        <f t="shared" ref="BI6:BI42" si="1">BH6/AV6</f>
        <v>0.96603922875109316</v>
      </c>
      <c r="BJ6" s="107">
        <f t="shared" ref="BJ6:BJ42" si="2">1-BI6</f>
        <v>3.396077124890684E-2</v>
      </c>
    </row>
    <row r="7" spans="1:62" x14ac:dyDescent="0.2">
      <c r="A7" s="80" t="s">
        <v>47</v>
      </c>
      <c r="B7" s="81" t="s">
        <v>2</v>
      </c>
      <c r="C7" s="117">
        <v>1410.2</v>
      </c>
      <c r="D7" s="118">
        <v>0</v>
      </c>
      <c r="E7" s="118">
        <v>7720.6</v>
      </c>
      <c r="F7" s="118">
        <v>7.7</v>
      </c>
      <c r="G7" s="118">
        <v>17.3</v>
      </c>
      <c r="H7" s="118">
        <v>261.60000000000002</v>
      </c>
      <c r="I7" s="118">
        <v>0.1</v>
      </c>
      <c r="J7" s="118">
        <v>0.2</v>
      </c>
      <c r="K7" s="118">
        <v>3</v>
      </c>
      <c r="L7" s="118">
        <v>0</v>
      </c>
      <c r="M7" s="118">
        <v>0</v>
      </c>
      <c r="N7" s="118">
        <v>0</v>
      </c>
      <c r="O7" s="118">
        <v>0</v>
      </c>
      <c r="P7" s="118">
        <v>0</v>
      </c>
      <c r="Q7" s="118">
        <v>0</v>
      </c>
      <c r="R7" s="118">
        <v>0</v>
      </c>
      <c r="S7" s="118">
        <v>0</v>
      </c>
      <c r="T7" s="118">
        <v>0</v>
      </c>
      <c r="U7" s="118">
        <v>0</v>
      </c>
      <c r="V7" s="118">
        <v>15</v>
      </c>
      <c r="W7" s="118">
        <v>1.9</v>
      </c>
      <c r="X7" s="118">
        <v>0</v>
      </c>
      <c r="Y7" s="118">
        <v>0</v>
      </c>
      <c r="Z7" s="118">
        <v>0</v>
      </c>
      <c r="AA7" s="118">
        <v>13.1</v>
      </c>
      <c r="AB7" s="118">
        <v>0</v>
      </c>
      <c r="AC7" s="118">
        <v>0</v>
      </c>
      <c r="AD7" s="118">
        <v>5.5</v>
      </c>
      <c r="AE7" s="118">
        <v>0</v>
      </c>
      <c r="AF7" s="118">
        <v>29.6</v>
      </c>
      <c r="AG7" s="118">
        <v>244</v>
      </c>
      <c r="AH7" s="118">
        <v>498.7</v>
      </c>
      <c r="AI7" s="118">
        <v>7.8</v>
      </c>
      <c r="AJ7" s="118">
        <v>0.3</v>
      </c>
      <c r="AK7" s="118">
        <v>4069.8</v>
      </c>
      <c r="AL7" s="118">
        <v>0</v>
      </c>
      <c r="AM7" s="119">
        <v>30</v>
      </c>
      <c r="AN7" s="120">
        <v>14336.2</v>
      </c>
      <c r="AO7" s="117">
        <v>839.1</v>
      </c>
      <c r="AP7" s="118">
        <v>29965.4</v>
      </c>
      <c r="AQ7" s="118">
        <v>0</v>
      </c>
      <c r="AR7" s="118">
        <v>0</v>
      </c>
      <c r="AS7" s="118">
        <v>0</v>
      </c>
      <c r="AT7" s="118">
        <v>-131.5</v>
      </c>
      <c r="AU7" s="117">
        <v>30673</v>
      </c>
      <c r="AV7" s="121">
        <v>45009.2</v>
      </c>
      <c r="AW7" s="119">
        <v>690.6</v>
      </c>
      <c r="AX7" s="120">
        <v>690.6</v>
      </c>
      <c r="AY7" s="120">
        <v>31363.599999999999</v>
      </c>
      <c r="AZ7" s="120">
        <v>45699.8</v>
      </c>
      <c r="BA7" s="117">
        <v>-5622</v>
      </c>
      <c r="BB7" s="118">
        <v>-343.7</v>
      </c>
      <c r="BC7" s="119">
        <v>-1670.2</v>
      </c>
      <c r="BD7" s="121">
        <v>-7635.9</v>
      </c>
      <c r="BE7" s="120">
        <v>23727.7</v>
      </c>
      <c r="BF7" s="120">
        <v>38063.9</v>
      </c>
      <c r="BH7" s="105">
        <f t="shared" si="0"/>
        <v>7635.9</v>
      </c>
      <c r="BI7" s="106">
        <f t="shared" si="1"/>
        <v>0.16965198226140435</v>
      </c>
      <c r="BJ7" s="107">
        <f t="shared" si="2"/>
        <v>0.83034801773859568</v>
      </c>
    </row>
    <row r="8" spans="1:62" x14ac:dyDescent="0.2">
      <c r="A8" s="80" t="s">
        <v>48</v>
      </c>
      <c r="B8" s="81" t="s">
        <v>3</v>
      </c>
      <c r="C8" s="117">
        <v>56.7</v>
      </c>
      <c r="D8" s="118">
        <v>1.4</v>
      </c>
      <c r="E8" s="118">
        <v>33.4</v>
      </c>
      <c r="F8" s="118">
        <v>599.20000000000005</v>
      </c>
      <c r="G8" s="118">
        <v>47.5</v>
      </c>
      <c r="H8" s="118">
        <v>34.5</v>
      </c>
      <c r="I8" s="118">
        <v>0.6</v>
      </c>
      <c r="J8" s="118">
        <v>52.6</v>
      </c>
      <c r="K8" s="118">
        <v>20.9</v>
      </c>
      <c r="L8" s="118">
        <v>7.1</v>
      </c>
      <c r="M8" s="118">
        <v>8.8000000000000007</v>
      </c>
      <c r="N8" s="118">
        <v>14</v>
      </c>
      <c r="O8" s="118">
        <v>11.6</v>
      </c>
      <c r="P8" s="118">
        <v>25.5</v>
      </c>
      <c r="Q8" s="118">
        <v>9.4</v>
      </c>
      <c r="R8" s="118">
        <v>43.2</v>
      </c>
      <c r="S8" s="118">
        <v>31.1</v>
      </c>
      <c r="T8" s="118">
        <v>6.9</v>
      </c>
      <c r="U8" s="118">
        <v>82.1</v>
      </c>
      <c r="V8" s="118">
        <v>54.8</v>
      </c>
      <c r="W8" s="118">
        <v>255.3</v>
      </c>
      <c r="X8" s="118">
        <v>4</v>
      </c>
      <c r="Y8" s="118">
        <v>3.6</v>
      </c>
      <c r="Z8" s="118">
        <v>16.3</v>
      </c>
      <c r="AA8" s="118">
        <v>395.5</v>
      </c>
      <c r="AB8" s="118">
        <v>51.3</v>
      </c>
      <c r="AC8" s="118">
        <v>4.9000000000000004</v>
      </c>
      <c r="AD8" s="118">
        <v>83.8</v>
      </c>
      <c r="AE8" s="118">
        <v>59.7</v>
      </c>
      <c r="AF8" s="118">
        <v>175.8</v>
      </c>
      <c r="AG8" s="118">
        <v>23.4</v>
      </c>
      <c r="AH8" s="118">
        <v>251.2</v>
      </c>
      <c r="AI8" s="118">
        <v>102.3</v>
      </c>
      <c r="AJ8" s="118">
        <v>152.30000000000001</v>
      </c>
      <c r="AK8" s="118">
        <v>158.69999999999999</v>
      </c>
      <c r="AL8" s="118">
        <v>29.7</v>
      </c>
      <c r="AM8" s="119">
        <v>1.6</v>
      </c>
      <c r="AN8" s="120">
        <v>2911</v>
      </c>
      <c r="AO8" s="117">
        <v>115.5</v>
      </c>
      <c r="AP8" s="118">
        <v>3797.2</v>
      </c>
      <c r="AQ8" s="118">
        <v>0</v>
      </c>
      <c r="AR8" s="118">
        <v>0.8</v>
      </c>
      <c r="AS8" s="118">
        <v>262.39999999999998</v>
      </c>
      <c r="AT8" s="118">
        <v>-73.400000000000006</v>
      </c>
      <c r="AU8" s="117">
        <v>4102.5</v>
      </c>
      <c r="AV8" s="121">
        <v>7013.5</v>
      </c>
      <c r="AW8" s="119">
        <v>498.5</v>
      </c>
      <c r="AX8" s="120">
        <v>498.5</v>
      </c>
      <c r="AY8" s="120">
        <v>4601</v>
      </c>
      <c r="AZ8" s="120">
        <v>7512.1</v>
      </c>
      <c r="BA8" s="117">
        <v>-3988.7</v>
      </c>
      <c r="BB8" s="118">
        <v>-198.8</v>
      </c>
      <c r="BC8" s="119">
        <v>-413.7</v>
      </c>
      <c r="BD8" s="121">
        <v>-4601.2</v>
      </c>
      <c r="BE8" s="120">
        <v>-0.1</v>
      </c>
      <c r="BF8" s="120">
        <v>2910.9</v>
      </c>
      <c r="BH8" s="105">
        <f t="shared" si="0"/>
        <v>4601.2</v>
      </c>
      <c r="BI8" s="106">
        <f t="shared" si="1"/>
        <v>0.65604904826406218</v>
      </c>
      <c r="BJ8" s="107">
        <f t="shared" si="2"/>
        <v>0.34395095173593782</v>
      </c>
    </row>
    <row r="9" spans="1:62" x14ac:dyDescent="0.2">
      <c r="A9" s="80" t="s">
        <v>49</v>
      </c>
      <c r="B9" s="81" t="s">
        <v>4</v>
      </c>
      <c r="C9" s="117">
        <v>319.10000000000002</v>
      </c>
      <c r="D9" s="118">
        <v>0.7</v>
      </c>
      <c r="E9" s="118">
        <v>557</v>
      </c>
      <c r="F9" s="118">
        <v>14.5</v>
      </c>
      <c r="G9" s="118">
        <v>3136.2</v>
      </c>
      <c r="H9" s="118">
        <v>497.4</v>
      </c>
      <c r="I9" s="118">
        <v>0.6</v>
      </c>
      <c r="J9" s="118">
        <v>76.599999999999994</v>
      </c>
      <c r="K9" s="118">
        <v>107.9</v>
      </c>
      <c r="L9" s="118">
        <v>7</v>
      </c>
      <c r="M9" s="118">
        <v>19.100000000000001</v>
      </c>
      <c r="N9" s="118">
        <v>48.4</v>
      </c>
      <c r="O9" s="118">
        <v>16.399999999999999</v>
      </c>
      <c r="P9" s="118">
        <v>18.7</v>
      </c>
      <c r="Q9" s="118">
        <v>30.1</v>
      </c>
      <c r="R9" s="118">
        <v>53.3</v>
      </c>
      <c r="S9" s="118">
        <v>95.8</v>
      </c>
      <c r="T9" s="118">
        <v>26.1</v>
      </c>
      <c r="U9" s="118">
        <v>69.900000000000006</v>
      </c>
      <c r="V9" s="118">
        <v>590.6</v>
      </c>
      <c r="W9" s="118">
        <v>2828.7</v>
      </c>
      <c r="X9" s="118">
        <v>90.9</v>
      </c>
      <c r="Y9" s="118">
        <v>14.7</v>
      </c>
      <c r="Z9" s="118">
        <v>27.3</v>
      </c>
      <c r="AA9" s="118">
        <v>700</v>
      </c>
      <c r="AB9" s="118">
        <v>164.7</v>
      </c>
      <c r="AC9" s="118">
        <v>51.9</v>
      </c>
      <c r="AD9" s="118">
        <v>296.5</v>
      </c>
      <c r="AE9" s="118">
        <v>548.6</v>
      </c>
      <c r="AF9" s="118">
        <v>49.4</v>
      </c>
      <c r="AG9" s="118">
        <v>385.1</v>
      </c>
      <c r="AH9" s="118">
        <v>445.9</v>
      </c>
      <c r="AI9" s="118">
        <v>89.1</v>
      </c>
      <c r="AJ9" s="118">
        <v>320.3</v>
      </c>
      <c r="AK9" s="118">
        <v>196.4</v>
      </c>
      <c r="AL9" s="118">
        <v>640.9</v>
      </c>
      <c r="AM9" s="119">
        <v>4.7</v>
      </c>
      <c r="AN9" s="120">
        <v>12540.7</v>
      </c>
      <c r="AO9" s="117">
        <v>89.6</v>
      </c>
      <c r="AP9" s="118">
        <v>423.4</v>
      </c>
      <c r="AQ9" s="118">
        <v>2.2000000000000002</v>
      </c>
      <c r="AR9" s="118">
        <v>9.6</v>
      </c>
      <c r="AS9" s="118">
        <v>309.89999999999998</v>
      </c>
      <c r="AT9" s="118">
        <v>-179</v>
      </c>
      <c r="AU9" s="117">
        <v>655.7</v>
      </c>
      <c r="AV9" s="121">
        <v>13196.5</v>
      </c>
      <c r="AW9" s="119">
        <v>418.3</v>
      </c>
      <c r="AX9" s="120">
        <v>418.3</v>
      </c>
      <c r="AY9" s="120">
        <v>1074</v>
      </c>
      <c r="AZ9" s="120">
        <v>13614.8</v>
      </c>
      <c r="BA9" s="117">
        <v>-1958.3</v>
      </c>
      <c r="BB9" s="118">
        <v>-18.899999999999999</v>
      </c>
      <c r="BC9" s="119">
        <v>-197.4</v>
      </c>
      <c r="BD9" s="121">
        <v>-2174.6</v>
      </c>
      <c r="BE9" s="120">
        <v>-1100.5999999999999</v>
      </c>
      <c r="BF9" s="120">
        <v>11440.2</v>
      </c>
      <c r="BH9" s="105">
        <f t="shared" si="0"/>
        <v>2174.6</v>
      </c>
      <c r="BI9" s="106">
        <f t="shared" si="1"/>
        <v>0.16478611753116357</v>
      </c>
      <c r="BJ9" s="107">
        <f t="shared" si="2"/>
        <v>0.83521388246883643</v>
      </c>
    </row>
    <row r="10" spans="1:62" x14ac:dyDescent="0.2">
      <c r="A10" s="80" t="s">
        <v>50</v>
      </c>
      <c r="B10" s="81" t="s">
        <v>5</v>
      </c>
      <c r="C10" s="117">
        <v>547.20000000000005</v>
      </c>
      <c r="D10" s="118">
        <v>4.4000000000000004</v>
      </c>
      <c r="E10" s="118">
        <v>370.7</v>
      </c>
      <c r="F10" s="118">
        <v>321.89999999999998</v>
      </c>
      <c r="G10" s="118">
        <v>416.8</v>
      </c>
      <c r="H10" s="118">
        <v>8965.2999999999993</v>
      </c>
      <c r="I10" s="118">
        <v>34.299999999999997</v>
      </c>
      <c r="J10" s="118">
        <v>2220.6</v>
      </c>
      <c r="K10" s="118">
        <v>194.6</v>
      </c>
      <c r="L10" s="118">
        <v>93.1</v>
      </c>
      <c r="M10" s="118">
        <v>69.2</v>
      </c>
      <c r="N10" s="118">
        <v>105.2</v>
      </c>
      <c r="O10" s="118">
        <v>44</v>
      </c>
      <c r="P10" s="118">
        <v>63.2</v>
      </c>
      <c r="Q10" s="118">
        <v>94.1</v>
      </c>
      <c r="R10" s="118">
        <v>203.8</v>
      </c>
      <c r="S10" s="118">
        <v>182.1</v>
      </c>
      <c r="T10" s="118">
        <v>49.8</v>
      </c>
      <c r="U10" s="118">
        <v>535.1</v>
      </c>
      <c r="V10" s="118">
        <v>308.39999999999998</v>
      </c>
      <c r="W10" s="118">
        <v>342.1</v>
      </c>
      <c r="X10" s="118">
        <v>26.8</v>
      </c>
      <c r="Y10" s="118">
        <v>37.9</v>
      </c>
      <c r="Z10" s="118">
        <v>92.6</v>
      </c>
      <c r="AA10" s="118">
        <v>0.8</v>
      </c>
      <c r="AB10" s="118">
        <v>1</v>
      </c>
      <c r="AC10" s="118">
        <v>3</v>
      </c>
      <c r="AD10" s="118">
        <v>27.2</v>
      </c>
      <c r="AE10" s="118">
        <v>53.3</v>
      </c>
      <c r="AF10" s="118">
        <v>40.799999999999997</v>
      </c>
      <c r="AG10" s="118">
        <v>468.2</v>
      </c>
      <c r="AH10" s="118">
        <v>10858.9</v>
      </c>
      <c r="AI10" s="118">
        <v>10.7</v>
      </c>
      <c r="AJ10" s="118">
        <v>330.8</v>
      </c>
      <c r="AK10" s="118">
        <v>343.1</v>
      </c>
      <c r="AL10" s="118">
        <v>13.8</v>
      </c>
      <c r="AM10" s="119">
        <v>28.4</v>
      </c>
      <c r="AN10" s="120">
        <v>27503.200000000001</v>
      </c>
      <c r="AO10" s="117">
        <v>195.5</v>
      </c>
      <c r="AP10" s="118">
        <v>2626.8</v>
      </c>
      <c r="AQ10" s="118">
        <v>0</v>
      </c>
      <c r="AR10" s="118">
        <v>0</v>
      </c>
      <c r="AS10" s="118">
        <v>0</v>
      </c>
      <c r="AT10" s="118">
        <v>66.599999999999994</v>
      </c>
      <c r="AU10" s="117">
        <v>2888.8</v>
      </c>
      <c r="AV10" s="121">
        <v>30392</v>
      </c>
      <c r="AW10" s="119">
        <v>6256.8</v>
      </c>
      <c r="AX10" s="120">
        <v>6256.8</v>
      </c>
      <c r="AY10" s="120">
        <v>9145.6</v>
      </c>
      <c r="AZ10" s="120">
        <v>36648.800000000003</v>
      </c>
      <c r="BA10" s="117">
        <v>-7299.6</v>
      </c>
      <c r="BB10" s="118">
        <v>-53.1</v>
      </c>
      <c r="BC10" s="119">
        <v>-734</v>
      </c>
      <c r="BD10" s="121">
        <v>-8086.7</v>
      </c>
      <c r="BE10" s="120">
        <v>1058.9000000000001</v>
      </c>
      <c r="BF10" s="120">
        <v>28562.1</v>
      </c>
      <c r="BH10" s="105">
        <f t="shared" si="0"/>
        <v>8086.7</v>
      </c>
      <c r="BI10" s="106">
        <f t="shared" si="1"/>
        <v>0.26607988944459066</v>
      </c>
      <c r="BJ10" s="107">
        <f t="shared" si="2"/>
        <v>0.7339201105554094</v>
      </c>
    </row>
    <row r="11" spans="1:62" x14ac:dyDescent="0.2">
      <c r="A11" s="80" t="s">
        <v>51</v>
      </c>
      <c r="B11" s="81" t="s">
        <v>6</v>
      </c>
      <c r="C11" s="117">
        <v>132.80000000000001</v>
      </c>
      <c r="D11" s="118">
        <v>6.7</v>
      </c>
      <c r="E11" s="118">
        <v>103.7</v>
      </c>
      <c r="F11" s="118">
        <v>11</v>
      </c>
      <c r="G11" s="118">
        <v>41.3</v>
      </c>
      <c r="H11" s="118">
        <v>1437.4</v>
      </c>
      <c r="I11" s="118">
        <v>869.2</v>
      </c>
      <c r="J11" s="118">
        <v>17.100000000000001</v>
      </c>
      <c r="K11" s="118">
        <v>115.4</v>
      </c>
      <c r="L11" s="118">
        <v>592.29999999999995</v>
      </c>
      <c r="M11" s="118">
        <v>27.8</v>
      </c>
      <c r="N11" s="118">
        <v>42</v>
      </c>
      <c r="O11" s="118">
        <v>10.3</v>
      </c>
      <c r="P11" s="118">
        <v>13.3</v>
      </c>
      <c r="Q11" s="118">
        <v>5</v>
      </c>
      <c r="R11" s="118">
        <v>13</v>
      </c>
      <c r="S11" s="118">
        <v>12.4</v>
      </c>
      <c r="T11" s="118">
        <v>1.5</v>
      </c>
      <c r="U11" s="118">
        <v>76.8</v>
      </c>
      <c r="V11" s="118">
        <v>15.4</v>
      </c>
      <c r="W11" s="118">
        <v>734.5</v>
      </c>
      <c r="X11" s="118">
        <v>746.2</v>
      </c>
      <c r="Y11" s="118">
        <v>47.9</v>
      </c>
      <c r="Z11" s="118">
        <v>72.7</v>
      </c>
      <c r="AA11" s="118">
        <v>121.1</v>
      </c>
      <c r="AB11" s="118">
        <v>13.7</v>
      </c>
      <c r="AC11" s="118">
        <v>38.4</v>
      </c>
      <c r="AD11" s="118">
        <v>4224</v>
      </c>
      <c r="AE11" s="118">
        <v>46.2</v>
      </c>
      <c r="AF11" s="118">
        <v>413.4</v>
      </c>
      <c r="AG11" s="118">
        <v>150</v>
      </c>
      <c r="AH11" s="118">
        <v>142.80000000000001</v>
      </c>
      <c r="AI11" s="118">
        <v>15.1</v>
      </c>
      <c r="AJ11" s="118">
        <v>159.6</v>
      </c>
      <c r="AK11" s="118">
        <v>145.4</v>
      </c>
      <c r="AL11" s="118">
        <v>0</v>
      </c>
      <c r="AM11" s="119">
        <v>69</v>
      </c>
      <c r="AN11" s="120">
        <v>10684.3</v>
      </c>
      <c r="AO11" s="117">
        <v>15</v>
      </c>
      <c r="AP11" s="118">
        <v>4043</v>
      </c>
      <c r="AQ11" s="118">
        <v>0</v>
      </c>
      <c r="AR11" s="118">
        <v>0</v>
      </c>
      <c r="AS11" s="118">
        <v>0</v>
      </c>
      <c r="AT11" s="118">
        <v>12.2</v>
      </c>
      <c r="AU11" s="117">
        <v>4070.2</v>
      </c>
      <c r="AV11" s="121">
        <v>14754.5</v>
      </c>
      <c r="AW11" s="119">
        <v>824.8</v>
      </c>
      <c r="AX11" s="120">
        <v>824.8</v>
      </c>
      <c r="AY11" s="120">
        <v>4895</v>
      </c>
      <c r="AZ11" s="120">
        <v>15579.3</v>
      </c>
      <c r="BA11" s="117">
        <v>-2032.3</v>
      </c>
      <c r="BB11" s="118">
        <v>-7.4</v>
      </c>
      <c r="BC11" s="119">
        <v>-287.8</v>
      </c>
      <c r="BD11" s="121">
        <v>-2327.5</v>
      </c>
      <c r="BE11" s="120">
        <v>2567.5</v>
      </c>
      <c r="BF11" s="120">
        <v>13251.8</v>
      </c>
      <c r="BH11" s="105">
        <f t="shared" si="0"/>
        <v>2327.5</v>
      </c>
      <c r="BI11" s="106">
        <f t="shared" si="1"/>
        <v>0.15774848351350435</v>
      </c>
      <c r="BJ11" s="107">
        <f t="shared" si="2"/>
        <v>0.84225151648649565</v>
      </c>
    </row>
    <row r="12" spans="1:62" x14ac:dyDescent="0.2">
      <c r="A12" s="80" t="s">
        <v>52</v>
      </c>
      <c r="B12" s="81" t="s">
        <v>192</v>
      </c>
      <c r="C12" s="117">
        <v>120.8</v>
      </c>
      <c r="D12" s="118">
        <v>2.5</v>
      </c>
      <c r="E12" s="118">
        <v>666.4</v>
      </c>
      <c r="F12" s="118">
        <v>23.2</v>
      </c>
      <c r="G12" s="118">
        <v>257.5</v>
      </c>
      <c r="H12" s="118">
        <v>896</v>
      </c>
      <c r="I12" s="118">
        <v>1.6</v>
      </c>
      <c r="J12" s="118">
        <v>2658.3</v>
      </c>
      <c r="K12" s="118">
        <v>48.4</v>
      </c>
      <c r="L12" s="118">
        <v>14.9</v>
      </c>
      <c r="M12" s="118">
        <v>51</v>
      </c>
      <c r="N12" s="118">
        <v>58.3</v>
      </c>
      <c r="O12" s="118">
        <v>130.4</v>
      </c>
      <c r="P12" s="118">
        <v>330.9</v>
      </c>
      <c r="Q12" s="118">
        <v>252.1</v>
      </c>
      <c r="R12" s="118">
        <v>210</v>
      </c>
      <c r="S12" s="118">
        <v>594.6</v>
      </c>
      <c r="T12" s="118">
        <v>208.2</v>
      </c>
      <c r="U12" s="118">
        <v>2112.6</v>
      </c>
      <c r="V12" s="118">
        <v>470.7</v>
      </c>
      <c r="W12" s="118">
        <v>975</v>
      </c>
      <c r="X12" s="118">
        <v>0</v>
      </c>
      <c r="Y12" s="118">
        <v>166.5</v>
      </c>
      <c r="Z12" s="118">
        <v>122.6</v>
      </c>
      <c r="AA12" s="118">
        <v>453.5</v>
      </c>
      <c r="AB12" s="118">
        <v>92.2</v>
      </c>
      <c r="AC12" s="118">
        <v>66.8</v>
      </c>
      <c r="AD12" s="118">
        <v>175.4</v>
      </c>
      <c r="AE12" s="118">
        <v>254.8</v>
      </c>
      <c r="AF12" s="118">
        <v>77</v>
      </c>
      <c r="AG12" s="118">
        <v>206.4</v>
      </c>
      <c r="AH12" s="118">
        <v>162.6</v>
      </c>
      <c r="AI12" s="118">
        <v>35.4</v>
      </c>
      <c r="AJ12" s="118">
        <v>665.3</v>
      </c>
      <c r="AK12" s="118">
        <v>107.1</v>
      </c>
      <c r="AL12" s="118">
        <v>68.3</v>
      </c>
      <c r="AM12" s="119">
        <v>15.9</v>
      </c>
      <c r="AN12" s="120">
        <v>12753.1</v>
      </c>
      <c r="AO12" s="117">
        <v>23.5</v>
      </c>
      <c r="AP12" s="118">
        <v>823.7</v>
      </c>
      <c r="AQ12" s="118">
        <v>3.3</v>
      </c>
      <c r="AR12" s="118">
        <v>0</v>
      </c>
      <c r="AS12" s="118">
        <v>-0.6</v>
      </c>
      <c r="AT12" s="118">
        <v>-133.6</v>
      </c>
      <c r="AU12" s="117">
        <v>716.4</v>
      </c>
      <c r="AV12" s="121">
        <v>13469.5</v>
      </c>
      <c r="AW12" s="119">
        <v>2136.3000000000002</v>
      </c>
      <c r="AX12" s="120">
        <v>2136.3000000000002</v>
      </c>
      <c r="AY12" s="120">
        <v>2852.7</v>
      </c>
      <c r="AZ12" s="120">
        <v>15605.8</v>
      </c>
      <c r="BA12" s="117">
        <v>-1700.1</v>
      </c>
      <c r="BB12" s="118">
        <v>-45.3</v>
      </c>
      <c r="BC12" s="119">
        <v>-174.5</v>
      </c>
      <c r="BD12" s="121">
        <v>-1919.9</v>
      </c>
      <c r="BE12" s="120">
        <v>932.8</v>
      </c>
      <c r="BF12" s="120">
        <v>13685.9</v>
      </c>
      <c r="BH12" s="105">
        <f t="shared" si="0"/>
        <v>1919.9</v>
      </c>
      <c r="BI12" s="106">
        <f t="shared" si="1"/>
        <v>0.14253684249600951</v>
      </c>
      <c r="BJ12" s="107">
        <f t="shared" si="2"/>
        <v>0.85746315750399049</v>
      </c>
    </row>
    <row r="13" spans="1:62" x14ac:dyDescent="0.2">
      <c r="A13" s="80" t="s">
        <v>53</v>
      </c>
      <c r="B13" s="81" t="s">
        <v>7</v>
      </c>
      <c r="C13" s="117">
        <v>28.9</v>
      </c>
      <c r="D13" s="118">
        <v>0.4</v>
      </c>
      <c r="E13" s="118">
        <v>66.599999999999994</v>
      </c>
      <c r="F13" s="118">
        <v>1.3</v>
      </c>
      <c r="G13" s="118">
        <v>20.2</v>
      </c>
      <c r="H13" s="118">
        <v>227.6</v>
      </c>
      <c r="I13" s="118">
        <v>12.8</v>
      </c>
      <c r="J13" s="118">
        <v>36.700000000000003</v>
      </c>
      <c r="K13" s="118">
        <v>573.5</v>
      </c>
      <c r="L13" s="118">
        <v>80.7</v>
      </c>
      <c r="M13" s="118">
        <v>70.8</v>
      </c>
      <c r="N13" s="118">
        <v>68.3</v>
      </c>
      <c r="O13" s="118">
        <v>66.3</v>
      </c>
      <c r="P13" s="118">
        <v>79.7</v>
      </c>
      <c r="Q13" s="118">
        <v>79.2</v>
      </c>
      <c r="R13" s="118">
        <v>453.1</v>
      </c>
      <c r="S13" s="118">
        <v>115.3</v>
      </c>
      <c r="T13" s="118">
        <v>14.2</v>
      </c>
      <c r="U13" s="118">
        <v>397.8</v>
      </c>
      <c r="V13" s="118">
        <v>37.799999999999997</v>
      </c>
      <c r="W13" s="118">
        <v>3556.5</v>
      </c>
      <c r="X13" s="118">
        <v>1.2</v>
      </c>
      <c r="Y13" s="118">
        <v>21.7</v>
      </c>
      <c r="Z13" s="118">
        <v>3</v>
      </c>
      <c r="AA13" s="118">
        <v>18.100000000000001</v>
      </c>
      <c r="AB13" s="118">
        <v>0.4</v>
      </c>
      <c r="AC13" s="118">
        <v>5.8</v>
      </c>
      <c r="AD13" s="118">
        <v>2.2000000000000002</v>
      </c>
      <c r="AE13" s="118">
        <v>0.6</v>
      </c>
      <c r="AF13" s="118">
        <v>8.3000000000000007</v>
      </c>
      <c r="AG13" s="118">
        <v>88.9</v>
      </c>
      <c r="AH13" s="118">
        <v>51.9</v>
      </c>
      <c r="AI13" s="118">
        <v>2.1</v>
      </c>
      <c r="AJ13" s="118">
        <v>59.9</v>
      </c>
      <c r="AK13" s="118">
        <v>41.1</v>
      </c>
      <c r="AL13" s="118">
        <v>8</v>
      </c>
      <c r="AM13" s="119">
        <v>21.3</v>
      </c>
      <c r="AN13" s="120">
        <v>6322.3</v>
      </c>
      <c r="AO13" s="117">
        <v>9.4</v>
      </c>
      <c r="AP13" s="118">
        <v>106.5</v>
      </c>
      <c r="AQ13" s="118">
        <v>0</v>
      </c>
      <c r="AR13" s="118">
        <v>0</v>
      </c>
      <c r="AS13" s="118">
        <v>0</v>
      </c>
      <c r="AT13" s="118">
        <v>-43</v>
      </c>
      <c r="AU13" s="117">
        <v>73</v>
      </c>
      <c r="AV13" s="121">
        <v>6395.3</v>
      </c>
      <c r="AW13" s="119">
        <v>783.8</v>
      </c>
      <c r="AX13" s="120">
        <v>783.8</v>
      </c>
      <c r="AY13" s="120">
        <v>856.8</v>
      </c>
      <c r="AZ13" s="120">
        <v>7179.1</v>
      </c>
      <c r="BA13" s="117">
        <v>-544.5</v>
      </c>
      <c r="BB13" s="118">
        <v>-2.9</v>
      </c>
      <c r="BC13" s="119">
        <v>-54.7</v>
      </c>
      <c r="BD13" s="121">
        <v>-602.20000000000005</v>
      </c>
      <c r="BE13" s="120">
        <v>254.7</v>
      </c>
      <c r="BF13" s="120">
        <v>6576.9</v>
      </c>
      <c r="BH13" s="105">
        <f t="shared" si="0"/>
        <v>602.20000000000005</v>
      </c>
      <c r="BI13" s="106">
        <f t="shared" si="1"/>
        <v>9.4162900880333994E-2</v>
      </c>
      <c r="BJ13" s="107">
        <f t="shared" si="2"/>
        <v>0.90583709911966603</v>
      </c>
    </row>
    <row r="14" spans="1:62" x14ac:dyDescent="0.2">
      <c r="A14" s="80" t="s">
        <v>54</v>
      </c>
      <c r="B14" s="81" t="s">
        <v>8</v>
      </c>
      <c r="C14" s="117">
        <v>0.6</v>
      </c>
      <c r="D14" s="118">
        <v>2</v>
      </c>
      <c r="E14" s="118">
        <v>0</v>
      </c>
      <c r="F14" s="118">
        <v>0.5</v>
      </c>
      <c r="G14" s="118">
        <v>103.6</v>
      </c>
      <c r="H14" s="118">
        <v>0.8</v>
      </c>
      <c r="I14" s="118">
        <v>0</v>
      </c>
      <c r="J14" s="118">
        <v>25.2</v>
      </c>
      <c r="K14" s="118">
        <v>47.9</v>
      </c>
      <c r="L14" s="118">
        <v>10414.1</v>
      </c>
      <c r="M14" s="118">
        <v>8.4</v>
      </c>
      <c r="N14" s="118">
        <v>2339.6999999999998</v>
      </c>
      <c r="O14" s="118">
        <v>1002.8</v>
      </c>
      <c r="P14" s="118">
        <v>1280.5999999999999</v>
      </c>
      <c r="Q14" s="118">
        <v>117.9</v>
      </c>
      <c r="R14" s="118">
        <v>82.2</v>
      </c>
      <c r="S14" s="118">
        <v>668.9</v>
      </c>
      <c r="T14" s="118">
        <v>43.6</v>
      </c>
      <c r="U14" s="118">
        <v>2438</v>
      </c>
      <c r="V14" s="118">
        <v>29.7</v>
      </c>
      <c r="W14" s="118">
        <v>1330.9</v>
      </c>
      <c r="X14" s="118">
        <v>0</v>
      </c>
      <c r="Y14" s="118">
        <v>0.1</v>
      </c>
      <c r="Z14" s="118">
        <v>0</v>
      </c>
      <c r="AA14" s="118">
        <v>0</v>
      </c>
      <c r="AB14" s="118">
        <v>0</v>
      </c>
      <c r="AC14" s="118">
        <v>0</v>
      </c>
      <c r="AD14" s="118">
        <v>13.5</v>
      </c>
      <c r="AE14" s="118">
        <v>0</v>
      </c>
      <c r="AF14" s="118">
        <v>1.7</v>
      </c>
      <c r="AG14" s="118">
        <v>0</v>
      </c>
      <c r="AH14" s="118">
        <v>0.2</v>
      </c>
      <c r="AI14" s="118">
        <v>0</v>
      </c>
      <c r="AJ14" s="118">
        <v>11.9</v>
      </c>
      <c r="AK14" s="118">
        <v>1.8</v>
      </c>
      <c r="AL14" s="118">
        <v>0</v>
      </c>
      <c r="AM14" s="119">
        <v>19.399999999999999</v>
      </c>
      <c r="AN14" s="120">
        <v>19986.099999999999</v>
      </c>
      <c r="AO14" s="117">
        <v>0</v>
      </c>
      <c r="AP14" s="118">
        <v>-33.200000000000003</v>
      </c>
      <c r="AQ14" s="118">
        <v>0</v>
      </c>
      <c r="AR14" s="118">
        <v>-27</v>
      </c>
      <c r="AS14" s="118">
        <v>-161.9</v>
      </c>
      <c r="AT14" s="118">
        <v>-362.2</v>
      </c>
      <c r="AU14" s="117">
        <v>-584.29999999999995</v>
      </c>
      <c r="AV14" s="121">
        <v>19401.8</v>
      </c>
      <c r="AW14" s="119">
        <v>2524.6999999999998</v>
      </c>
      <c r="AX14" s="120">
        <v>2524.6999999999998</v>
      </c>
      <c r="AY14" s="120">
        <v>1940.5</v>
      </c>
      <c r="AZ14" s="120">
        <v>21926.5</v>
      </c>
      <c r="BA14" s="117">
        <v>-801.3</v>
      </c>
      <c r="BB14" s="118">
        <v>-1.1000000000000001</v>
      </c>
      <c r="BC14" s="119">
        <v>-80.2</v>
      </c>
      <c r="BD14" s="121">
        <v>-882.7</v>
      </c>
      <c r="BE14" s="120">
        <v>1057.8</v>
      </c>
      <c r="BF14" s="120">
        <v>21043.8</v>
      </c>
      <c r="BH14" s="105">
        <f t="shared" si="0"/>
        <v>882.7</v>
      </c>
      <c r="BI14" s="106">
        <f t="shared" si="1"/>
        <v>4.5495778742178562E-2</v>
      </c>
      <c r="BJ14" s="107">
        <f t="shared" si="2"/>
        <v>0.95450422125782142</v>
      </c>
    </row>
    <row r="15" spans="1:62" x14ac:dyDescent="0.2">
      <c r="A15" s="80" t="s">
        <v>55</v>
      </c>
      <c r="B15" s="81" t="s">
        <v>9</v>
      </c>
      <c r="C15" s="117">
        <v>0</v>
      </c>
      <c r="D15" s="118">
        <v>0.5</v>
      </c>
      <c r="E15" s="118">
        <v>46.5</v>
      </c>
      <c r="F15" s="118">
        <v>0</v>
      </c>
      <c r="G15" s="118">
        <v>26.6</v>
      </c>
      <c r="H15" s="118">
        <v>145.80000000000001</v>
      </c>
      <c r="I15" s="118">
        <v>0.2</v>
      </c>
      <c r="J15" s="118">
        <v>34.200000000000003</v>
      </c>
      <c r="K15" s="118">
        <v>55.3</v>
      </c>
      <c r="L15" s="118">
        <v>202.5</v>
      </c>
      <c r="M15" s="118">
        <v>3399.1</v>
      </c>
      <c r="N15" s="118">
        <v>640</v>
      </c>
      <c r="O15" s="118">
        <v>328.9</v>
      </c>
      <c r="P15" s="118">
        <v>296.3</v>
      </c>
      <c r="Q15" s="118">
        <v>254.9</v>
      </c>
      <c r="R15" s="118">
        <v>638.1</v>
      </c>
      <c r="S15" s="118">
        <v>1005.9</v>
      </c>
      <c r="T15" s="118">
        <v>194.5</v>
      </c>
      <c r="U15" s="118">
        <v>1085.8</v>
      </c>
      <c r="V15" s="118">
        <v>105.6</v>
      </c>
      <c r="W15" s="118">
        <v>613.6</v>
      </c>
      <c r="X15" s="118">
        <v>13.7</v>
      </c>
      <c r="Y15" s="118">
        <v>1</v>
      </c>
      <c r="Z15" s="118">
        <v>0</v>
      </c>
      <c r="AA15" s="118">
        <v>1.3</v>
      </c>
      <c r="AB15" s="118">
        <v>0</v>
      </c>
      <c r="AC15" s="118">
        <v>0</v>
      </c>
      <c r="AD15" s="118">
        <v>0.8</v>
      </c>
      <c r="AE15" s="118">
        <v>3.4</v>
      </c>
      <c r="AF15" s="118">
        <v>10.1</v>
      </c>
      <c r="AG15" s="118">
        <v>4.4000000000000004</v>
      </c>
      <c r="AH15" s="118">
        <v>115.2</v>
      </c>
      <c r="AI15" s="118">
        <v>1</v>
      </c>
      <c r="AJ15" s="118">
        <v>27.7</v>
      </c>
      <c r="AK15" s="118">
        <v>13.8</v>
      </c>
      <c r="AL15" s="118">
        <v>1.4</v>
      </c>
      <c r="AM15" s="119">
        <v>16.899999999999999</v>
      </c>
      <c r="AN15" s="120">
        <v>9285</v>
      </c>
      <c r="AO15" s="117">
        <v>1.3</v>
      </c>
      <c r="AP15" s="118">
        <v>187.4</v>
      </c>
      <c r="AQ15" s="118">
        <v>0</v>
      </c>
      <c r="AR15" s="118">
        <v>0</v>
      </c>
      <c r="AS15" s="118">
        <v>-68.900000000000006</v>
      </c>
      <c r="AT15" s="118">
        <v>-11.4</v>
      </c>
      <c r="AU15" s="117">
        <v>108.4</v>
      </c>
      <c r="AV15" s="121">
        <v>9393.4</v>
      </c>
      <c r="AW15" s="119">
        <v>2721.3</v>
      </c>
      <c r="AX15" s="120">
        <v>2721.3</v>
      </c>
      <c r="AY15" s="120">
        <v>2829.7</v>
      </c>
      <c r="AZ15" s="120">
        <v>12114.7</v>
      </c>
      <c r="BA15" s="117">
        <v>-3535.6</v>
      </c>
      <c r="BB15" s="118">
        <v>-7.8</v>
      </c>
      <c r="BC15" s="119">
        <v>-354.3</v>
      </c>
      <c r="BD15" s="121">
        <v>-3897.7</v>
      </c>
      <c r="BE15" s="120">
        <v>-1068</v>
      </c>
      <c r="BF15" s="120">
        <v>8217</v>
      </c>
      <c r="BH15" s="105">
        <f t="shared" si="0"/>
        <v>3897.7</v>
      </c>
      <c r="BI15" s="106">
        <f t="shared" si="1"/>
        <v>0.41494027721591753</v>
      </c>
      <c r="BJ15" s="107">
        <f t="shared" si="2"/>
        <v>0.58505972278408247</v>
      </c>
    </row>
    <row r="16" spans="1:62" x14ac:dyDescent="0.2">
      <c r="A16" s="80" t="s">
        <v>56</v>
      </c>
      <c r="B16" s="81" t="s">
        <v>10</v>
      </c>
      <c r="C16" s="117">
        <v>29.4</v>
      </c>
      <c r="D16" s="118">
        <v>5.7</v>
      </c>
      <c r="E16" s="118">
        <v>414.9</v>
      </c>
      <c r="F16" s="118">
        <v>3.8</v>
      </c>
      <c r="G16" s="118">
        <v>137.1</v>
      </c>
      <c r="H16" s="118">
        <v>358.4</v>
      </c>
      <c r="I16" s="118">
        <v>6.2</v>
      </c>
      <c r="J16" s="118">
        <v>88.1</v>
      </c>
      <c r="K16" s="118">
        <v>62.5</v>
      </c>
      <c r="L16" s="118">
        <v>21.6</v>
      </c>
      <c r="M16" s="118">
        <v>17.3</v>
      </c>
      <c r="N16" s="118">
        <v>878</v>
      </c>
      <c r="O16" s="118">
        <v>332.4</v>
      </c>
      <c r="P16" s="118">
        <v>498.4</v>
      </c>
      <c r="Q16" s="118">
        <v>198.9</v>
      </c>
      <c r="R16" s="118">
        <v>263.3</v>
      </c>
      <c r="S16" s="118">
        <v>451.7</v>
      </c>
      <c r="T16" s="118">
        <v>148.69999999999999</v>
      </c>
      <c r="U16" s="118">
        <v>491.8</v>
      </c>
      <c r="V16" s="118">
        <v>100.6</v>
      </c>
      <c r="W16" s="118">
        <v>6462.6</v>
      </c>
      <c r="X16" s="118">
        <v>13.1</v>
      </c>
      <c r="Y16" s="118">
        <v>3.3</v>
      </c>
      <c r="Z16" s="118">
        <v>0.9</v>
      </c>
      <c r="AA16" s="118">
        <v>270.10000000000002</v>
      </c>
      <c r="AB16" s="118">
        <v>4.2</v>
      </c>
      <c r="AC16" s="118">
        <v>25.5</v>
      </c>
      <c r="AD16" s="118">
        <v>77.2</v>
      </c>
      <c r="AE16" s="118">
        <v>24.2</v>
      </c>
      <c r="AF16" s="118">
        <v>175.3</v>
      </c>
      <c r="AG16" s="118">
        <v>9.9</v>
      </c>
      <c r="AH16" s="118">
        <v>27.7</v>
      </c>
      <c r="AI16" s="118">
        <v>10.7</v>
      </c>
      <c r="AJ16" s="118">
        <v>95.7</v>
      </c>
      <c r="AK16" s="118">
        <v>99.8</v>
      </c>
      <c r="AL16" s="118">
        <v>0.6</v>
      </c>
      <c r="AM16" s="119">
        <v>23.5</v>
      </c>
      <c r="AN16" s="120">
        <v>11833</v>
      </c>
      <c r="AO16" s="117">
        <v>30.3</v>
      </c>
      <c r="AP16" s="118">
        <v>273.39999999999998</v>
      </c>
      <c r="AQ16" s="118">
        <v>0.5</v>
      </c>
      <c r="AR16" s="118">
        <v>27.7</v>
      </c>
      <c r="AS16" s="118">
        <v>417.2</v>
      </c>
      <c r="AT16" s="118">
        <v>-141.4</v>
      </c>
      <c r="AU16" s="117">
        <v>607.70000000000005</v>
      </c>
      <c r="AV16" s="121">
        <v>12440.8</v>
      </c>
      <c r="AW16" s="119">
        <v>736.8</v>
      </c>
      <c r="AX16" s="120">
        <v>736.8</v>
      </c>
      <c r="AY16" s="120">
        <v>1344.6</v>
      </c>
      <c r="AZ16" s="120">
        <v>13177.6</v>
      </c>
      <c r="BA16" s="117">
        <v>-1020.7</v>
      </c>
      <c r="BB16" s="118">
        <v>-7.7</v>
      </c>
      <c r="BC16" s="119">
        <v>-102.7</v>
      </c>
      <c r="BD16" s="121">
        <v>-1131.2</v>
      </c>
      <c r="BE16" s="120">
        <v>213.4</v>
      </c>
      <c r="BF16" s="120">
        <v>12046.4</v>
      </c>
      <c r="BH16" s="105">
        <f t="shared" si="0"/>
        <v>1131.2</v>
      </c>
      <c r="BI16" s="106">
        <f t="shared" si="1"/>
        <v>9.0926628512635846E-2</v>
      </c>
      <c r="BJ16" s="107">
        <f t="shared" si="2"/>
        <v>0.90907337148736411</v>
      </c>
    </row>
    <row r="17" spans="1:62" x14ac:dyDescent="0.2">
      <c r="A17" s="80" t="s">
        <v>57</v>
      </c>
      <c r="B17" s="81" t="s">
        <v>102</v>
      </c>
      <c r="C17" s="117">
        <v>0</v>
      </c>
      <c r="D17" s="118">
        <v>1.2</v>
      </c>
      <c r="E17" s="118">
        <v>0</v>
      </c>
      <c r="F17" s="118">
        <v>0</v>
      </c>
      <c r="G17" s="118">
        <v>1.2</v>
      </c>
      <c r="H17" s="118">
        <v>0.5</v>
      </c>
      <c r="I17" s="118">
        <v>0</v>
      </c>
      <c r="J17" s="118">
        <v>4.8</v>
      </c>
      <c r="K17" s="118">
        <v>10.3</v>
      </c>
      <c r="L17" s="118">
        <v>2.2999999999999998</v>
      </c>
      <c r="M17" s="118">
        <v>0.1</v>
      </c>
      <c r="N17" s="118">
        <v>10.6</v>
      </c>
      <c r="O17" s="118">
        <v>1666.2</v>
      </c>
      <c r="P17" s="118">
        <v>618.6</v>
      </c>
      <c r="Q17" s="118">
        <v>73.5</v>
      </c>
      <c r="R17" s="118">
        <v>26.6</v>
      </c>
      <c r="S17" s="118">
        <v>221.6</v>
      </c>
      <c r="T17" s="118">
        <v>8.8000000000000007</v>
      </c>
      <c r="U17" s="118">
        <v>367.3</v>
      </c>
      <c r="V17" s="118">
        <v>2.7</v>
      </c>
      <c r="W17" s="118">
        <v>453.8</v>
      </c>
      <c r="X17" s="118">
        <v>0</v>
      </c>
      <c r="Y17" s="118">
        <v>46.8</v>
      </c>
      <c r="Z17" s="118">
        <v>0</v>
      </c>
      <c r="AA17" s="118">
        <v>0.4</v>
      </c>
      <c r="AB17" s="118">
        <v>0</v>
      </c>
      <c r="AC17" s="118">
        <v>0</v>
      </c>
      <c r="AD17" s="118">
        <v>4</v>
      </c>
      <c r="AE17" s="118">
        <v>0.2</v>
      </c>
      <c r="AF17" s="118">
        <v>14.8</v>
      </c>
      <c r="AG17" s="118">
        <v>0</v>
      </c>
      <c r="AH17" s="118">
        <v>0</v>
      </c>
      <c r="AI17" s="118">
        <v>0</v>
      </c>
      <c r="AJ17" s="118">
        <v>618.1</v>
      </c>
      <c r="AK17" s="118">
        <v>0.9</v>
      </c>
      <c r="AL17" s="118">
        <v>0</v>
      </c>
      <c r="AM17" s="119">
        <v>0</v>
      </c>
      <c r="AN17" s="120">
        <v>4155.2</v>
      </c>
      <c r="AO17" s="117">
        <v>0</v>
      </c>
      <c r="AP17" s="118">
        <v>13.8</v>
      </c>
      <c r="AQ17" s="118">
        <v>0</v>
      </c>
      <c r="AR17" s="118">
        <v>323</v>
      </c>
      <c r="AS17" s="118">
        <v>4617.8999999999996</v>
      </c>
      <c r="AT17" s="118">
        <v>-39.1</v>
      </c>
      <c r="AU17" s="117">
        <v>4915.5</v>
      </c>
      <c r="AV17" s="121">
        <v>9070.7000000000007</v>
      </c>
      <c r="AW17" s="119">
        <v>2808.5</v>
      </c>
      <c r="AX17" s="120">
        <v>2808.5</v>
      </c>
      <c r="AY17" s="120">
        <v>7724</v>
      </c>
      <c r="AZ17" s="120">
        <v>11879.2</v>
      </c>
      <c r="BA17" s="117">
        <v>-1350.6</v>
      </c>
      <c r="BB17" s="118">
        <v>0</v>
      </c>
      <c r="BC17" s="119">
        <v>-135.1</v>
      </c>
      <c r="BD17" s="121">
        <v>-1485.7</v>
      </c>
      <c r="BE17" s="120">
        <v>6238.4</v>
      </c>
      <c r="BF17" s="120">
        <v>10393.6</v>
      </c>
      <c r="BH17" s="105">
        <f t="shared" si="0"/>
        <v>1485.7</v>
      </c>
      <c r="BI17" s="106">
        <f t="shared" si="1"/>
        <v>0.16379110763226651</v>
      </c>
      <c r="BJ17" s="107">
        <f t="shared" si="2"/>
        <v>0.83620889236773355</v>
      </c>
    </row>
    <row r="18" spans="1:62" x14ac:dyDescent="0.2">
      <c r="A18" s="80" t="s">
        <v>58</v>
      </c>
      <c r="B18" s="81" t="s">
        <v>103</v>
      </c>
      <c r="C18" s="117">
        <v>0.1</v>
      </c>
      <c r="D18" s="118">
        <v>0.5</v>
      </c>
      <c r="E18" s="118">
        <v>0</v>
      </c>
      <c r="F18" s="118">
        <v>0</v>
      </c>
      <c r="G18" s="118">
        <v>1.1000000000000001</v>
      </c>
      <c r="H18" s="118">
        <v>0</v>
      </c>
      <c r="I18" s="118">
        <v>0.2</v>
      </c>
      <c r="J18" s="118">
        <v>37.200000000000003</v>
      </c>
      <c r="K18" s="118">
        <v>8.3000000000000007</v>
      </c>
      <c r="L18" s="118">
        <v>3.2</v>
      </c>
      <c r="M18" s="118">
        <v>0.9</v>
      </c>
      <c r="N18" s="118">
        <v>5.8</v>
      </c>
      <c r="O18" s="118">
        <v>45.8</v>
      </c>
      <c r="P18" s="118">
        <v>2458.6</v>
      </c>
      <c r="Q18" s="118">
        <v>9.3000000000000007</v>
      </c>
      <c r="R18" s="118">
        <v>37.5</v>
      </c>
      <c r="S18" s="118">
        <v>34.5</v>
      </c>
      <c r="T18" s="118">
        <v>4.0999999999999996</v>
      </c>
      <c r="U18" s="118">
        <v>41.5</v>
      </c>
      <c r="V18" s="118">
        <v>0.8</v>
      </c>
      <c r="W18" s="118">
        <v>4.2</v>
      </c>
      <c r="X18" s="118">
        <v>0.1</v>
      </c>
      <c r="Y18" s="118">
        <v>1.3</v>
      </c>
      <c r="Z18" s="118">
        <v>0</v>
      </c>
      <c r="AA18" s="118">
        <v>0.3</v>
      </c>
      <c r="AB18" s="118">
        <v>0</v>
      </c>
      <c r="AC18" s="118">
        <v>0</v>
      </c>
      <c r="AD18" s="118">
        <v>2.6</v>
      </c>
      <c r="AE18" s="118">
        <v>0.2</v>
      </c>
      <c r="AF18" s="118">
        <v>0.9</v>
      </c>
      <c r="AG18" s="118">
        <v>0</v>
      </c>
      <c r="AH18" s="118">
        <v>0</v>
      </c>
      <c r="AI18" s="118">
        <v>0</v>
      </c>
      <c r="AJ18" s="118">
        <v>966.9</v>
      </c>
      <c r="AK18" s="118">
        <v>0.4</v>
      </c>
      <c r="AL18" s="118">
        <v>0</v>
      </c>
      <c r="AM18" s="119">
        <v>0</v>
      </c>
      <c r="AN18" s="120">
        <v>3666.2</v>
      </c>
      <c r="AO18" s="117">
        <v>0</v>
      </c>
      <c r="AP18" s="118">
        <v>6.2</v>
      </c>
      <c r="AQ18" s="118">
        <v>0</v>
      </c>
      <c r="AR18" s="118">
        <v>57.8</v>
      </c>
      <c r="AS18" s="118">
        <v>8637.4</v>
      </c>
      <c r="AT18" s="118">
        <v>-102.4</v>
      </c>
      <c r="AU18" s="117">
        <v>8598.9</v>
      </c>
      <c r="AV18" s="121">
        <v>12265.2</v>
      </c>
      <c r="AW18" s="119">
        <v>6353.9</v>
      </c>
      <c r="AX18" s="120">
        <v>6353.9</v>
      </c>
      <c r="AY18" s="120">
        <v>14952.8</v>
      </c>
      <c r="AZ18" s="120">
        <v>18619</v>
      </c>
      <c r="BA18" s="117">
        <v>-1895.4</v>
      </c>
      <c r="BB18" s="118">
        <v>0</v>
      </c>
      <c r="BC18" s="119">
        <v>-189.5</v>
      </c>
      <c r="BD18" s="121">
        <v>-2084.9</v>
      </c>
      <c r="BE18" s="120">
        <v>12867.9</v>
      </c>
      <c r="BF18" s="120">
        <v>16534.099999999999</v>
      </c>
      <c r="BH18" s="105">
        <f t="shared" si="0"/>
        <v>2084.9</v>
      </c>
      <c r="BI18" s="106">
        <f t="shared" si="1"/>
        <v>0.16998499820630728</v>
      </c>
      <c r="BJ18" s="107">
        <f t="shared" si="2"/>
        <v>0.8300150017936927</v>
      </c>
    </row>
    <row r="19" spans="1:62" x14ac:dyDescent="0.2">
      <c r="A19" s="80" t="s">
        <v>59</v>
      </c>
      <c r="B19" s="81" t="s">
        <v>104</v>
      </c>
      <c r="C19" s="117">
        <v>0.2</v>
      </c>
      <c r="D19" s="118">
        <v>0</v>
      </c>
      <c r="E19" s="118">
        <v>0</v>
      </c>
      <c r="F19" s="118">
        <v>0</v>
      </c>
      <c r="G19" s="118">
        <v>0</v>
      </c>
      <c r="H19" s="118">
        <v>0</v>
      </c>
      <c r="I19" s="118">
        <v>0</v>
      </c>
      <c r="J19" s="118">
        <v>0</v>
      </c>
      <c r="K19" s="118">
        <v>0</v>
      </c>
      <c r="L19" s="118">
        <v>0</v>
      </c>
      <c r="M19" s="118">
        <v>0</v>
      </c>
      <c r="N19" s="118">
        <v>0.2</v>
      </c>
      <c r="O19" s="118">
        <v>24.2</v>
      </c>
      <c r="P19" s="118">
        <v>72.900000000000006</v>
      </c>
      <c r="Q19" s="118">
        <v>486.8</v>
      </c>
      <c r="R19" s="118">
        <v>0.5</v>
      </c>
      <c r="S19" s="118">
        <v>10.8</v>
      </c>
      <c r="T19" s="118">
        <v>2.9</v>
      </c>
      <c r="U19" s="118">
        <v>14.5</v>
      </c>
      <c r="V19" s="118">
        <v>0.8</v>
      </c>
      <c r="W19" s="118">
        <v>12.1</v>
      </c>
      <c r="X19" s="118">
        <v>0</v>
      </c>
      <c r="Y19" s="118">
        <v>0.4</v>
      </c>
      <c r="Z19" s="118">
        <v>0.1</v>
      </c>
      <c r="AA19" s="118">
        <v>97.5</v>
      </c>
      <c r="AB19" s="118">
        <v>0.5</v>
      </c>
      <c r="AC19" s="118">
        <v>0</v>
      </c>
      <c r="AD19" s="118">
        <v>1.5</v>
      </c>
      <c r="AE19" s="118">
        <v>10.4</v>
      </c>
      <c r="AF19" s="118">
        <v>173.8</v>
      </c>
      <c r="AG19" s="118">
        <v>0</v>
      </c>
      <c r="AH19" s="118">
        <v>828.9</v>
      </c>
      <c r="AI19" s="118">
        <v>0</v>
      </c>
      <c r="AJ19" s="118">
        <v>302.2</v>
      </c>
      <c r="AK19" s="118">
        <v>37.1</v>
      </c>
      <c r="AL19" s="118">
        <v>34.799999999999997</v>
      </c>
      <c r="AM19" s="119">
        <v>0</v>
      </c>
      <c r="AN19" s="120">
        <v>2113.1</v>
      </c>
      <c r="AO19" s="117">
        <v>2.2000000000000002</v>
      </c>
      <c r="AP19" s="118">
        <v>71.5</v>
      </c>
      <c r="AQ19" s="118">
        <v>0.2</v>
      </c>
      <c r="AR19" s="118">
        <v>506.2</v>
      </c>
      <c r="AS19" s="118">
        <v>3118.7</v>
      </c>
      <c r="AT19" s="118">
        <v>-73</v>
      </c>
      <c r="AU19" s="117">
        <v>3625.9</v>
      </c>
      <c r="AV19" s="121">
        <v>5739</v>
      </c>
      <c r="AW19" s="119">
        <v>2126</v>
      </c>
      <c r="AX19" s="120">
        <v>2126</v>
      </c>
      <c r="AY19" s="120">
        <v>5751.9</v>
      </c>
      <c r="AZ19" s="120">
        <v>7864.9</v>
      </c>
      <c r="BA19" s="117">
        <v>-1960.8</v>
      </c>
      <c r="BB19" s="118">
        <v>-0.6</v>
      </c>
      <c r="BC19" s="119">
        <v>-196.1</v>
      </c>
      <c r="BD19" s="121">
        <v>-2157.5</v>
      </c>
      <c r="BE19" s="120">
        <v>3594.4</v>
      </c>
      <c r="BF19" s="120">
        <v>5707.4</v>
      </c>
      <c r="BH19" s="105">
        <f t="shared" si="0"/>
        <v>2157.5</v>
      </c>
      <c r="BI19" s="106">
        <f t="shared" si="1"/>
        <v>0.37593657431608296</v>
      </c>
      <c r="BJ19" s="107">
        <f t="shared" si="2"/>
        <v>0.62406342568391704</v>
      </c>
    </row>
    <row r="20" spans="1:62" x14ac:dyDescent="0.2">
      <c r="A20" s="80" t="s">
        <v>60</v>
      </c>
      <c r="B20" s="81" t="s">
        <v>12</v>
      </c>
      <c r="C20" s="117">
        <v>0</v>
      </c>
      <c r="D20" s="118">
        <v>0</v>
      </c>
      <c r="E20" s="118">
        <v>0</v>
      </c>
      <c r="F20" s="118">
        <v>0</v>
      </c>
      <c r="G20" s="118">
        <v>0.1</v>
      </c>
      <c r="H20" s="118">
        <v>0.1</v>
      </c>
      <c r="I20" s="118">
        <v>0</v>
      </c>
      <c r="J20" s="118">
        <v>0</v>
      </c>
      <c r="K20" s="118">
        <v>0</v>
      </c>
      <c r="L20" s="118">
        <v>0</v>
      </c>
      <c r="M20" s="118">
        <v>1.3</v>
      </c>
      <c r="N20" s="118">
        <v>29.6</v>
      </c>
      <c r="O20" s="118">
        <v>90.4</v>
      </c>
      <c r="P20" s="118">
        <v>177.1</v>
      </c>
      <c r="Q20" s="118">
        <v>694.8</v>
      </c>
      <c r="R20" s="118">
        <v>3924.9</v>
      </c>
      <c r="S20" s="118">
        <v>2125.6999999999998</v>
      </c>
      <c r="T20" s="118">
        <v>1497.5</v>
      </c>
      <c r="U20" s="118">
        <v>476.1</v>
      </c>
      <c r="V20" s="118">
        <v>44.2</v>
      </c>
      <c r="W20" s="118">
        <v>23.6</v>
      </c>
      <c r="X20" s="118">
        <v>0.1</v>
      </c>
      <c r="Y20" s="118">
        <v>0.1</v>
      </c>
      <c r="Z20" s="118">
        <v>0</v>
      </c>
      <c r="AA20" s="118">
        <v>2.2999999999999998</v>
      </c>
      <c r="AB20" s="118">
        <v>1.7</v>
      </c>
      <c r="AC20" s="118">
        <v>0</v>
      </c>
      <c r="AD20" s="118">
        <v>0.3</v>
      </c>
      <c r="AE20" s="118">
        <v>53.3</v>
      </c>
      <c r="AF20" s="118">
        <v>86.2</v>
      </c>
      <c r="AG20" s="118">
        <v>48.2</v>
      </c>
      <c r="AH20" s="118">
        <v>0.2</v>
      </c>
      <c r="AI20" s="118">
        <v>0</v>
      </c>
      <c r="AJ20" s="118">
        <v>986.8</v>
      </c>
      <c r="AK20" s="118">
        <v>1</v>
      </c>
      <c r="AL20" s="118">
        <v>47.5</v>
      </c>
      <c r="AM20" s="119">
        <v>0</v>
      </c>
      <c r="AN20" s="120">
        <v>10313</v>
      </c>
      <c r="AO20" s="117">
        <v>0.4</v>
      </c>
      <c r="AP20" s="118">
        <v>35</v>
      </c>
      <c r="AQ20" s="118">
        <v>0</v>
      </c>
      <c r="AR20" s="118">
        <v>0</v>
      </c>
      <c r="AS20" s="118">
        <v>0</v>
      </c>
      <c r="AT20" s="118">
        <v>107.1</v>
      </c>
      <c r="AU20" s="117">
        <v>142.5</v>
      </c>
      <c r="AV20" s="121">
        <v>10455.5</v>
      </c>
      <c r="AW20" s="119">
        <v>6226.5</v>
      </c>
      <c r="AX20" s="120">
        <v>6226.5</v>
      </c>
      <c r="AY20" s="120">
        <v>6369</v>
      </c>
      <c r="AZ20" s="120">
        <v>16682</v>
      </c>
      <c r="BA20" s="117">
        <v>-3360.6</v>
      </c>
      <c r="BB20" s="118">
        <v>0</v>
      </c>
      <c r="BC20" s="119">
        <v>-336.1</v>
      </c>
      <c r="BD20" s="121">
        <v>-3696.6</v>
      </c>
      <c r="BE20" s="120">
        <v>2672.3</v>
      </c>
      <c r="BF20" s="120">
        <v>12985.4</v>
      </c>
      <c r="BH20" s="105">
        <f t="shared" si="0"/>
        <v>3696.6</v>
      </c>
      <c r="BI20" s="106">
        <f t="shared" si="1"/>
        <v>0.35355554492850649</v>
      </c>
      <c r="BJ20" s="107">
        <f t="shared" si="2"/>
        <v>0.64644445507149351</v>
      </c>
    </row>
    <row r="21" spans="1:62" x14ac:dyDescent="0.2">
      <c r="A21" s="80" t="s">
        <v>61</v>
      </c>
      <c r="B21" s="81" t="s">
        <v>11</v>
      </c>
      <c r="C21" s="117">
        <v>1.9</v>
      </c>
      <c r="D21" s="118">
        <v>0.3</v>
      </c>
      <c r="E21" s="118">
        <v>0</v>
      </c>
      <c r="F21" s="118">
        <v>0</v>
      </c>
      <c r="G21" s="118">
        <v>1</v>
      </c>
      <c r="H21" s="118">
        <v>0.1</v>
      </c>
      <c r="I21" s="118">
        <v>0</v>
      </c>
      <c r="J21" s="118">
        <v>0.4</v>
      </c>
      <c r="K21" s="118">
        <v>0.2</v>
      </c>
      <c r="L21" s="118">
        <v>0</v>
      </c>
      <c r="M21" s="118">
        <v>0.3</v>
      </c>
      <c r="N21" s="118">
        <v>5.9</v>
      </c>
      <c r="O21" s="118">
        <v>242</v>
      </c>
      <c r="P21" s="118">
        <v>331.1</v>
      </c>
      <c r="Q21" s="118">
        <v>100.7</v>
      </c>
      <c r="R21" s="118">
        <v>113.6</v>
      </c>
      <c r="S21" s="118">
        <v>1999.4</v>
      </c>
      <c r="T21" s="118">
        <v>88.5</v>
      </c>
      <c r="U21" s="118">
        <v>2074.6</v>
      </c>
      <c r="V21" s="118">
        <v>8.6999999999999993</v>
      </c>
      <c r="W21" s="118">
        <v>544.4</v>
      </c>
      <c r="X21" s="118">
        <v>0.1</v>
      </c>
      <c r="Y21" s="118">
        <v>1</v>
      </c>
      <c r="Z21" s="118">
        <v>0</v>
      </c>
      <c r="AA21" s="118">
        <v>19</v>
      </c>
      <c r="AB21" s="118">
        <v>0.1</v>
      </c>
      <c r="AC21" s="118">
        <v>2.1</v>
      </c>
      <c r="AD21" s="118">
        <v>8.8000000000000007</v>
      </c>
      <c r="AE21" s="118">
        <v>11.6</v>
      </c>
      <c r="AF21" s="118">
        <v>77.8</v>
      </c>
      <c r="AG21" s="118">
        <v>30.7</v>
      </c>
      <c r="AH21" s="118">
        <v>4.4000000000000004</v>
      </c>
      <c r="AI21" s="118">
        <v>0</v>
      </c>
      <c r="AJ21" s="118">
        <v>457.4</v>
      </c>
      <c r="AK21" s="118">
        <v>5.5</v>
      </c>
      <c r="AL21" s="118">
        <v>0</v>
      </c>
      <c r="AM21" s="119">
        <v>1.8</v>
      </c>
      <c r="AN21" s="120">
        <v>6133.3</v>
      </c>
      <c r="AO21" s="117">
        <v>68.900000000000006</v>
      </c>
      <c r="AP21" s="118">
        <v>3096.7</v>
      </c>
      <c r="AQ21" s="118">
        <v>0</v>
      </c>
      <c r="AR21" s="118">
        <v>512.9</v>
      </c>
      <c r="AS21" s="118">
        <v>4771.7</v>
      </c>
      <c r="AT21" s="118">
        <v>-63</v>
      </c>
      <c r="AU21" s="117">
        <v>8387.2000000000007</v>
      </c>
      <c r="AV21" s="121">
        <v>14520.6</v>
      </c>
      <c r="AW21" s="119">
        <v>5480.7</v>
      </c>
      <c r="AX21" s="120">
        <v>5480.7</v>
      </c>
      <c r="AY21" s="120">
        <v>13868</v>
      </c>
      <c r="AZ21" s="120">
        <v>20001.3</v>
      </c>
      <c r="BA21" s="117">
        <v>-3996.3</v>
      </c>
      <c r="BB21" s="118">
        <v>-0.1</v>
      </c>
      <c r="BC21" s="119">
        <v>-399.5</v>
      </c>
      <c r="BD21" s="121">
        <v>-4395.8999999999996</v>
      </c>
      <c r="BE21" s="120">
        <v>9472.1</v>
      </c>
      <c r="BF21" s="120">
        <v>15605.4</v>
      </c>
      <c r="BH21" s="105">
        <f t="shared" si="0"/>
        <v>4395.8999999999996</v>
      </c>
      <c r="BI21" s="106">
        <f t="shared" si="1"/>
        <v>0.30273542415602656</v>
      </c>
      <c r="BJ21" s="107">
        <f t="shared" si="2"/>
        <v>0.6972645758439735</v>
      </c>
    </row>
    <row r="22" spans="1:62" x14ac:dyDescent="0.2">
      <c r="A22" s="80" t="s">
        <v>62</v>
      </c>
      <c r="B22" s="81" t="s">
        <v>193</v>
      </c>
      <c r="C22" s="117">
        <v>0.1</v>
      </c>
      <c r="D22" s="118">
        <v>0</v>
      </c>
      <c r="E22" s="118">
        <v>0.6</v>
      </c>
      <c r="F22" s="118">
        <v>0</v>
      </c>
      <c r="G22" s="118">
        <v>0.1</v>
      </c>
      <c r="H22" s="118">
        <v>1.1000000000000001</v>
      </c>
      <c r="I22" s="118">
        <v>0.2</v>
      </c>
      <c r="J22" s="118">
        <v>0.1</v>
      </c>
      <c r="K22" s="118">
        <v>0.2</v>
      </c>
      <c r="L22" s="118">
        <v>0.1</v>
      </c>
      <c r="M22" s="118">
        <v>0</v>
      </c>
      <c r="N22" s="118">
        <v>0.5</v>
      </c>
      <c r="O22" s="118">
        <v>9.6999999999999993</v>
      </c>
      <c r="P22" s="118">
        <v>2.8</v>
      </c>
      <c r="Q22" s="118">
        <v>0.2</v>
      </c>
      <c r="R22" s="118">
        <v>0.6</v>
      </c>
      <c r="S22" s="118">
        <v>0.5</v>
      </c>
      <c r="T22" s="118">
        <v>117.8</v>
      </c>
      <c r="U22" s="118">
        <v>296.2</v>
      </c>
      <c r="V22" s="118">
        <v>0.2</v>
      </c>
      <c r="W22" s="118">
        <v>121.2</v>
      </c>
      <c r="X22" s="118">
        <v>0.3</v>
      </c>
      <c r="Y22" s="118">
        <v>0</v>
      </c>
      <c r="Z22" s="118">
        <v>0.2</v>
      </c>
      <c r="AA22" s="118">
        <v>21</v>
      </c>
      <c r="AB22" s="118">
        <v>4</v>
      </c>
      <c r="AC22" s="118">
        <v>5.8</v>
      </c>
      <c r="AD22" s="118">
        <v>4.4000000000000004</v>
      </c>
      <c r="AE22" s="118">
        <v>10.9</v>
      </c>
      <c r="AF22" s="118">
        <v>92.5</v>
      </c>
      <c r="AG22" s="118">
        <v>4.9000000000000004</v>
      </c>
      <c r="AH22" s="118">
        <v>1.3</v>
      </c>
      <c r="AI22" s="118">
        <v>0.2</v>
      </c>
      <c r="AJ22" s="118">
        <v>99</v>
      </c>
      <c r="AK22" s="118">
        <v>3.6</v>
      </c>
      <c r="AL22" s="118">
        <v>0</v>
      </c>
      <c r="AM22" s="119">
        <v>0</v>
      </c>
      <c r="AN22" s="120">
        <v>800.2</v>
      </c>
      <c r="AO22" s="117">
        <v>34.700000000000003</v>
      </c>
      <c r="AP22" s="118">
        <v>3534</v>
      </c>
      <c r="AQ22" s="118">
        <v>0</v>
      </c>
      <c r="AR22" s="118">
        <v>1534.4</v>
      </c>
      <c r="AS22" s="118">
        <v>4956.8999999999996</v>
      </c>
      <c r="AT22" s="118">
        <v>-32.9</v>
      </c>
      <c r="AU22" s="117">
        <v>10027</v>
      </c>
      <c r="AV22" s="121">
        <v>10827.2</v>
      </c>
      <c r="AW22" s="119">
        <v>1027.2</v>
      </c>
      <c r="AX22" s="120">
        <v>1027.2</v>
      </c>
      <c r="AY22" s="120">
        <v>11054.2</v>
      </c>
      <c r="AZ22" s="120">
        <v>11854.4</v>
      </c>
      <c r="BA22" s="117">
        <v>-6423.4</v>
      </c>
      <c r="BB22" s="118">
        <v>0</v>
      </c>
      <c r="BC22" s="119">
        <v>-641.5</v>
      </c>
      <c r="BD22" s="121">
        <v>-7064.9</v>
      </c>
      <c r="BE22" s="120">
        <v>3989.2</v>
      </c>
      <c r="BF22" s="120">
        <v>4789.5</v>
      </c>
      <c r="BH22" s="105">
        <f t="shared" si="0"/>
        <v>7064.9</v>
      </c>
      <c r="BI22" s="106">
        <f t="shared" si="1"/>
        <v>0.65251403871730451</v>
      </c>
      <c r="BJ22" s="107">
        <f t="shared" si="2"/>
        <v>0.34748596128269549</v>
      </c>
    </row>
    <row r="23" spans="1:62" x14ac:dyDescent="0.2">
      <c r="A23" s="80" t="s">
        <v>63</v>
      </c>
      <c r="B23" s="81" t="s">
        <v>13</v>
      </c>
      <c r="C23" s="117">
        <v>52.8</v>
      </c>
      <c r="D23" s="118">
        <v>0</v>
      </c>
      <c r="E23" s="118">
        <v>0</v>
      </c>
      <c r="F23" s="118">
        <v>0</v>
      </c>
      <c r="G23" s="118">
        <v>0</v>
      </c>
      <c r="H23" s="118">
        <v>0</v>
      </c>
      <c r="I23" s="118">
        <v>0</v>
      </c>
      <c r="J23" s="118">
        <v>0</v>
      </c>
      <c r="K23" s="118">
        <v>0</v>
      </c>
      <c r="L23" s="118">
        <v>0</v>
      </c>
      <c r="M23" s="118">
        <v>0</v>
      </c>
      <c r="N23" s="118">
        <v>0</v>
      </c>
      <c r="O23" s="118">
        <v>0</v>
      </c>
      <c r="P23" s="118">
        <v>7.8</v>
      </c>
      <c r="Q23" s="118">
        <v>0</v>
      </c>
      <c r="R23" s="118">
        <v>0</v>
      </c>
      <c r="S23" s="118">
        <v>0</v>
      </c>
      <c r="T23" s="118">
        <v>0</v>
      </c>
      <c r="U23" s="118">
        <v>20478.7</v>
      </c>
      <c r="V23" s="118">
        <v>0</v>
      </c>
      <c r="W23" s="118">
        <v>0</v>
      </c>
      <c r="X23" s="118">
        <v>0</v>
      </c>
      <c r="Y23" s="118">
        <v>0</v>
      </c>
      <c r="Z23" s="118">
        <v>0</v>
      </c>
      <c r="AA23" s="118">
        <v>0</v>
      </c>
      <c r="AB23" s="118">
        <v>0</v>
      </c>
      <c r="AC23" s="118">
        <v>0</v>
      </c>
      <c r="AD23" s="118">
        <v>768.6</v>
      </c>
      <c r="AE23" s="118">
        <v>0</v>
      </c>
      <c r="AF23" s="118">
        <v>380.8</v>
      </c>
      <c r="AG23" s="118">
        <v>6.2</v>
      </c>
      <c r="AH23" s="118">
        <v>0</v>
      </c>
      <c r="AI23" s="118">
        <v>0</v>
      </c>
      <c r="AJ23" s="118">
        <v>1660.6</v>
      </c>
      <c r="AK23" s="118">
        <v>3.3</v>
      </c>
      <c r="AL23" s="118">
        <v>0</v>
      </c>
      <c r="AM23" s="119">
        <v>0</v>
      </c>
      <c r="AN23" s="120">
        <v>23358.9</v>
      </c>
      <c r="AO23" s="117">
        <v>0</v>
      </c>
      <c r="AP23" s="118">
        <v>5695</v>
      </c>
      <c r="AQ23" s="118">
        <v>0</v>
      </c>
      <c r="AR23" s="118">
        <v>836.4</v>
      </c>
      <c r="AS23" s="118">
        <v>6892.5</v>
      </c>
      <c r="AT23" s="118">
        <v>-67.8</v>
      </c>
      <c r="AU23" s="117">
        <v>13356</v>
      </c>
      <c r="AV23" s="121">
        <v>36714.9</v>
      </c>
      <c r="AW23" s="119">
        <v>14563.6</v>
      </c>
      <c r="AX23" s="120">
        <v>14563.6</v>
      </c>
      <c r="AY23" s="120">
        <v>27919.7</v>
      </c>
      <c r="AZ23" s="120">
        <v>51278.6</v>
      </c>
      <c r="BA23" s="117">
        <v>-3656.4</v>
      </c>
      <c r="BB23" s="118">
        <v>0</v>
      </c>
      <c r="BC23" s="119">
        <v>-336.8</v>
      </c>
      <c r="BD23" s="121">
        <v>-3993.2</v>
      </c>
      <c r="BE23" s="120">
        <v>23926.400000000001</v>
      </c>
      <c r="BF23" s="120">
        <v>47285.3</v>
      </c>
      <c r="BH23" s="105">
        <f t="shared" si="0"/>
        <v>3993.2</v>
      </c>
      <c r="BI23" s="106">
        <f t="shared" si="1"/>
        <v>0.10876238257492189</v>
      </c>
      <c r="BJ23" s="107">
        <f t="shared" si="2"/>
        <v>0.89123761742507812</v>
      </c>
    </row>
    <row r="24" spans="1:62" x14ac:dyDescent="0.2">
      <c r="A24" s="80" t="s">
        <v>66</v>
      </c>
      <c r="B24" s="81" t="s">
        <v>14</v>
      </c>
      <c r="C24" s="117">
        <v>22.3</v>
      </c>
      <c r="D24" s="118">
        <v>1.4</v>
      </c>
      <c r="E24" s="118">
        <v>248.6</v>
      </c>
      <c r="F24" s="118">
        <v>45.3</v>
      </c>
      <c r="G24" s="118">
        <v>138</v>
      </c>
      <c r="H24" s="118">
        <v>114.5</v>
      </c>
      <c r="I24" s="118">
        <v>16.3</v>
      </c>
      <c r="J24" s="118">
        <v>65.3</v>
      </c>
      <c r="K24" s="118">
        <v>50.5</v>
      </c>
      <c r="L24" s="118">
        <v>176.9</v>
      </c>
      <c r="M24" s="118">
        <v>297.8</v>
      </c>
      <c r="N24" s="118">
        <v>22.6</v>
      </c>
      <c r="O24" s="118">
        <v>10.3</v>
      </c>
      <c r="P24" s="118">
        <v>40.1</v>
      </c>
      <c r="Q24" s="118">
        <v>32.1</v>
      </c>
      <c r="R24" s="118">
        <v>31.9</v>
      </c>
      <c r="S24" s="118">
        <v>54.6</v>
      </c>
      <c r="T24" s="118">
        <v>23.9</v>
      </c>
      <c r="U24" s="118">
        <v>60</v>
      </c>
      <c r="V24" s="118">
        <v>347.6</v>
      </c>
      <c r="W24" s="118">
        <v>214.9</v>
      </c>
      <c r="X24" s="118">
        <v>181.6</v>
      </c>
      <c r="Y24" s="118">
        <v>14.4</v>
      </c>
      <c r="Z24" s="118">
        <v>32.6</v>
      </c>
      <c r="AA24" s="118">
        <v>463</v>
      </c>
      <c r="AB24" s="118">
        <v>512.70000000000005</v>
      </c>
      <c r="AC24" s="118">
        <v>6</v>
      </c>
      <c r="AD24" s="118">
        <v>84.1</v>
      </c>
      <c r="AE24" s="118">
        <v>1304.0999999999999</v>
      </c>
      <c r="AF24" s="118">
        <v>288.10000000000002</v>
      </c>
      <c r="AG24" s="118">
        <v>779.6</v>
      </c>
      <c r="AH24" s="118">
        <v>256.2</v>
      </c>
      <c r="AI24" s="118">
        <v>185.7</v>
      </c>
      <c r="AJ24" s="118">
        <v>615.1</v>
      </c>
      <c r="AK24" s="118">
        <v>219.2</v>
      </c>
      <c r="AL24" s="118">
        <v>191.1</v>
      </c>
      <c r="AM24" s="119">
        <v>5.8</v>
      </c>
      <c r="AN24" s="120">
        <v>7154.4</v>
      </c>
      <c r="AO24" s="117">
        <v>200.9</v>
      </c>
      <c r="AP24" s="118">
        <v>2394.6999999999998</v>
      </c>
      <c r="AQ24" s="118">
        <v>0</v>
      </c>
      <c r="AR24" s="118">
        <v>98.5</v>
      </c>
      <c r="AS24" s="118">
        <v>1116</v>
      </c>
      <c r="AT24" s="118">
        <v>-89.6</v>
      </c>
      <c r="AU24" s="117">
        <v>3720.5</v>
      </c>
      <c r="AV24" s="121">
        <v>10874.9</v>
      </c>
      <c r="AW24" s="119">
        <v>523.70000000000005</v>
      </c>
      <c r="AX24" s="120">
        <v>523.70000000000005</v>
      </c>
      <c r="AY24" s="120">
        <v>4244.2</v>
      </c>
      <c r="AZ24" s="120">
        <v>11398.6</v>
      </c>
      <c r="BA24" s="117">
        <v>-2324.6999999999998</v>
      </c>
      <c r="BB24" s="118">
        <v>-75.3</v>
      </c>
      <c r="BC24" s="119">
        <v>-231.2</v>
      </c>
      <c r="BD24" s="121">
        <v>-2631.1</v>
      </c>
      <c r="BE24" s="120">
        <v>1613.1</v>
      </c>
      <c r="BF24" s="120">
        <v>8767.5</v>
      </c>
      <c r="BH24" s="105">
        <f t="shared" si="0"/>
        <v>2631.1</v>
      </c>
      <c r="BI24" s="106">
        <f t="shared" si="1"/>
        <v>0.24194245464326108</v>
      </c>
      <c r="BJ24" s="107">
        <f t="shared" si="2"/>
        <v>0.75805754535673886</v>
      </c>
    </row>
    <row r="25" spans="1:62" x14ac:dyDescent="0.2">
      <c r="A25" s="80" t="s">
        <v>67</v>
      </c>
      <c r="B25" s="81" t="s">
        <v>15</v>
      </c>
      <c r="C25" s="117">
        <v>41.2</v>
      </c>
      <c r="D25" s="118">
        <v>1.5</v>
      </c>
      <c r="E25" s="118">
        <v>25.8</v>
      </c>
      <c r="F25" s="118">
        <v>9.4</v>
      </c>
      <c r="G25" s="118">
        <v>62.6</v>
      </c>
      <c r="H25" s="118">
        <v>108.8</v>
      </c>
      <c r="I25" s="118">
        <v>8.1999999999999993</v>
      </c>
      <c r="J25" s="118">
        <v>67.2</v>
      </c>
      <c r="K25" s="118">
        <v>42.9</v>
      </c>
      <c r="L25" s="118">
        <v>99.1</v>
      </c>
      <c r="M25" s="118">
        <v>32.700000000000003</v>
      </c>
      <c r="N25" s="118">
        <v>60.2</v>
      </c>
      <c r="O25" s="118">
        <v>23.2</v>
      </c>
      <c r="P25" s="118">
        <v>34.200000000000003</v>
      </c>
      <c r="Q25" s="118">
        <v>10.5</v>
      </c>
      <c r="R25" s="118">
        <v>55.6</v>
      </c>
      <c r="S25" s="118">
        <v>38.700000000000003</v>
      </c>
      <c r="T25" s="118">
        <v>12.5</v>
      </c>
      <c r="U25" s="118">
        <v>41</v>
      </c>
      <c r="V25" s="118">
        <v>17.600000000000001</v>
      </c>
      <c r="W25" s="118">
        <v>59.4</v>
      </c>
      <c r="X25" s="118">
        <v>514.70000000000005</v>
      </c>
      <c r="Y25" s="118">
        <v>220.4</v>
      </c>
      <c r="Z25" s="118">
        <v>18</v>
      </c>
      <c r="AA25" s="118">
        <v>347.2</v>
      </c>
      <c r="AB25" s="118">
        <v>126.5</v>
      </c>
      <c r="AC25" s="118">
        <v>1204.2</v>
      </c>
      <c r="AD25" s="118">
        <v>473.9</v>
      </c>
      <c r="AE25" s="118">
        <v>271.5</v>
      </c>
      <c r="AF25" s="118">
        <v>344.1</v>
      </c>
      <c r="AG25" s="118">
        <v>366.6</v>
      </c>
      <c r="AH25" s="118">
        <v>210.1</v>
      </c>
      <c r="AI25" s="118">
        <v>7.4</v>
      </c>
      <c r="AJ25" s="118">
        <v>124</v>
      </c>
      <c r="AK25" s="118">
        <v>124</v>
      </c>
      <c r="AL25" s="118">
        <v>0</v>
      </c>
      <c r="AM25" s="119">
        <v>112.9</v>
      </c>
      <c r="AN25" s="120">
        <v>5317.8</v>
      </c>
      <c r="AO25" s="117">
        <v>0</v>
      </c>
      <c r="AP25" s="118">
        <v>0</v>
      </c>
      <c r="AQ25" s="118">
        <v>0</v>
      </c>
      <c r="AR25" s="118">
        <v>22773.3</v>
      </c>
      <c r="AS25" s="118">
        <v>40795.4</v>
      </c>
      <c r="AT25" s="118">
        <v>0</v>
      </c>
      <c r="AU25" s="117">
        <v>63568.7</v>
      </c>
      <c r="AV25" s="121">
        <v>68886.5</v>
      </c>
      <c r="AW25" s="119">
        <v>0</v>
      </c>
      <c r="AX25" s="120">
        <v>0</v>
      </c>
      <c r="AY25" s="120">
        <v>63568.7</v>
      </c>
      <c r="AZ25" s="120">
        <v>68886.5</v>
      </c>
      <c r="BA25" s="117">
        <v>0</v>
      </c>
      <c r="BB25" s="118">
        <v>0</v>
      </c>
      <c r="BC25" s="119">
        <v>0</v>
      </c>
      <c r="BD25" s="121">
        <v>0</v>
      </c>
      <c r="BE25" s="120">
        <v>63568.7</v>
      </c>
      <c r="BF25" s="120">
        <v>68886.5</v>
      </c>
      <c r="BH25" s="105">
        <f t="shared" si="0"/>
        <v>0</v>
      </c>
      <c r="BI25" s="106">
        <f t="shared" si="1"/>
        <v>0</v>
      </c>
      <c r="BJ25" s="107">
        <f t="shared" si="2"/>
        <v>1</v>
      </c>
    </row>
    <row r="26" spans="1:62" x14ac:dyDescent="0.2">
      <c r="A26" s="80" t="s">
        <v>68</v>
      </c>
      <c r="B26" s="81" t="s">
        <v>201</v>
      </c>
      <c r="C26" s="117">
        <v>139.4</v>
      </c>
      <c r="D26" s="118">
        <v>20.6</v>
      </c>
      <c r="E26" s="118">
        <v>495</v>
      </c>
      <c r="F26" s="118">
        <v>76.3</v>
      </c>
      <c r="G26" s="118">
        <v>489</v>
      </c>
      <c r="H26" s="118">
        <v>801.7</v>
      </c>
      <c r="I26" s="118">
        <v>86.9</v>
      </c>
      <c r="J26" s="118">
        <v>378.3</v>
      </c>
      <c r="K26" s="118">
        <v>330.8</v>
      </c>
      <c r="L26" s="118">
        <v>926.2</v>
      </c>
      <c r="M26" s="118">
        <v>292.3</v>
      </c>
      <c r="N26" s="118">
        <v>230.2</v>
      </c>
      <c r="O26" s="118">
        <v>134.80000000000001</v>
      </c>
      <c r="P26" s="118">
        <v>167.5</v>
      </c>
      <c r="Q26" s="118">
        <v>63</v>
      </c>
      <c r="R26" s="118">
        <v>391.8</v>
      </c>
      <c r="S26" s="118">
        <v>134.6</v>
      </c>
      <c r="T26" s="118">
        <v>26.8</v>
      </c>
      <c r="U26" s="118">
        <v>553.20000000000005</v>
      </c>
      <c r="V26" s="118">
        <v>172</v>
      </c>
      <c r="W26" s="118">
        <v>192.5</v>
      </c>
      <c r="X26" s="118">
        <v>2406.6</v>
      </c>
      <c r="Y26" s="118">
        <v>237.7</v>
      </c>
      <c r="Z26" s="118">
        <v>414.2</v>
      </c>
      <c r="AA26" s="118">
        <v>2011.9</v>
      </c>
      <c r="AB26" s="118">
        <v>183.7</v>
      </c>
      <c r="AC26" s="118">
        <v>443.1</v>
      </c>
      <c r="AD26" s="118">
        <v>550.20000000000005</v>
      </c>
      <c r="AE26" s="118">
        <v>349</v>
      </c>
      <c r="AF26" s="118">
        <v>458.8</v>
      </c>
      <c r="AG26" s="118">
        <v>641.5</v>
      </c>
      <c r="AH26" s="118">
        <v>895.8</v>
      </c>
      <c r="AI26" s="118">
        <v>19</v>
      </c>
      <c r="AJ26" s="118">
        <v>434.3</v>
      </c>
      <c r="AK26" s="118">
        <v>1139.7</v>
      </c>
      <c r="AL26" s="118">
        <v>0</v>
      </c>
      <c r="AM26" s="119">
        <v>21.3</v>
      </c>
      <c r="AN26" s="120">
        <v>16309.7</v>
      </c>
      <c r="AO26" s="117">
        <v>5.7</v>
      </c>
      <c r="AP26" s="118">
        <v>6898</v>
      </c>
      <c r="AQ26" s="118">
        <v>0</v>
      </c>
      <c r="AR26" s="118">
        <v>0</v>
      </c>
      <c r="AS26" s="118">
        <v>0</v>
      </c>
      <c r="AT26" s="118">
        <v>0</v>
      </c>
      <c r="AU26" s="117">
        <v>6903.7</v>
      </c>
      <c r="AV26" s="121">
        <v>23213.4</v>
      </c>
      <c r="AW26" s="119">
        <v>42.8</v>
      </c>
      <c r="AX26" s="120">
        <v>42.8</v>
      </c>
      <c r="AY26" s="120">
        <v>6946.5</v>
      </c>
      <c r="AZ26" s="120">
        <v>23256.2</v>
      </c>
      <c r="BA26" s="117">
        <v>-3.6</v>
      </c>
      <c r="BB26" s="118">
        <v>0</v>
      </c>
      <c r="BC26" s="119">
        <v>0</v>
      </c>
      <c r="BD26" s="121">
        <v>-3.6</v>
      </c>
      <c r="BE26" s="120">
        <v>6942.9</v>
      </c>
      <c r="BF26" s="120">
        <v>23252.6</v>
      </c>
      <c r="BH26" s="105">
        <f t="shared" si="0"/>
        <v>3.6</v>
      </c>
      <c r="BI26" s="106">
        <f t="shared" si="1"/>
        <v>1.5508284008374472E-4</v>
      </c>
      <c r="BJ26" s="107">
        <f t="shared" si="2"/>
        <v>0.9998449171599163</v>
      </c>
    </row>
    <row r="27" spans="1:62" x14ac:dyDescent="0.2">
      <c r="A27" s="80" t="s">
        <v>69</v>
      </c>
      <c r="B27" s="81" t="s">
        <v>105</v>
      </c>
      <c r="C27" s="117">
        <v>7.3</v>
      </c>
      <c r="D27" s="118">
        <v>1.2</v>
      </c>
      <c r="E27" s="118">
        <v>63.4</v>
      </c>
      <c r="F27" s="118">
        <v>5.2</v>
      </c>
      <c r="G27" s="118">
        <v>27.4</v>
      </c>
      <c r="H27" s="118">
        <v>79.599999999999994</v>
      </c>
      <c r="I27" s="118">
        <v>8.9</v>
      </c>
      <c r="J27" s="118">
        <v>9</v>
      </c>
      <c r="K27" s="118">
        <v>6</v>
      </c>
      <c r="L27" s="118">
        <v>38.1</v>
      </c>
      <c r="M27" s="118">
        <v>5.3</v>
      </c>
      <c r="N27" s="118">
        <v>6.3</v>
      </c>
      <c r="O27" s="118">
        <v>5.0999999999999996</v>
      </c>
      <c r="P27" s="118">
        <v>7.7</v>
      </c>
      <c r="Q27" s="118">
        <v>3.1</v>
      </c>
      <c r="R27" s="118">
        <v>16.399999999999999</v>
      </c>
      <c r="S27" s="118">
        <v>6.7</v>
      </c>
      <c r="T27" s="118">
        <v>1.3</v>
      </c>
      <c r="U27" s="118">
        <v>18</v>
      </c>
      <c r="V27" s="118">
        <v>4.2</v>
      </c>
      <c r="W27" s="118">
        <v>61.5</v>
      </c>
      <c r="X27" s="118">
        <v>20.100000000000001</v>
      </c>
      <c r="Y27" s="118">
        <v>381</v>
      </c>
      <c r="Z27" s="118">
        <v>49.5</v>
      </c>
      <c r="AA27" s="118">
        <v>208.9</v>
      </c>
      <c r="AB27" s="118">
        <v>42.8</v>
      </c>
      <c r="AC27" s="118">
        <v>49.2</v>
      </c>
      <c r="AD27" s="118">
        <v>213.4</v>
      </c>
      <c r="AE27" s="118">
        <v>104.3</v>
      </c>
      <c r="AF27" s="118">
        <v>158.4</v>
      </c>
      <c r="AG27" s="118">
        <v>380.3</v>
      </c>
      <c r="AH27" s="118">
        <v>319.8</v>
      </c>
      <c r="AI27" s="118">
        <v>10.199999999999999</v>
      </c>
      <c r="AJ27" s="118">
        <v>64</v>
      </c>
      <c r="AK27" s="118">
        <v>315.3</v>
      </c>
      <c r="AL27" s="118">
        <v>0</v>
      </c>
      <c r="AM27" s="119">
        <v>6.2</v>
      </c>
      <c r="AN27" s="120">
        <v>2705</v>
      </c>
      <c r="AO27" s="117">
        <v>2.6</v>
      </c>
      <c r="AP27" s="118">
        <v>1945</v>
      </c>
      <c r="AQ27" s="118">
        <v>-136.30000000000001</v>
      </c>
      <c r="AR27" s="118">
        <v>0</v>
      </c>
      <c r="AS27" s="118">
        <v>0</v>
      </c>
      <c r="AT27" s="118">
        <v>0</v>
      </c>
      <c r="AU27" s="117">
        <v>1811.3</v>
      </c>
      <c r="AV27" s="121">
        <v>4516.3999999999996</v>
      </c>
      <c r="AW27" s="119">
        <v>14.9</v>
      </c>
      <c r="AX27" s="120">
        <v>14.9</v>
      </c>
      <c r="AY27" s="120">
        <v>1826.3</v>
      </c>
      <c r="AZ27" s="120">
        <v>4531.3</v>
      </c>
      <c r="BA27" s="117">
        <v>-0.9</v>
      </c>
      <c r="BB27" s="118">
        <v>0</v>
      </c>
      <c r="BC27" s="119">
        <v>0</v>
      </c>
      <c r="BD27" s="121">
        <v>-0.9</v>
      </c>
      <c r="BE27" s="120">
        <v>1825.4</v>
      </c>
      <c r="BF27" s="120">
        <v>4530.3999999999996</v>
      </c>
      <c r="BH27" s="105">
        <f t="shared" si="0"/>
        <v>0.9</v>
      </c>
      <c r="BI27" s="106">
        <f t="shared" si="1"/>
        <v>1.9927375786024269E-4</v>
      </c>
      <c r="BJ27" s="107">
        <f t="shared" si="2"/>
        <v>0.99980072624213978</v>
      </c>
    </row>
    <row r="28" spans="1:62" x14ac:dyDescent="0.2">
      <c r="A28" s="80" t="s">
        <v>70</v>
      </c>
      <c r="B28" s="81" t="s">
        <v>106</v>
      </c>
      <c r="C28" s="117">
        <v>2.9</v>
      </c>
      <c r="D28" s="118">
        <v>1.2</v>
      </c>
      <c r="E28" s="118">
        <v>48.6</v>
      </c>
      <c r="F28" s="118">
        <v>1.1000000000000001</v>
      </c>
      <c r="G28" s="118">
        <v>13.3</v>
      </c>
      <c r="H28" s="118">
        <v>94.4</v>
      </c>
      <c r="I28" s="118">
        <v>0.3</v>
      </c>
      <c r="J28" s="118">
        <v>1.5</v>
      </c>
      <c r="K28" s="118">
        <v>20.8</v>
      </c>
      <c r="L28" s="118">
        <v>3.8</v>
      </c>
      <c r="M28" s="118">
        <v>1.6</v>
      </c>
      <c r="N28" s="118">
        <v>1.4</v>
      </c>
      <c r="O28" s="118">
        <v>3.9</v>
      </c>
      <c r="P28" s="118">
        <v>0.5</v>
      </c>
      <c r="Q28" s="118">
        <v>3.6</v>
      </c>
      <c r="R28" s="118">
        <v>15.1</v>
      </c>
      <c r="S28" s="118">
        <v>4.5</v>
      </c>
      <c r="T28" s="118">
        <v>1.4</v>
      </c>
      <c r="U28" s="118">
        <v>24.1</v>
      </c>
      <c r="V28" s="118">
        <v>3.7</v>
      </c>
      <c r="W28" s="118">
        <v>168</v>
      </c>
      <c r="X28" s="118">
        <v>375.1</v>
      </c>
      <c r="Y28" s="118">
        <v>13.3</v>
      </c>
      <c r="Z28" s="118">
        <v>0</v>
      </c>
      <c r="AA28" s="118">
        <v>139.1</v>
      </c>
      <c r="AB28" s="118">
        <v>167.9</v>
      </c>
      <c r="AC28" s="118">
        <v>2.2000000000000002</v>
      </c>
      <c r="AD28" s="118">
        <v>419</v>
      </c>
      <c r="AE28" s="118">
        <v>316.39999999999998</v>
      </c>
      <c r="AF28" s="118">
        <v>1224.4000000000001</v>
      </c>
      <c r="AG28" s="118">
        <v>338.2</v>
      </c>
      <c r="AH28" s="118">
        <v>362.9</v>
      </c>
      <c r="AI28" s="118">
        <v>0.3</v>
      </c>
      <c r="AJ28" s="118">
        <v>121.7</v>
      </c>
      <c r="AK28" s="118">
        <v>817</v>
      </c>
      <c r="AL28" s="118">
        <v>0</v>
      </c>
      <c r="AM28" s="119">
        <v>97.2</v>
      </c>
      <c r="AN28" s="120">
        <v>4810.2</v>
      </c>
      <c r="AO28" s="117">
        <v>0</v>
      </c>
      <c r="AP28" s="118">
        <v>517.29999999999995</v>
      </c>
      <c r="AQ28" s="118">
        <v>657.3</v>
      </c>
      <c r="AR28" s="118">
        <v>0</v>
      </c>
      <c r="AS28" s="118">
        <v>0</v>
      </c>
      <c r="AT28" s="118">
        <v>0</v>
      </c>
      <c r="AU28" s="117">
        <v>1174.5</v>
      </c>
      <c r="AV28" s="121">
        <v>5984.8</v>
      </c>
      <c r="AW28" s="119">
        <v>7.9</v>
      </c>
      <c r="AX28" s="120">
        <v>7.9</v>
      </c>
      <c r="AY28" s="120">
        <v>1182.4000000000001</v>
      </c>
      <c r="AZ28" s="120">
        <v>5992.6</v>
      </c>
      <c r="BA28" s="117">
        <v>-0.3</v>
      </c>
      <c r="BB28" s="118">
        <v>0</v>
      </c>
      <c r="BC28" s="119">
        <v>0</v>
      </c>
      <c r="BD28" s="121">
        <v>-0.3</v>
      </c>
      <c r="BE28" s="120">
        <v>1182.0999999999999</v>
      </c>
      <c r="BF28" s="120">
        <v>5992.3</v>
      </c>
      <c r="BH28" s="105">
        <f t="shared" si="0"/>
        <v>0.3</v>
      </c>
      <c r="BI28" s="106">
        <f t="shared" si="1"/>
        <v>5.0126988370538693E-5</v>
      </c>
      <c r="BJ28" s="107">
        <f t="shared" si="2"/>
        <v>0.99994987301162941</v>
      </c>
    </row>
    <row r="29" spans="1:62" x14ac:dyDescent="0.2">
      <c r="A29" s="80" t="s">
        <v>71</v>
      </c>
      <c r="B29" s="81" t="s">
        <v>16</v>
      </c>
      <c r="C29" s="117">
        <v>689.6</v>
      </c>
      <c r="D29" s="118">
        <v>6.2</v>
      </c>
      <c r="E29" s="118">
        <v>2424.4</v>
      </c>
      <c r="F29" s="118">
        <v>229.6</v>
      </c>
      <c r="G29" s="118">
        <v>812.4</v>
      </c>
      <c r="H29" s="118">
        <v>1259.8</v>
      </c>
      <c r="I29" s="118">
        <v>94.6</v>
      </c>
      <c r="J29" s="118">
        <v>769.6</v>
      </c>
      <c r="K29" s="118">
        <v>212.3</v>
      </c>
      <c r="L29" s="118">
        <v>359.5</v>
      </c>
      <c r="M29" s="118">
        <v>202.8</v>
      </c>
      <c r="N29" s="118">
        <v>347.1</v>
      </c>
      <c r="O29" s="118">
        <v>414.6</v>
      </c>
      <c r="P29" s="118">
        <v>610.1</v>
      </c>
      <c r="Q29" s="118">
        <v>300.89999999999998</v>
      </c>
      <c r="R29" s="118">
        <v>589.1</v>
      </c>
      <c r="S29" s="118">
        <v>806.6</v>
      </c>
      <c r="T29" s="118">
        <v>231</v>
      </c>
      <c r="U29" s="118">
        <v>1735</v>
      </c>
      <c r="V29" s="118">
        <v>499.7</v>
      </c>
      <c r="W29" s="118">
        <v>3413.2</v>
      </c>
      <c r="X29" s="118">
        <v>116.1</v>
      </c>
      <c r="Y29" s="118">
        <v>80.900000000000006</v>
      </c>
      <c r="Z29" s="118">
        <v>106.1</v>
      </c>
      <c r="AA29" s="118">
        <v>891.9</v>
      </c>
      <c r="AB29" s="118">
        <v>190.8</v>
      </c>
      <c r="AC29" s="118">
        <v>137</v>
      </c>
      <c r="AD29" s="118">
        <v>1183.4000000000001</v>
      </c>
      <c r="AE29" s="118">
        <v>586.5</v>
      </c>
      <c r="AF29" s="118">
        <v>390</v>
      </c>
      <c r="AG29" s="118">
        <v>850</v>
      </c>
      <c r="AH29" s="118">
        <v>3008.7</v>
      </c>
      <c r="AI29" s="118">
        <v>169</v>
      </c>
      <c r="AJ29" s="118">
        <v>1498.9</v>
      </c>
      <c r="AK29" s="118">
        <v>2401.6</v>
      </c>
      <c r="AL29" s="118">
        <v>354</v>
      </c>
      <c r="AM29" s="119">
        <v>31.5</v>
      </c>
      <c r="AN29" s="120">
        <v>28004.5</v>
      </c>
      <c r="AO29" s="117">
        <v>1637.7</v>
      </c>
      <c r="AP29" s="118">
        <v>47700.4</v>
      </c>
      <c r="AQ29" s="118">
        <v>9.6999999999999993</v>
      </c>
      <c r="AR29" s="118">
        <v>614.5</v>
      </c>
      <c r="AS29" s="118">
        <v>7885.5</v>
      </c>
      <c r="AT29" s="118">
        <v>163.9</v>
      </c>
      <c r="AU29" s="117">
        <v>58011.6</v>
      </c>
      <c r="AV29" s="121">
        <v>86016.1</v>
      </c>
      <c r="AW29" s="119">
        <v>6818.8</v>
      </c>
      <c r="AX29" s="120">
        <v>6818.8</v>
      </c>
      <c r="AY29" s="120">
        <v>64830.5</v>
      </c>
      <c r="AZ29" s="120">
        <v>92834.9</v>
      </c>
      <c r="BA29" s="117">
        <v>-116.6</v>
      </c>
      <c r="BB29" s="118">
        <v>0</v>
      </c>
      <c r="BC29" s="119">
        <v>0</v>
      </c>
      <c r="BD29" s="121">
        <v>-116.6</v>
      </c>
      <c r="BE29" s="120">
        <v>64713.8</v>
      </c>
      <c r="BF29" s="120">
        <v>92718.3</v>
      </c>
      <c r="BH29" s="105">
        <f t="shared" si="0"/>
        <v>116.6</v>
      </c>
      <c r="BI29" s="106">
        <f t="shared" si="1"/>
        <v>1.3555601800128113E-3</v>
      </c>
      <c r="BJ29" s="107">
        <f t="shared" si="2"/>
        <v>0.99864443981998718</v>
      </c>
    </row>
    <row r="30" spans="1:62" x14ac:dyDescent="0.2">
      <c r="A30" s="80" t="s">
        <v>72</v>
      </c>
      <c r="B30" s="81" t="s">
        <v>17</v>
      </c>
      <c r="C30" s="117">
        <v>86.3</v>
      </c>
      <c r="D30" s="118">
        <v>22.4</v>
      </c>
      <c r="E30" s="118">
        <v>267.10000000000002</v>
      </c>
      <c r="F30" s="118">
        <v>57.3</v>
      </c>
      <c r="G30" s="118">
        <v>116.8</v>
      </c>
      <c r="H30" s="118">
        <v>238.6</v>
      </c>
      <c r="I30" s="118">
        <v>52.7</v>
      </c>
      <c r="J30" s="118">
        <v>66.900000000000006</v>
      </c>
      <c r="K30" s="118">
        <v>77.3</v>
      </c>
      <c r="L30" s="118">
        <v>107.8</v>
      </c>
      <c r="M30" s="118">
        <v>70.3</v>
      </c>
      <c r="N30" s="118">
        <v>142.19999999999999</v>
      </c>
      <c r="O30" s="118">
        <v>68.900000000000006</v>
      </c>
      <c r="P30" s="118">
        <v>118.6</v>
      </c>
      <c r="Q30" s="118">
        <v>72.400000000000006</v>
      </c>
      <c r="R30" s="118">
        <v>98</v>
      </c>
      <c r="S30" s="118">
        <v>117</v>
      </c>
      <c r="T30" s="118">
        <v>38.4</v>
      </c>
      <c r="U30" s="118">
        <v>267.10000000000002</v>
      </c>
      <c r="V30" s="118">
        <v>176</v>
      </c>
      <c r="W30" s="118">
        <v>736.4</v>
      </c>
      <c r="X30" s="118">
        <v>474.8</v>
      </c>
      <c r="Y30" s="118">
        <v>79.7</v>
      </c>
      <c r="Z30" s="118">
        <v>162.4</v>
      </c>
      <c r="AA30" s="118">
        <v>1799</v>
      </c>
      <c r="AB30" s="118">
        <v>2805.2</v>
      </c>
      <c r="AC30" s="118">
        <v>7182.2</v>
      </c>
      <c r="AD30" s="118">
        <v>1342.9</v>
      </c>
      <c r="AE30" s="118">
        <v>341</v>
      </c>
      <c r="AF30" s="118">
        <v>773.4</v>
      </c>
      <c r="AG30" s="118">
        <v>385.7</v>
      </c>
      <c r="AH30" s="118">
        <v>567.1</v>
      </c>
      <c r="AI30" s="118">
        <v>121.2</v>
      </c>
      <c r="AJ30" s="118">
        <v>894.6</v>
      </c>
      <c r="AK30" s="118">
        <v>481</v>
      </c>
      <c r="AL30" s="118">
        <v>0</v>
      </c>
      <c r="AM30" s="119">
        <v>267.7</v>
      </c>
      <c r="AN30" s="120">
        <v>20676.5</v>
      </c>
      <c r="AO30" s="117">
        <v>0.3</v>
      </c>
      <c r="AP30" s="118">
        <v>16124.1</v>
      </c>
      <c r="AQ30" s="118">
        <v>0</v>
      </c>
      <c r="AR30" s="118">
        <v>0</v>
      </c>
      <c r="AS30" s="118">
        <v>0</v>
      </c>
      <c r="AT30" s="118">
        <v>0</v>
      </c>
      <c r="AU30" s="117">
        <v>16124.4</v>
      </c>
      <c r="AV30" s="121">
        <v>36800.9</v>
      </c>
      <c r="AW30" s="119">
        <v>1958.5</v>
      </c>
      <c r="AX30" s="120">
        <v>1958.5</v>
      </c>
      <c r="AY30" s="120">
        <v>18082.900000000001</v>
      </c>
      <c r="AZ30" s="120">
        <v>38759.4</v>
      </c>
      <c r="BA30" s="117">
        <v>-2425.8000000000002</v>
      </c>
      <c r="BB30" s="118">
        <v>0</v>
      </c>
      <c r="BC30" s="119">
        <v>0</v>
      </c>
      <c r="BD30" s="121">
        <v>-2425.8000000000002</v>
      </c>
      <c r="BE30" s="120">
        <v>15657.1</v>
      </c>
      <c r="BF30" s="120">
        <v>36333.599999999999</v>
      </c>
      <c r="BH30" s="105">
        <f t="shared" si="0"/>
        <v>2425.8000000000002</v>
      </c>
      <c r="BI30" s="106">
        <f t="shared" si="1"/>
        <v>6.5916866163599264E-2</v>
      </c>
      <c r="BJ30" s="107">
        <f t="shared" si="2"/>
        <v>0.93408313383640074</v>
      </c>
    </row>
    <row r="31" spans="1:62" x14ac:dyDescent="0.2">
      <c r="A31" s="80" t="s">
        <v>73</v>
      </c>
      <c r="B31" s="81" t="s">
        <v>18</v>
      </c>
      <c r="C31" s="117">
        <v>6.4</v>
      </c>
      <c r="D31" s="118">
        <v>5.5</v>
      </c>
      <c r="E31" s="118">
        <v>130.9</v>
      </c>
      <c r="F31" s="118">
        <v>14.5</v>
      </c>
      <c r="G31" s="118">
        <v>31.2</v>
      </c>
      <c r="H31" s="118">
        <v>100.8</v>
      </c>
      <c r="I31" s="118">
        <v>7.4</v>
      </c>
      <c r="J31" s="118">
        <v>57.9</v>
      </c>
      <c r="K31" s="118">
        <v>28</v>
      </c>
      <c r="L31" s="118">
        <v>28.1</v>
      </c>
      <c r="M31" s="118">
        <v>10.199999999999999</v>
      </c>
      <c r="N31" s="118">
        <v>53.6</v>
      </c>
      <c r="O31" s="118">
        <v>36.200000000000003</v>
      </c>
      <c r="P31" s="118">
        <v>47.5</v>
      </c>
      <c r="Q31" s="118">
        <v>14.8</v>
      </c>
      <c r="R31" s="118">
        <v>23.8</v>
      </c>
      <c r="S31" s="118">
        <v>39.799999999999997</v>
      </c>
      <c r="T31" s="118">
        <v>13.6</v>
      </c>
      <c r="U31" s="118">
        <v>44.6</v>
      </c>
      <c r="V31" s="118">
        <v>32.9</v>
      </c>
      <c r="W31" s="118">
        <v>358.6</v>
      </c>
      <c r="X31" s="118">
        <v>182.6</v>
      </c>
      <c r="Y31" s="118">
        <v>5.6</v>
      </c>
      <c r="Z31" s="118">
        <v>9.4</v>
      </c>
      <c r="AA31" s="118">
        <v>3266</v>
      </c>
      <c r="AB31" s="118">
        <v>651.9</v>
      </c>
      <c r="AC31" s="118">
        <v>4731.8999999999996</v>
      </c>
      <c r="AD31" s="118">
        <v>1337.9</v>
      </c>
      <c r="AE31" s="118">
        <v>1947.6</v>
      </c>
      <c r="AF31" s="118">
        <v>154.1</v>
      </c>
      <c r="AG31" s="118">
        <v>422.1</v>
      </c>
      <c r="AH31" s="118">
        <v>1341.3</v>
      </c>
      <c r="AI31" s="118">
        <v>81.5</v>
      </c>
      <c r="AJ31" s="118">
        <v>892.2</v>
      </c>
      <c r="AK31" s="118">
        <v>1337.3</v>
      </c>
      <c r="AL31" s="118">
        <v>0</v>
      </c>
      <c r="AM31" s="119">
        <v>147.80000000000001</v>
      </c>
      <c r="AN31" s="120">
        <v>17595.5</v>
      </c>
      <c r="AO31" s="117">
        <v>0</v>
      </c>
      <c r="AP31" s="118">
        <v>67579</v>
      </c>
      <c r="AQ31" s="118">
        <v>4.0999999999999996</v>
      </c>
      <c r="AR31" s="118">
        <v>0</v>
      </c>
      <c r="AS31" s="118">
        <v>5334.6</v>
      </c>
      <c r="AT31" s="118">
        <v>0</v>
      </c>
      <c r="AU31" s="117">
        <v>72917.7</v>
      </c>
      <c r="AV31" s="121">
        <v>90513.2</v>
      </c>
      <c r="AW31" s="119">
        <v>36.9</v>
      </c>
      <c r="AX31" s="120">
        <v>36.9</v>
      </c>
      <c r="AY31" s="120">
        <v>72954.600000000006</v>
      </c>
      <c r="AZ31" s="120">
        <v>90550.1</v>
      </c>
      <c r="BA31" s="117">
        <v>-1.5</v>
      </c>
      <c r="BB31" s="118">
        <v>0</v>
      </c>
      <c r="BC31" s="119">
        <v>0</v>
      </c>
      <c r="BD31" s="121">
        <v>-1.5</v>
      </c>
      <c r="BE31" s="120">
        <v>72953.100000000006</v>
      </c>
      <c r="BF31" s="120">
        <v>90548.6</v>
      </c>
      <c r="BH31" s="105">
        <f t="shared" si="0"/>
        <v>1.5</v>
      </c>
      <c r="BI31" s="106">
        <f t="shared" si="1"/>
        <v>1.657216847929363E-5</v>
      </c>
      <c r="BJ31" s="107">
        <f t="shared" si="2"/>
        <v>0.99998342783152072</v>
      </c>
    </row>
    <row r="32" spans="1:62" x14ac:dyDescent="0.2">
      <c r="A32" s="80" t="s">
        <v>74</v>
      </c>
      <c r="B32" s="81" t="s">
        <v>107</v>
      </c>
      <c r="C32" s="117">
        <v>815.5</v>
      </c>
      <c r="D32" s="118">
        <v>95.3</v>
      </c>
      <c r="E32" s="118">
        <v>1493.9</v>
      </c>
      <c r="F32" s="118">
        <v>80.8</v>
      </c>
      <c r="G32" s="118">
        <v>500.4</v>
      </c>
      <c r="H32" s="118">
        <v>721.1</v>
      </c>
      <c r="I32" s="118">
        <v>284.2</v>
      </c>
      <c r="J32" s="118">
        <v>253.8</v>
      </c>
      <c r="K32" s="118">
        <v>473.4</v>
      </c>
      <c r="L32" s="118">
        <v>497.3</v>
      </c>
      <c r="M32" s="118">
        <v>283.7</v>
      </c>
      <c r="N32" s="118">
        <v>332.7</v>
      </c>
      <c r="O32" s="118">
        <v>216.3</v>
      </c>
      <c r="P32" s="118">
        <v>296.8</v>
      </c>
      <c r="Q32" s="118">
        <v>145.6</v>
      </c>
      <c r="R32" s="118">
        <v>216</v>
      </c>
      <c r="S32" s="118">
        <v>324.89999999999998</v>
      </c>
      <c r="T32" s="118">
        <v>96.6</v>
      </c>
      <c r="U32" s="118">
        <v>876.8</v>
      </c>
      <c r="V32" s="118">
        <v>958.1</v>
      </c>
      <c r="W32" s="118">
        <v>2926.5</v>
      </c>
      <c r="X32" s="118">
        <v>707.7</v>
      </c>
      <c r="Y32" s="118">
        <v>99.2</v>
      </c>
      <c r="Z32" s="118">
        <v>458</v>
      </c>
      <c r="AA32" s="118">
        <v>4759.8</v>
      </c>
      <c r="AB32" s="118">
        <v>1237.5999999999999</v>
      </c>
      <c r="AC32" s="118">
        <v>258.60000000000002</v>
      </c>
      <c r="AD32" s="118">
        <v>5683.7</v>
      </c>
      <c r="AE32" s="118">
        <v>1440.3</v>
      </c>
      <c r="AF32" s="118">
        <v>1440.3</v>
      </c>
      <c r="AG32" s="118">
        <v>1328.7</v>
      </c>
      <c r="AH32" s="118">
        <v>1202.7</v>
      </c>
      <c r="AI32" s="118">
        <v>187.5</v>
      </c>
      <c r="AJ32" s="118">
        <v>1223.2</v>
      </c>
      <c r="AK32" s="118">
        <v>1435.3</v>
      </c>
      <c r="AL32" s="118">
        <v>91.2</v>
      </c>
      <c r="AM32" s="119">
        <v>394.3</v>
      </c>
      <c r="AN32" s="120">
        <v>33837.5</v>
      </c>
      <c r="AO32" s="117">
        <v>367.7</v>
      </c>
      <c r="AP32" s="118">
        <v>10755.2</v>
      </c>
      <c r="AQ32" s="118">
        <v>85.6</v>
      </c>
      <c r="AR32" s="118">
        <v>77.7</v>
      </c>
      <c r="AS32" s="118">
        <v>834.5</v>
      </c>
      <c r="AT32" s="118">
        <v>68.5</v>
      </c>
      <c r="AU32" s="117">
        <v>12189.2</v>
      </c>
      <c r="AV32" s="121">
        <v>46026.6</v>
      </c>
      <c r="AW32" s="119">
        <v>5764</v>
      </c>
      <c r="AX32" s="120">
        <v>5764</v>
      </c>
      <c r="AY32" s="120">
        <v>17953.2</v>
      </c>
      <c r="AZ32" s="120">
        <v>51790.7</v>
      </c>
      <c r="BA32" s="117">
        <v>-1983.8</v>
      </c>
      <c r="BB32" s="118">
        <v>0</v>
      </c>
      <c r="BC32" s="119">
        <v>0</v>
      </c>
      <c r="BD32" s="121">
        <v>-1983.8</v>
      </c>
      <c r="BE32" s="120">
        <v>15969.4</v>
      </c>
      <c r="BF32" s="120">
        <v>49806.9</v>
      </c>
      <c r="BH32" s="105">
        <f t="shared" si="0"/>
        <v>1983.8</v>
      </c>
      <c r="BI32" s="106">
        <f t="shared" si="1"/>
        <v>4.3101163240387083E-2</v>
      </c>
      <c r="BJ32" s="107">
        <f t="shared" si="2"/>
        <v>0.95689883675961296</v>
      </c>
    </row>
    <row r="33" spans="1:62" x14ac:dyDescent="0.2">
      <c r="A33" s="80" t="s">
        <v>75</v>
      </c>
      <c r="B33" s="81" t="s">
        <v>19</v>
      </c>
      <c r="C33" s="117">
        <v>48.6</v>
      </c>
      <c r="D33" s="118">
        <v>4.8</v>
      </c>
      <c r="E33" s="118">
        <v>171.6</v>
      </c>
      <c r="F33" s="118">
        <v>13.2</v>
      </c>
      <c r="G33" s="118">
        <v>49.6</v>
      </c>
      <c r="H33" s="118">
        <v>308.60000000000002</v>
      </c>
      <c r="I33" s="118">
        <v>10.6</v>
      </c>
      <c r="J33" s="118">
        <v>50.6</v>
      </c>
      <c r="K33" s="118">
        <v>37.200000000000003</v>
      </c>
      <c r="L33" s="118">
        <v>50.6</v>
      </c>
      <c r="M33" s="118">
        <v>16.100000000000001</v>
      </c>
      <c r="N33" s="118">
        <v>84.5</v>
      </c>
      <c r="O33" s="118">
        <v>75.400000000000006</v>
      </c>
      <c r="P33" s="118">
        <v>145.5</v>
      </c>
      <c r="Q33" s="118">
        <v>35.4</v>
      </c>
      <c r="R33" s="118">
        <v>73</v>
      </c>
      <c r="S33" s="118">
        <v>148.4</v>
      </c>
      <c r="T33" s="118">
        <v>102.7</v>
      </c>
      <c r="U33" s="118">
        <v>127.1</v>
      </c>
      <c r="V33" s="118">
        <v>49</v>
      </c>
      <c r="W33" s="118">
        <v>579.20000000000005</v>
      </c>
      <c r="X33" s="118">
        <v>280.2</v>
      </c>
      <c r="Y33" s="118">
        <v>154.30000000000001</v>
      </c>
      <c r="Z33" s="118">
        <v>58.8</v>
      </c>
      <c r="AA33" s="118">
        <v>3641.5</v>
      </c>
      <c r="AB33" s="118">
        <v>2036.8</v>
      </c>
      <c r="AC33" s="118">
        <v>303.3</v>
      </c>
      <c r="AD33" s="118">
        <v>465.6</v>
      </c>
      <c r="AE33" s="118">
        <v>10685.7</v>
      </c>
      <c r="AF33" s="118">
        <v>1251.3</v>
      </c>
      <c r="AG33" s="118">
        <v>1479.9</v>
      </c>
      <c r="AH33" s="118">
        <v>975.2</v>
      </c>
      <c r="AI33" s="118">
        <v>303</v>
      </c>
      <c r="AJ33" s="118">
        <v>7752</v>
      </c>
      <c r="AK33" s="118">
        <v>948.6</v>
      </c>
      <c r="AL33" s="118">
        <v>0</v>
      </c>
      <c r="AM33" s="119">
        <v>336.1</v>
      </c>
      <c r="AN33" s="120">
        <v>32854.1</v>
      </c>
      <c r="AO33" s="117">
        <v>181.3</v>
      </c>
      <c r="AP33" s="118">
        <v>16505.5</v>
      </c>
      <c r="AQ33" s="118">
        <v>41.2</v>
      </c>
      <c r="AR33" s="118">
        <v>1540.1</v>
      </c>
      <c r="AS33" s="118">
        <v>16220.6</v>
      </c>
      <c r="AT33" s="118">
        <v>-37.700000000000003</v>
      </c>
      <c r="AU33" s="117">
        <v>34450.9</v>
      </c>
      <c r="AV33" s="121">
        <v>67305</v>
      </c>
      <c r="AW33" s="119">
        <v>1393.4</v>
      </c>
      <c r="AX33" s="120">
        <v>1393.4</v>
      </c>
      <c r="AY33" s="120">
        <v>35844.400000000001</v>
      </c>
      <c r="AZ33" s="120">
        <v>68698.5</v>
      </c>
      <c r="BA33" s="117">
        <v>-3716.3</v>
      </c>
      <c r="BB33" s="118">
        <v>0</v>
      </c>
      <c r="BC33" s="119">
        <v>-6.2</v>
      </c>
      <c r="BD33" s="121">
        <v>-3722.5</v>
      </c>
      <c r="BE33" s="120">
        <v>32121.9</v>
      </c>
      <c r="BF33" s="120">
        <v>64976</v>
      </c>
      <c r="BH33" s="105">
        <f t="shared" si="0"/>
        <v>3722.5</v>
      </c>
      <c r="BI33" s="106">
        <f t="shared" si="1"/>
        <v>5.5307926602778397E-2</v>
      </c>
      <c r="BJ33" s="107">
        <f t="shared" si="2"/>
        <v>0.94469207339722161</v>
      </c>
    </row>
    <row r="34" spans="1:62" x14ac:dyDescent="0.2">
      <c r="A34" s="80" t="s">
        <v>76</v>
      </c>
      <c r="B34" s="81" t="s">
        <v>20</v>
      </c>
      <c r="C34" s="117">
        <v>0</v>
      </c>
      <c r="D34" s="118">
        <v>0</v>
      </c>
      <c r="E34" s="118">
        <v>0</v>
      </c>
      <c r="F34" s="118">
        <v>0</v>
      </c>
      <c r="G34" s="118">
        <v>0</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0</v>
      </c>
      <c r="AB34" s="118">
        <v>0</v>
      </c>
      <c r="AC34" s="118">
        <v>0</v>
      </c>
      <c r="AD34" s="118">
        <v>0</v>
      </c>
      <c r="AE34" s="118">
        <v>0</v>
      </c>
      <c r="AF34" s="118">
        <v>0</v>
      </c>
      <c r="AG34" s="118">
        <v>0</v>
      </c>
      <c r="AH34" s="118">
        <v>0</v>
      </c>
      <c r="AI34" s="118">
        <v>0</v>
      </c>
      <c r="AJ34" s="118">
        <v>0</v>
      </c>
      <c r="AK34" s="118">
        <v>0</v>
      </c>
      <c r="AL34" s="118">
        <v>0</v>
      </c>
      <c r="AM34" s="119">
        <v>785.1</v>
      </c>
      <c r="AN34" s="120">
        <v>785.1</v>
      </c>
      <c r="AO34" s="117">
        <v>0</v>
      </c>
      <c r="AP34" s="118">
        <v>1233.0999999999999</v>
      </c>
      <c r="AQ34" s="118">
        <v>40608.6</v>
      </c>
      <c r="AR34" s="118">
        <v>0</v>
      </c>
      <c r="AS34" s="118">
        <v>0</v>
      </c>
      <c r="AT34" s="118">
        <v>0</v>
      </c>
      <c r="AU34" s="117">
        <v>41841.699999999997</v>
      </c>
      <c r="AV34" s="121">
        <v>42626.8</v>
      </c>
      <c r="AW34" s="119">
        <v>0</v>
      </c>
      <c r="AX34" s="120">
        <v>0</v>
      </c>
      <c r="AY34" s="120">
        <v>41841.699999999997</v>
      </c>
      <c r="AZ34" s="120">
        <v>42626.8</v>
      </c>
      <c r="BA34" s="117">
        <v>0</v>
      </c>
      <c r="BB34" s="118">
        <v>0</v>
      </c>
      <c r="BC34" s="119">
        <v>0</v>
      </c>
      <c r="BD34" s="121">
        <v>0</v>
      </c>
      <c r="BE34" s="120">
        <v>41841.699999999997</v>
      </c>
      <c r="BF34" s="120">
        <v>42626.8</v>
      </c>
      <c r="BH34" s="105">
        <f t="shared" si="0"/>
        <v>0</v>
      </c>
      <c r="BI34" s="106">
        <f t="shared" si="1"/>
        <v>0</v>
      </c>
      <c r="BJ34" s="107">
        <f t="shared" si="2"/>
        <v>1</v>
      </c>
    </row>
    <row r="35" spans="1:62" x14ac:dyDescent="0.2">
      <c r="A35" s="80" t="s">
        <v>77</v>
      </c>
      <c r="B35" s="81" t="s">
        <v>21</v>
      </c>
      <c r="C35" s="117">
        <v>0.4</v>
      </c>
      <c r="D35" s="118">
        <v>0.2</v>
      </c>
      <c r="E35" s="118">
        <v>8.5</v>
      </c>
      <c r="F35" s="118">
        <v>0.1</v>
      </c>
      <c r="G35" s="118">
        <v>2</v>
      </c>
      <c r="H35" s="118">
        <v>9.5</v>
      </c>
      <c r="I35" s="118">
        <v>0.2</v>
      </c>
      <c r="J35" s="118">
        <v>2.2000000000000002</v>
      </c>
      <c r="K35" s="118">
        <v>2.7</v>
      </c>
      <c r="L35" s="118">
        <v>1.6</v>
      </c>
      <c r="M35" s="118">
        <v>0.2</v>
      </c>
      <c r="N35" s="118">
        <v>5.5</v>
      </c>
      <c r="O35" s="118">
        <v>7.3</v>
      </c>
      <c r="P35" s="118">
        <v>7.1</v>
      </c>
      <c r="Q35" s="118">
        <v>2.1</v>
      </c>
      <c r="R35" s="118">
        <v>17.7</v>
      </c>
      <c r="S35" s="118">
        <v>19.8</v>
      </c>
      <c r="T35" s="118">
        <v>9.6</v>
      </c>
      <c r="U35" s="118">
        <v>9.9</v>
      </c>
      <c r="V35" s="118">
        <v>0.5</v>
      </c>
      <c r="W35" s="118">
        <v>11.3</v>
      </c>
      <c r="X35" s="118">
        <v>16.2</v>
      </c>
      <c r="Y35" s="118">
        <v>0.5</v>
      </c>
      <c r="Z35" s="118">
        <v>1.5</v>
      </c>
      <c r="AA35" s="118">
        <v>20</v>
      </c>
      <c r="AB35" s="118">
        <v>7.7</v>
      </c>
      <c r="AC35" s="118">
        <v>0.1</v>
      </c>
      <c r="AD35" s="118">
        <v>44.3</v>
      </c>
      <c r="AE35" s="118">
        <v>327.8</v>
      </c>
      <c r="AF35" s="118">
        <v>6.8</v>
      </c>
      <c r="AG35" s="118">
        <v>0.1</v>
      </c>
      <c r="AH35" s="118">
        <v>7.5</v>
      </c>
      <c r="AI35" s="118">
        <v>0</v>
      </c>
      <c r="AJ35" s="118">
        <v>44</v>
      </c>
      <c r="AK35" s="118">
        <v>21.2</v>
      </c>
      <c r="AL35" s="118">
        <v>0</v>
      </c>
      <c r="AM35" s="119">
        <v>19</v>
      </c>
      <c r="AN35" s="120">
        <v>635.20000000000005</v>
      </c>
      <c r="AO35" s="117">
        <v>0</v>
      </c>
      <c r="AP35" s="118">
        <v>9666.9</v>
      </c>
      <c r="AQ35" s="118">
        <v>18081.900000000001</v>
      </c>
      <c r="AR35" s="118">
        <v>2676.7</v>
      </c>
      <c r="AS35" s="118">
        <v>16051.4</v>
      </c>
      <c r="AT35" s="118">
        <v>0</v>
      </c>
      <c r="AU35" s="117">
        <v>46476.9</v>
      </c>
      <c r="AV35" s="121">
        <v>47112.2</v>
      </c>
      <c r="AW35" s="119">
        <v>804.8</v>
      </c>
      <c r="AX35" s="120">
        <v>804.8</v>
      </c>
      <c r="AY35" s="120">
        <v>47281.7</v>
      </c>
      <c r="AZ35" s="120">
        <v>47916.9</v>
      </c>
      <c r="BA35" s="117">
        <v>-2033.2</v>
      </c>
      <c r="BB35" s="118">
        <v>0</v>
      </c>
      <c r="BC35" s="119">
        <v>0</v>
      </c>
      <c r="BD35" s="121">
        <v>-2033.2</v>
      </c>
      <c r="BE35" s="120">
        <v>45248.5</v>
      </c>
      <c r="BF35" s="120">
        <v>45883.7</v>
      </c>
      <c r="BH35" s="105">
        <f t="shared" si="0"/>
        <v>2033.2</v>
      </c>
      <c r="BI35" s="106">
        <f t="shared" si="1"/>
        <v>4.3156549683521471E-2</v>
      </c>
      <c r="BJ35" s="107">
        <f t="shared" si="2"/>
        <v>0.95684345031647855</v>
      </c>
    </row>
    <row r="36" spans="1:62" x14ac:dyDescent="0.2">
      <c r="A36" s="80" t="s">
        <v>78</v>
      </c>
      <c r="B36" s="81" t="s">
        <v>108</v>
      </c>
      <c r="C36" s="117">
        <v>0</v>
      </c>
      <c r="D36" s="118">
        <v>0</v>
      </c>
      <c r="E36" s="118">
        <v>0</v>
      </c>
      <c r="F36" s="118">
        <v>0</v>
      </c>
      <c r="G36" s="118">
        <v>0</v>
      </c>
      <c r="H36" s="118">
        <v>0.2</v>
      </c>
      <c r="I36" s="118">
        <v>0</v>
      </c>
      <c r="J36" s="118">
        <v>0</v>
      </c>
      <c r="K36" s="118">
        <v>0</v>
      </c>
      <c r="L36" s="118">
        <v>0</v>
      </c>
      <c r="M36" s="118">
        <v>0</v>
      </c>
      <c r="N36" s="118">
        <v>0</v>
      </c>
      <c r="O36" s="118">
        <v>0</v>
      </c>
      <c r="P36" s="118">
        <v>0</v>
      </c>
      <c r="Q36" s="118">
        <v>0</v>
      </c>
      <c r="R36" s="118">
        <v>0</v>
      </c>
      <c r="S36" s="118">
        <v>0</v>
      </c>
      <c r="T36" s="118">
        <v>0</v>
      </c>
      <c r="U36" s="118">
        <v>0</v>
      </c>
      <c r="V36" s="118">
        <v>0</v>
      </c>
      <c r="W36" s="118">
        <v>0.1</v>
      </c>
      <c r="X36" s="118">
        <v>0.5</v>
      </c>
      <c r="Y36" s="118">
        <v>0.6</v>
      </c>
      <c r="Z36" s="118">
        <v>0</v>
      </c>
      <c r="AA36" s="118">
        <v>1.8</v>
      </c>
      <c r="AB36" s="118">
        <v>3.9</v>
      </c>
      <c r="AC36" s="118">
        <v>1.1000000000000001</v>
      </c>
      <c r="AD36" s="118">
        <v>39.200000000000003</v>
      </c>
      <c r="AE36" s="118">
        <v>17.8</v>
      </c>
      <c r="AF36" s="118">
        <v>0.8</v>
      </c>
      <c r="AG36" s="118">
        <v>0.6</v>
      </c>
      <c r="AH36" s="118">
        <v>1036.9000000000001</v>
      </c>
      <c r="AI36" s="118">
        <v>0</v>
      </c>
      <c r="AJ36" s="118">
        <v>2</v>
      </c>
      <c r="AK36" s="118">
        <v>10.5</v>
      </c>
      <c r="AL36" s="118">
        <v>0</v>
      </c>
      <c r="AM36" s="119">
        <v>1</v>
      </c>
      <c r="AN36" s="120">
        <v>1116.9000000000001</v>
      </c>
      <c r="AO36" s="117">
        <v>629.4</v>
      </c>
      <c r="AP36" s="118">
        <v>15406.4</v>
      </c>
      <c r="AQ36" s="118">
        <v>54808.2</v>
      </c>
      <c r="AR36" s="118">
        <v>0</v>
      </c>
      <c r="AS36" s="118">
        <v>0</v>
      </c>
      <c r="AT36" s="118">
        <v>0</v>
      </c>
      <c r="AU36" s="117">
        <v>70844</v>
      </c>
      <c r="AV36" s="121">
        <v>71960.899999999994</v>
      </c>
      <c r="AW36" s="119">
        <v>1</v>
      </c>
      <c r="AX36" s="120">
        <v>1</v>
      </c>
      <c r="AY36" s="120">
        <v>70845</v>
      </c>
      <c r="AZ36" s="120">
        <v>71961.899999999994</v>
      </c>
      <c r="BA36" s="117">
        <v>-5</v>
      </c>
      <c r="BB36" s="118">
        <v>0</v>
      </c>
      <c r="BC36" s="119">
        <v>0</v>
      </c>
      <c r="BD36" s="121">
        <v>-5</v>
      </c>
      <c r="BE36" s="120">
        <v>70840</v>
      </c>
      <c r="BF36" s="120">
        <v>71956.899999999994</v>
      </c>
      <c r="BH36" s="105">
        <f t="shared" si="0"/>
        <v>5</v>
      </c>
      <c r="BI36" s="106">
        <f t="shared" si="1"/>
        <v>6.948217712674522E-5</v>
      </c>
      <c r="BJ36" s="107">
        <f t="shared" si="2"/>
        <v>0.99993051782287323</v>
      </c>
    </row>
    <row r="37" spans="1:62" x14ac:dyDescent="0.2">
      <c r="A37" s="80" t="s">
        <v>79</v>
      </c>
      <c r="B37" s="81" t="s">
        <v>194</v>
      </c>
      <c r="C37" s="117">
        <v>39.299999999999997</v>
      </c>
      <c r="D37" s="118">
        <v>1.6</v>
      </c>
      <c r="E37" s="118">
        <v>46.7</v>
      </c>
      <c r="F37" s="118">
        <v>3.2</v>
      </c>
      <c r="G37" s="118">
        <v>7.1</v>
      </c>
      <c r="H37" s="118">
        <v>31</v>
      </c>
      <c r="I37" s="118">
        <v>2.5</v>
      </c>
      <c r="J37" s="118">
        <v>6.3</v>
      </c>
      <c r="K37" s="118">
        <v>5.6</v>
      </c>
      <c r="L37" s="118">
        <v>13.5</v>
      </c>
      <c r="M37" s="118">
        <v>8.6999999999999993</v>
      </c>
      <c r="N37" s="118">
        <v>2.9</v>
      </c>
      <c r="O37" s="118">
        <v>20.7</v>
      </c>
      <c r="P37" s="118">
        <v>8</v>
      </c>
      <c r="Q37" s="118">
        <v>3.2</v>
      </c>
      <c r="R37" s="118">
        <v>4.7</v>
      </c>
      <c r="S37" s="118">
        <v>5.5</v>
      </c>
      <c r="T37" s="118">
        <v>1.3</v>
      </c>
      <c r="U37" s="118">
        <v>5.4</v>
      </c>
      <c r="V37" s="118">
        <v>7.1</v>
      </c>
      <c r="W37" s="118">
        <v>65.400000000000006</v>
      </c>
      <c r="X37" s="118">
        <v>42.5</v>
      </c>
      <c r="Y37" s="118">
        <v>38.799999999999997</v>
      </c>
      <c r="Z37" s="118">
        <v>11.3</v>
      </c>
      <c r="AA37" s="118">
        <v>52.4</v>
      </c>
      <c r="AB37" s="118">
        <v>110.6</v>
      </c>
      <c r="AC37" s="118">
        <v>21.9</v>
      </c>
      <c r="AD37" s="118">
        <v>64</v>
      </c>
      <c r="AE37" s="118">
        <v>58.8</v>
      </c>
      <c r="AF37" s="118">
        <v>0.1</v>
      </c>
      <c r="AG37" s="118">
        <v>112.9</v>
      </c>
      <c r="AH37" s="118">
        <v>75.900000000000006</v>
      </c>
      <c r="AI37" s="118">
        <v>0</v>
      </c>
      <c r="AJ37" s="118">
        <v>151.4</v>
      </c>
      <c r="AK37" s="118">
        <v>116.9</v>
      </c>
      <c r="AL37" s="118">
        <v>0</v>
      </c>
      <c r="AM37" s="119">
        <v>1.8</v>
      </c>
      <c r="AN37" s="120">
        <v>1149.2</v>
      </c>
      <c r="AO37" s="117">
        <v>0</v>
      </c>
      <c r="AP37" s="118">
        <v>3708.6</v>
      </c>
      <c r="AQ37" s="118">
        <v>0</v>
      </c>
      <c r="AR37" s="118">
        <v>0</v>
      </c>
      <c r="AS37" s="118">
        <v>0</v>
      </c>
      <c r="AT37" s="118">
        <v>0</v>
      </c>
      <c r="AU37" s="117">
        <v>3708.6</v>
      </c>
      <c r="AV37" s="121">
        <v>4857.8999999999996</v>
      </c>
      <c r="AW37" s="119">
        <v>18.899999999999999</v>
      </c>
      <c r="AX37" s="120">
        <v>18.899999999999999</v>
      </c>
      <c r="AY37" s="120">
        <v>3727.5</v>
      </c>
      <c r="AZ37" s="120">
        <v>4876.7</v>
      </c>
      <c r="BA37" s="117">
        <v>-102.1</v>
      </c>
      <c r="BB37" s="118">
        <v>0</v>
      </c>
      <c r="BC37" s="119">
        <v>0</v>
      </c>
      <c r="BD37" s="121">
        <v>-102.1</v>
      </c>
      <c r="BE37" s="120">
        <v>3625.5</v>
      </c>
      <c r="BF37" s="120">
        <v>4774.7</v>
      </c>
      <c r="BH37" s="105">
        <f t="shared" si="0"/>
        <v>102.1</v>
      </c>
      <c r="BI37" s="106">
        <f t="shared" si="1"/>
        <v>2.1017312007245929E-2</v>
      </c>
      <c r="BJ37" s="107">
        <f t="shared" si="2"/>
        <v>0.97898268799275412</v>
      </c>
    </row>
    <row r="38" spans="1:62" x14ac:dyDescent="0.2">
      <c r="A38" s="80" t="s">
        <v>80</v>
      </c>
      <c r="B38" s="81" t="s">
        <v>22</v>
      </c>
      <c r="C38" s="117">
        <v>304.3</v>
      </c>
      <c r="D38" s="118">
        <v>25.9</v>
      </c>
      <c r="E38" s="118">
        <v>1574.5</v>
      </c>
      <c r="F38" s="118">
        <v>105.6</v>
      </c>
      <c r="G38" s="118">
        <v>274.7</v>
      </c>
      <c r="H38" s="118">
        <v>1650.3</v>
      </c>
      <c r="I38" s="118">
        <v>80.400000000000006</v>
      </c>
      <c r="J38" s="118">
        <v>598.5</v>
      </c>
      <c r="K38" s="118">
        <v>383.9</v>
      </c>
      <c r="L38" s="118">
        <v>250.1</v>
      </c>
      <c r="M38" s="118">
        <v>141.9</v>
      </c>
      <c r="N38" s="118">
        <v>376.9</v>
      </c>
      <c r="O38" s="118">
        <v>451.6</v>
      </c>
      <c r="P38" s="118">
        <v>640.5</v>
      </c>
      <c r="Q38" s="118">
        <v>221.6</v>
      </c>
      <c r="R38" s="118">
        <v>641.20000000000005</v>
      </c>
      <c r="S38" s="118">
        <v>666</v>
      </c>
      <c r="T38" s="118">
        <v>197.6</v>
      </c>
      <c r="U38" s="118">
        <v>1429.5</v>
      </c>
      <c r="V38" s="118">
        <v>360.1</v>
      </c>
      <c r="W38" s="118">
        <v>7009.1</v>
      </c>
      <c r="X38" s="118">
        <v>1937.1</v>
      </c>
      <c r="Y38" s="118">
        <v>660.4</v>
      </c>
      <c r="Z38" s="118">
        <v>377.8</v>
      </c>
      <c r="AA38" s="118">
        <v>7074.1</v>
      </c>
      <c r="AB38" s="118">
        <v>4396.3999999999996</v>
      </c>
      <c r="AC38" s="118">
        <v>2558.8000000000002</v>
      </c>
      <c r="AD38" s="118">
        <v>6654.2</v>
      </c>
      <c r="AE38" s="118">
        <v>10609.7</v>
      </c>
      <c r="AF38" s="118">
        <v>3919.2</v>
      </c>
      <c r="AG38" s="118">
        <v>4472.3</v>
      </c>
      <c r="AH38" s="118">
        <v>3439.1</v>
      </c>
      <c r="AI38" s="118">
        <v>363.7</v>
      </c>
      <c r="AJ38" s="118">
        <v>12776.7</v>
      </c>
      <c r="AK38" s="118">
        <v>1520.7</v>
      </c>
      <c r="AL38" s="118">
        <v>0</v>
      </c>
      <c r="AM38" s="119">
        <v>218.8</v>
      </c>
      <c r="AN38" s="120">
        <v>78363</v>
      </c>
      <c r="AO38" s="117">
        <v>78.8</v>
      </c>
      <c r="AP38" s="118">
        <v>4182.2</v>
      </c>
      <c r="AQ38" s="118">
        <v>12.9</v>
      </c>
      <c r="AR38" s="118">
        <v>202.8</v>
      </c>
      <c r="AS38" s="118">
        <v>2091.1999999999998</v>
      </c>
      <c r="AT38" s="118">
        <v>0</v>
      </c>
      <c r="AU38" s="117">
        <v>6567.8</v>
      </c>
      <c r="AV38" s="121">
        <v>84930.9</v>
      </c>
      <c r="AW38" s="119">
        <v>3729.2</v>
      </c>
      <c r="AX38" s="120">
        <v>3729.2</v>
      </c>
      <c r="AY38" s="120">
        <v>10297.1</v>
      </c>
      <c r="AZ38" s="120">
        <v>88660.1</v>
      </c>
      <c r="BA38" s="117">
        <v>-4091.8</v>
      </c>
      <c r="BB38" s="118">
        <v>0</v>
      </c>
      <c r="BC38" s="119">
        <v>0</v>
      </c>
      <c r="BD38" s="121">
        <v>-4091.8</v>
      </c>
      <c r="BE38" s="120">
        <v>6205.3</v>
      </c>
      <c r="BF38" s="120">
        <v>84568.3</v>
      </c>
      <c r="BH38" s="105">
        <f t="shared" si="0"/>
        <v>4091.8</v>
      </c>
      <c r="BI38" s="106">
        <f t="shared" si="1"/>
        <v>4.8177989400795242E-2</v>
      </c>
      <c r="BJ38" s="107">
        <f t="shared" si="2"/>
        <v>0.95182201059920479</v>
      </c>
    </row>
    <row r="39" spans="1:62" x14ac:dyDescent="0.2">
      <c r="A39" s="80" t="s">
        <v>81</v>
      </c>
      <c r="B39" s="81" t="s">
        <v>23</v>
      </c>
      <c r="C39" s="117">
        <v>24.9</v>
      </c>
      <c r="D39" s="118">
        <v>0.1</v>
      </c>
      <c r="E39" s="118">
        <v>11</v>
      </c>
      <c r="F39" s="118">
        <v>0.6</v>
      </c>
      <c r="G39" s="118">
        <v>1.3</v>
      </c>
      <c r="H39" s="118">
        <v>6.1</v>
      </c>
      <c r="I39" s="118">
        <v>0.7</v>
      </c>
      <c r="J39" s="118">
        <v>1.3</v>
      </c>
      <c r="K39" s="118">
        <v>2.2999999999999998</v>
      </c>
      <c r="L39" s="118">
        <v>1.3</v>
      </c>
      <c r="M39" s="118">
        <v>0.5</v>
      </c>
      <c r="N39" s="118">
        <v>1.2</v>
      </c>
      <c r="O39" s="118">
        <v>1.5</v>
      </c>
      <c r="P39" s="118">
        <v>2.4</v>
      </c>
      <c r="Q39" s="118">
        <v>0.8</v>
      </c>
      <c r="R39" s="118">
        <v>3.8</v>
      </c>
      <c r="S39" s="118">
        <v>2.2999999999999998</v>
      </c>
      <c r="T39" s="118">
        <v>0.9</v>
      </c>
      <c r="U39" s="118">
        <v>5.3</v>
      </c>
      <c r="V39" s="118">
        <v>9.5</v>
      </c>
      <c r="W39" s="118">
        <v>21.5</v>
      </c>
      <c r="X39" s="118">
        <v>2.5</v>
      </c>
      <c r="Y39" s="118">
        <v>1.7</v>
      </c>
      <c r="Z39" s="118">
        <v>0.4</v>
      </c>
      <c r="AA39" s="118">
        <v>62.9</v>
      </c>
      <c r="AB39" s="118">
        <v>9.6999999999999993</v>
      </c>
      <c r="AC39" s="118">
        <v>73.5</v>
      </c>
      <c r="AD39" s="118">
        <v>28.9</v>
      </c>
      <c r="AE39" s="118">
        <v>610.20000000000005</v>
      </c>
      <c r="AF39" s="118">
        <v>19.5</v>
      </c>
      <c r="AG39" s="118">
        <v>427.9</v>
      </c>
      <c r="AH39" s="118">
        <v>1662.5</v>
      </c>
      <c r="AI39" s="118">
        <v>11.3</v>
      </c>
      <c r="AJ39" s="118">
        <v>235.6</v>
      </c>
      <c r="AK39" s="118">
        <v>695.7</v>
      </c>
      <c r="AL39" s="118">
        <v>0</v>
      </c>
      <c r="AM39" s="119">
        <v>26.4</v>
      </c>
      <c r="AN39" s="120">
        <v>3967.9</v>
      </c>
      <c r="AO39" s="117">
        <v>4738.8999999999996</v>
      </c>
      <c r="AP39" s="118">
        <v>30332.6</v>
      </c>
      <c r="AQ39" s="118">
        <v>0</v>
      </c>
      <c r="AR39" s="118">
        <v>0</v>
      </c>
      <c r="AS39" s="118">
        <v>216.7</v>
      </c>
      <c r="AT39" s="118">
        <v>0</v>
      </c>
      <c r="AU39" s="117">
        <v>35288.300000000003</v>
      </c>
      <c r="AV39" s="121">
        <v>39256.199999999997</v>
      </c>
      <c r="AW39" s="119">
        <v>757.9</v>
      </c>
      <c r="AX39" s="120">
        <v>757.9</v>
      </c>
      <c r="AY39" s="120">
        <v>36046.199999999997</v>
      </c>
      <c r="AZ39" s="120">
        <v>40014.1</v>
      </c>
      <c r="BA39" s="117">
        <v>-433.6</v>
      </c>
      <c r="BB39" s="118">
        <v>0</v>
      </c>
      <c r="BC39" s="119">
        <v>-1</v>
      </c>
      <c r="BD39" s="121">
        <v>-434.6</v>
      </c>
      <c r="BE39" s="120">
        <v>35611.599999999999</v>
      </c>
      <c r="BF39" s="120">
        <v>39579.5</v>
      </c>
      <c r="BH39" s="105">
        <f t="shared" si="0"/>
        <v>434.6</v>
      </c>
      <c r="BI39" s="106">
        <f t="shared" si="1"/>
        <v>1.1070862691753152E-2</v>
      </c>
      <c r="BJ39" s="107">
        <f t="shared" si="2"/>
        <v>0.98892913730824683</v>
      </c>
    </row>
    <row r="40" spans="1:62" x14ac:dyDescent="0.2">
      <c r="A40" s="80" t="s">
        <v>82</v>
      </c>
      <c r="B40" s="81" t="s">
        <v>24</v>
      </c>
      <c r="C40" s="117">
        <v>7.2</v>
      </c>
      <c r="D40" s="118">
        <v>0.5</v>
      </c>
      <c r="E40" s="118">
        <v>27.3</v>
      </c>
      <c r="F40" s="118">
        <v>3.4</v>
      </c>
      <c r="G40" s="118">
        <v>8.1999999999999993</v>
      </c>
      <c r="H40" s="118">
        <v>17.3</v>
      </c>
      <c r="I40" s="118">
        <v>0.3</v>
      </c>
      <c r="J40" s="118">
        <v>2.2999999999999998</v>
      </c>
      <c r="K40" s="118">
        <v>6.6</v>
      </c>
      <c r="L40" s="118">
        <v>3.2</v>
      </c>
      <c r="M40" s="118">
        <v>2.7</v>
      </c>
      <c r="N40" s="118">
        <v>7</v>
      </c>
      <c r="O40" s="118">
        <v>8.3000000000000007</v>
      </c>
      <c r="P40" s="118">
        <v>15.7</v>
      </c>
      <c r="Q40" s="118">
        <v>5.0999999999999996</v>
      </c>
      <c r="R40" s="118">
        <v>16.8</v>
      </c>
      <c r="S40" s="118">
        <v>13.2</v>
      </c>
      <c r="T40" s="118">
        <v>4.3</v>
      </c>
      <c r="U40" s="118">
        <v>15.7</v>
      </c>
      <c r="V40" s="118">
        <v>9.8000000000000007</v>
      </c>
      <c r="W40" s="118">
        <v>50</v>
      </c>
      <c r="X40" s="118">
        <v>1.3</v>
      </c>
      <c r="Y40" s="118">
        <v>4</v>
      </c>
      <c r="Z40" s="118">
        <v>17.2</v>
      </c>
      <c r="AA40" s="118">
        <v>179.8</v>
      </c>
      <c r="AB40" s="118">
        <v>124.3</v>
      </c>
      <c r="AC40" s="118">
        <v>34.1</v>
      </c>
      <c r="AD40" s="118">
        <v>104</v>
      </c>
      <c r="AE40" s="118">
        <v>105.9</v>
      </c>
      <c r="AF40" s="118">
        <v>111.2</v>
      </c>
      <c r="AG40" s="118">
        <v>183.2</v>
      </c>
      <c r="AH40" s="118">
        <v>173.7</v>
      </c>
      <c r="AI40" s="118">
        <v>21.6</v>
      </c>
      <c r="AJ40" s="118">
        <v>126.4</v>
      </c>
      <c r="AK40" s="118">
        <v>69.7</v>
      </c>
      <c r="AL40" s="118">
        <v>0</v>
      </c>
      <c r="AM40" s="119">
        <v>0.9</v>
      </c>
      <c r="AN40" s="120">
        <v>1482.1</v>
      </c>
      <c r="AO40" s="117">
        <v>0</v>
      </c>
      <c r="AP40" s="118">
        <v>0</v>
      </c>
      <c r="AQ40" s="118">
        <v>0</v>
      </c>
      <c r="AR40" s="118">
        <v>0</v>
      </c>
      <c r="AS40" s="118">
        <v>0</v>
      </c>
      <c r="AT40" s="118">
        <v>0</v>
      </c>
      <c r="AU40" s="117">
        <v>0</v>
      </c>
      <c r="AV40" s="121">
        <v>1482.1</v>
      </c>
      <c r="AW40" s="119">
        <v>0</v>
      </c>
      <c r="AX40" s="120">
        <v>0</v>
      </c>
      <c r="AY40" s="120">
        <v>0</v>
      </c>
      <c r="AZ40" s="120">
        <v>1482.1</v>
      </c>
      <c r="BA40" s="117">
        <v>0</v>
      </c>
      <c r="BB40" s="118">
        <v>0</v>
      </c>
      <c r="BC40" s="119">
        <v>0</v>
      </c>
      <c r="BD40" s="121">
        <v>0</v>
      </c>
      <c r="BE40" s="120">
        <v>0</v>
      </c>
      <c r="BF40" s="120">
        <v>1482.1</v>
      </c>
      <c r="BH40" s="105">
        <f t="shared" si="0"/>
        <v>0</v>
      </c>
      <c r="BI40" s="106">
        <f t="shared" si="1"/>
        <v>0</v>
      </c>
      <c r="BJ40" s="107">
        <f t="shared" si="2"/>
        <v>1</v>
      </c>
    </row>
    <row r="41" spans="1:62" x14ac:dyDescent="0.2">
      <c r="A41" s="80" t="s">
        <v>83</v>
      </c>
      <c r="B41" s="81" t="s">
        <v>25</v>
      </c>
      <c r="C41" s="117">
        <v>68.8</v>
      </c>
      <c r="D41" s="118">
        <v>4.7</v>
      </c>
      <c r="E41" s="118">
        <v>178.5</v>
      </c>
      <c r="F41" s="118">
        <v>8.5</v>
      </c>
      <c r="G41" s="118">
        <v>38.9</v>
      </c>
      <c r="H41" s="118">
        <v>23.8</v>
      </c>
      <c r="I41" s="118">
        <v>12.6</v>
      </c>
      <c r="J41" s="118">
        <v>30.2</v>
      </c>
      <c r="K41" s="118">
        <v>65</v>
      </c>
      <c r="L41" s="118">
        <v>116.6</v>
      </c>
      <c r="M41" s="118">
        <v>40.4</v>
      </c>
      <c r="N41" s="118">
        <v>60.9</v>
      </c>
      <c r="O41" s="118">
        <v>76.400000000000006</v>
      </c>
      <c r="P41" s="118">
        <v>91.8</v>
      </c>
      <c r="Q41" s="118">
        <v>14</v>
      </c>
      <c r="R41" s="118">
        <v>8.9</v>
      </c>
      <c r="S41" s="118">
        <v>41.5</v>
      </c>
      <c r="T41" s="118">
        <v>13.5</v>
      </c>
      <c r="U41" s="118">
        <v>58.4</v>
      </c>
      <c r="V41" s="118">
        <v>18</v>
      </c>
      <c r="W41" s="118">
        <v>1013.3</v>
      </c>
      <c r="X41" s="118">
        <v>76.400000000000006</v>
      </c>
      <c r="Y41" s="118">
        <v>31.5</v>
      </c>
      <c r="Z41" s="118">
        <v>45.7</v>
      </c>
      <c r="AA41" s="118">
        <v>418.6</v>
      </c>
      <c r="AB41" s="118">
        <v>351.4</v>
      </c>
      <c r="AC41" s="118">
        <v>343.6</v>
      </c>
      <c r="AD41" s="118">
        <v>164.6</v>
      </c>
      <c r="AE41" s="118">
        <v>285</v>
      </c>
      <c r="AF41" s="118">
        <v>16.100000000000001</v>
      </c>
      <c r="AG41" s="118">
        <v>248.7</v>
      </c>
      <c r="AH41" s="118">
        <v>213.9</v>
      </c>
      <c r="AI41" s="118">
        <v>60.6</v>
      </c>
      <c r="AJ41" s="118">
        <v>290.39999999999998</v>
      </c>
      <c r="AK41" s="118">
        <v>170.9</v>
      </c>
      <c r="AL41" s="118">
        <v>0.7</v>
      </c>
      <c r="AM41" s="119">
        <v>0</v>
      </c>
      <c r="AN41" s="120">
        <v>4702.5</v>
      </c>
      <c r="AO41" s="117">
        <v>0</v>
      </c>
      <c r="AP41" s="118">
        <v>1.8</v>
      </c>
      <c r="AQ41" s="118">
        <v>0</v>
      </c>
      <c r="AR41" s="118">
        <v>0</v>
      </c>
      <c r="AS41" s="118">
        <v>0</v>
      </c>
      <c r="AT41" s="118">
        <v>0</v>
      </c>
      <c r="AU41" s="117">
        <v>1.8</v>
      </c>
      <c r="AV41" s="121">
        <v>4704.3</v>
      </c>
      <c r="AW41" s="119">
        <v>4303.3999999999996</v>
      </c>
      <c r="AX41" s="120">
        <v>4303.3999999999996</v>
      </c>
      <c r="AY41" s="120">
        <v>4305.3</v>
      </c>
      <c r="AZ41" s="120">
        <v>9007.7000000000007</v>
      </c>
      <c r="BA41" s="117">
        <v>-1158.9000000000001</v>
      </c>
      <c r="BB41" s="118">
        <v>-1.4</v>
      </c>
      <c r="BC41" s="119">
        <v>-112.1</v>
      </c>
      <c r="BD41" s="121">
        <v>-1272.4000000000001</v>
      </c>
      <c r="BE41" s="120">
        <v>3032.9</v>
      </c>
      <c r="BF41" s="120">
        <v>7735.3</v>
      </c>
      <c r="BH41" s="105">
        <f t="shared" si="0"/>
        <v>1272.4000000000001</v>
      </c>
      <c r="BI41" s="106">
        <f t="shared" si="1"/>
        <v>0.27047594753735943</v>
      </c>
      <c r="BJ41" s="107">
        <f t="shared" si="2"/>
        <v>0.72952405246264052</v>
      </c>
    </row>
    <row r="42" spans="1:62" x14ac:dyDescent="0.2">
      <c r="A42" s="83" t="s">
        <v>84</v>
      </c>
      <c r="B42" s="108" t="s">
        <v>26</v>
      </c>
      <c r="C42" s="122">
        <v>6608.2</v>
      </c>
      <c r="D42" s="123">
        <v>220.8</v>
      </c>
      <c r="E42" s="123">
        <v>24457</v>
      </c>
      <c r="F42" s="123">
        <v>1654.2</v>
      </c>
      <c r="G42" s="123">
        <v>7095</v>
      </c>
      <c r="H42" s="123">
        <v>18555.900000000001</v>
      </c>
      <c r="I42" s="123">
        <v>7956.5</v>
      </c>
      <c r="J42" s="123">
        <v>7717.7</v>
      </c>
      <c r="K42" s="123">
        <v>3285.3</v>
      </c>
      <c r="L42" s="123">
        <v>15347.1</v>
      </c>
      <c r="M42" s="123">
        <v>6505</v>
      </c>
      <c r="N42" s="123">
        <v>5982.8</v>
      </c>
      <c r="O42" s="123">
        <v>5576.4</v>
      </c>
      <c r="P42" s="123">
        <v>8510.2999999999993</v>
      </c>
      <c r="Q42" s="123">
        <v>3335.6</v>
      </c>
      <c r="R42" s="123">
        <v>8268.6</v>
      </c>
      <c r="S42" s="123">
        <v>9974.9</v>
      </c>
      <c r="T42" s="123">
        <v>3188.6</v>
      </c>
      <c r="U42" s="123">
        <v>36313.199999999997</v>
      </c>
      <c r="V42" s="123">
        <v>4495.3</v>
      </c>
      <c r="W42" s="123">
        <v>35333</v>
      </c>
      <c r="X42" s="123">
        <v>13048.2</v>
      </c>
      <c r="Y42" s="123">
        <v>2370.4</v>
      </c>
      <c r="Z42" s="123">
        <v>2098.5</v>
      </c>
      <c r="AA42" s="123">
        <v>27463.3</v>
      </c>
      <c r="AB42" s="123">
        <v>13293.6</v>
      </c>
      <c r="AC42" s="123">
        <v>17555.5</v>
      </c>
      <c r="AD42" s="123">
        <v>24551.7</v>
      </c>
      <c r="AE42" s="123">
        <v>30439</v>
      </c>
      <c r="AF42" s="123">
        <v>12366.4</v>
      </c>
      <c r="AG42" s="123">
        <v>14153.8</v>
      </c>
      <c r="AH42" s="123">
        <v>29280.3</v>
      </c>
      <c r="AI42" s="123">
        <v>1827.5</v>
      </c>
      <c r="AJ42" s="123">
        <v>34162.400000000001</v>
      </c>
      <c r="AK42" s="123">
        <v>17709.900000000001</v>
      </c>
      <c r="AL42" s="123">
        <v>1482.1</v>
      </c>
      <c r="AM42" s="124">
        <v>2707.2</v>
      </c>
      <c r="AN42" s="125">
        <v>464891</v>
      </c>
      <c r="AO42" s="122">
        <v>9328.9</v>
      </c>
      <c r="AP42" s="123">
        <v>293364</v>
      </c>
      <c r="AQ42" s="123">
        <v>114179.4</v>
      </c>
      <c r="AR42" s="123">
        <v>31765.200000000001</v>
      </c>
      <c r="AS42" s="123">
        <v>124557.2</v>
      </c>
      <c r="AT42" s="123">
        <v>-967.8</v>
      </c>
      <c r="AU42" s="122">
        <v>572226.9</v>
      </c>
      <c r="AV42" s="126">
        <v>1037117.9</v>
      </c>
      <c r="AW42" s="124">
        <v>82473.100000000006</v>
      </c>
      <c r="AX42" s="125">
        <v>82473.100000000006</v>
      </c>
      <c r="AY42" s="125">
        <v>654699.9</v>
      </c>
      <c r="AZ42" s="125">
        <v>1119590.8999999999</v>
      </c>
      <c r="BA42" s="122">
        <v>-83661.899999999994</v>
      </c>
      <c r="BB42" s="123">
        <v>-799.1</v>
      </c>
      <c r="BC42" s="124">
        <v>-8737.9</v>
      </c>
      <c r="BD42" s="126">
        <v>-93198.9</v>
      </c>
      <c r="BE42" s="125">
        <v>561501</v>
      </c>
      <c r="BF42" s="125">
        <v>1026392.1</v>
      </c>
      <c r="BH42" s="109">
        <f t="shared" si="0"/>
        <v>93198.9</v>
      </c>
      <c r="BI42" s="110">
        <f t="shared" si="1"/>
        <v>8.9863360761587463E-2</v>
      </c>
      <c r="BJ42" s="111">
        <f t="shared" si="2"/>
        <v>0.91013663923841248</v>
      </c>
    </row>
    <row r="43" spans="1:62" ht="13.2" customHeight="1" x14ac:dyDescent="0.2">
      <c r="A43" s="98" t="s">
        <v>85</v>
      </c>
      <c r="B43" s="112" t="s">
        <v>109</v>
      </c>
      <c r="C43" s="127">
        <v>67.7</v>
      </c>
      <c r="D43" s="128">
        <v>11.2</v>
      </c>
      <c r="E43" s="128">
        <v>199</v>
      </c>
      <c r="F43" s="128">
        <v>25.5</v>
      </c>
      <c r="G43" s="128">
        <v>116</v>
      </c>
      <c r="H43" s="128">
        <v>234</v>
      </c>
      <c r="I43" s="128">
        <v>26.9</v>
      </c>
      <c r="J43" s="128">
        <v>182.3</v>
      </c>
      <c r="K43" s="128">
        <v>78.5</v>
      </c>
      <c r="L43" s="128">
        <v>101.3</v>
      </c>
      <c r="M43" s="128">
        <v>52.2</v>
      </c>
      <c r="N43" s="128">
        <v>125.8</v>
      </c>
      <c r="O43" s="128">
        <v>109.6</v>
      </c>
      <c r="P43" s="128">
        <v>171.8</v>
      </c>
      <c r="Q43" s="128">
        <v>69.2</v>
      </c>
      <c r="R43" s="128">
        <v>140.19999999999999</v>
      </c>
      <c r="S43" s="128">
        <v>163.6</v>
      </c>
      <c r="T43" s="128">
        <v>61.6</v>
      </c>
      <c r="U43" s="128">
        <v>248.6</v>
      </c>
      <c r="V43" s="128">
        <v>111.8</v>
      </c>
      <c r="W43" s="128">
        <v>835.6</v>
      </c>
      <c r="X43" s="128">
        <v>124.3</v>
      </c>
      <c r="Y43" s="128">
        <v>39.4</v>
      </c>
      <c r="Z43" s="128">
        <v>103.5</v>
      </c>
      <c r="AA43" s="128">
        <v>1318.1</v>
      </c>
      <c r="AB43" s="128">
        <v>876.4</v>
      </c>
      <c r="AC43" s="128">
        <v>174</v>
      </c>
      <c r="AD43" s="128">
        <v>390.8</v>
      </c>
      <c r="AE43" s="128">
        <v>465.3</v>
      </c>
      <c r="AF43" s="128">
        <v>419.4</v>
      </c>
      <c r="AG43" s="128">
        <v>170.6</v>
      </c>
      <c r="AH43" s="128">
        <v>615.1</v>
      </c>
      <c r="AI43" s="128">
        <v>167.3</v>
      </c>
      <c r="AJ43" s="128">
        <v>746.2</v>
      </c>
      <c r="AK43" s="128">
        <v>570.6</v>
      </c>
      <c r="AL43" s="128">
        <v>0</v>
      </c>
      <c r="AM43" s="129">
        <v>15.5</v>
      </c>
      <c r="AN43" s="130">
        <v>9328.9</v>
      </c>
      <c r="AO43" s="131"/>
      <c r="AP43" s="131"/>
      <c r="AQ43" s="131"/>
      <c r="AR43" s="131"/>
      <c r="AS43" s="131"/>
      <c r="AT43" s="131"/>
      <c r="AU43" s="131"/>
      <c r="AV43" s="131"/>
      <c r="AW43" s="131"/>
      <c r="AX43" s="131"/>
      <c r="AY43" s="131"/>
      <c r="AZ43" s="131"/>
      <c r="BA43" s="131"/>
      <c r="BB43" s="131"/>
      <c r="BC43" s="131"/>
      <c r="BD43" s="131"/>
      <c r="BE43" s="131"/>
      <c r="BF43" s="131"/>
    </row>
    <row r="44" spans="1:62" x14ac:dyDescent="0.2">
      <c r="A44" s="80" t="s">
        <v>110</v>
      </c>
      <c r="B44" s="113" t="s">
        <v>111</v>
      </c>
      <c r="C44" s="117">
        <v>2064.5</v>
      </c>
      <c r="D44" s="118">
        <v>99.9</v>
      </c>
      <c r="E44" s="118">
        <v>4938</v>
      </c>
      <c r="F44" s="118">
        <v>831</v>
      </c>
      <c r="G44" s="118">
        <v>1961.9</v>
      </c>
      <c r="H44" s="118">
        <v>2971.7</v>
      </c>
      <c r="I44" s="118">
        <v>202.5</v>
      </c>
      <c r="J44" s="118">
        <v>3190.3</v>
      </c>
      <c r="K44" s="118">
        <v>1493.2</v>
      </c>
      <c r="L44" s="118">
        <v>1568.8</v>
      </c>
      <c r="M44" s="118">
        <v>868.4</v>
      </c>
      <c r="N44" s="118">
        <v>3654.8</v>
      </c>
      <c r="O44" s="118">
        <v>2478.8000000000002</v>
      </c>
      <c r="P44" s="118">
        <v>4568.8</v>
      </c>
      <c r="Q44" s="118">
        <v>1540.7</v>
      </c>
      <c r="R44" s="118">
        <v>2765</v>
      </c>
      <c r="S44" s="118">
        <v>3093.2</v>
      </c>
      <c r="T44" s="118">
        <v>872.8</v>
      </c>
      <c r="U44" s="118">
        <v>6945</v>
      </c>
      <c r="V44" s="118">
        <v>2418.6999999999998</v>
      </c>
      <c r="W44" s="118">
        <v>23677.200000000001</v>
      </c>
      <c r="X44" s="118">
        <v>1813</v>
      </c>
      <c r="Y44" s="118">
        <v>542.9</v>
      </c>
      <c r="Z44" s="118">
        <v>2725.3</v>
      </c>
      <c r="AA44" s="118">
        <v>40308.1</v>
      </c>
      <c r="AB44" s="118">
        <v>11035.7</v>
      </c>
      <c r="AC44" s="118">
        <v>5858.3</v>
      </c>
      <c r="AD44" s="118">
        <v>16028</v>
      </c>
      <c r="AE44" s="118">
        <v>14885.8</v>
      </c>
      <c r="AF44" s="118">
        <v>14470.5</v>
      </c>
      <c r="AG44" s="118">
        <v>22349.200000000001</v>
      </c>
      <c r="AH44" s="118">
        <v>36988.400000000001</v>
      </c>
      <c r="AI44" s="118">
        <v>2540.4</v>
      </c>
      <c r="AJ44" s="118">
        <v>29701.8</v>
      </c>
      <c r="AK44" s="118">
        <v>12369.3</v>
      </c>
      <c r="AL44" s="118">
        <v>0</v>
      </c>
      <c r="AM44" s="119">
        <v>57.4</v>
      </c>
      <c r="AN44" s="120">
        <v>283879.40000000002</v>
      </c>
      <c r="AO44" s="131"/>
      <c r="AP44" s="131"/>
      <c r="AQ44" s="131"/>
      <c r="AR44" s="131"/>
      <c r="AS44" s="131"/>
      <c r="AT44" s="131"/>
      <c r="AU44" s="131"/>
      <c r="AV44" s="131"/>
      <c r="AW44" s="131"/>
      <c r="AX44" s="131"/>
      <c r="AY44" s="131"/>
      <c r="AZ44" s="131"/>
      <c r="BA44" s="131"/>
      <c r="BB44" s="131"/>
      <c r="BC44" s="131"/>
      <c r="BD44" s="131"/>
      <c r="BE44" s="131"/>
      <c r="BF44" s="131"/>
    </row>
    <row r="45" spans="1:62" x14ac:dyDescent="0.2">
      <c r="A45" s="80" t="s">
        <v>112</v>
      </c>
      <c r="B45" s="113" t="s">
        <v>113</v>
      </c>
      <c r="C45" s="117">
        <v>2067.1</v>
      </c>
      <c r="D45" s="118">
        <v>66.8</v>
      </c>
      <c r="E45" s="118">
        <v>3233.1</v>
      </c>
      <c r="F45" s="118">
        <v>-2.1</v>
      </c>
      <c r="G45" s="118">
        <v>1050.3</v>
      </c>
      <c r="H45" s="118">
        <v>1923.4</v>
      </c>
      <c r="I45" s="118">
        <v>1164.3</v>
      </c>
      <c r="J45" s="118">
        <v>854.8</v>
      </c>
      <c r="K45" s="118">
        <v>702.2</v>
      </c>
      <c r="L45" s="118">
        <v>2505.9</v>
      </c>
      <c r="M45" s="118">
        <v>356</v>
      </c>
      <c r="N45" s="118">
        <v>732.7</v>
      </c>
      <c r="O45" s="118">
        <v>1067.8</v>
      </c>
      <c r="P45" s="118">
        <v>1247.4000000000001</v>
      </c>
      <c r="Q45" s="118">
        <v>16.3</v>
      </c>
      <c r="R45" s="118">
        <v>-311.89999999999998</v>
      </c>
      <c r="S45" s="118">
        <v>-143.9</v>
      </c>
      <c r="T45" s="118">
        <v>-33.700000000000003</v>
      </c>
      <c r="U45" s="118">
        <v>-92.2</v>
      </c>
      <c r="V45" s="118">
        <v>517.29999999999995</v>
      </c>
      <c r="W45" s="118">
        <v>2676.4</v>
      </c>
      <c r="X45" s="118">
        <v>1843.4</v>
      </c>
      <c r="Y45" s="118">
        <v>595.5</v>
      </c>
      <c r="Z45" s="118">
        <v>342.5</v>
      </c>
      <c r="AA45" s="118">
        <v>9451.7999999999993</v>
      </c>
      <c r="AB45" s="118">
        <v>8196.5</v>
      </c>
      <c r="AC45" s="118">
        <v>30543.4</v>
      </c>
      <c r="AD45" s="118">
        <v>54.5</v>
      </c>
      <c r="AE45" s="118">
        <v>8630.2999999999993</v>
      </c>
      <c r="AF45" s="118">
        <v>0</v>
      </c>
      <c r="AG45" s="118">
        <v>832.7</v>
      </c>
      <c r="AH45" s="118">
        <v>996.6</v>
      </c>
      <c r="AI45" s="118">
        <v>-42.1</v>
      </c>
      <c r="AJ45" s="118">
        <v>6002.1</v>
      </c>
      <c r="AK45" s="118">
        <v>1300.8</v>
      </c>
      <c r="AL45" s="118">
        <v>0</v>
      </c>
      <c r="AM45" s="119">
        <v>4451.8999999999996</v>
      </c>
      <c r="AN45" s="120">
        <v>92798.2</v>
      </c>
      <c r="AO45" s="131"/>
      <c r="AP45" s="131"/>
      <c r="AQ45" s="131"/>
      <c r="AR45" s="131"/>
      <c r="AS45" s="131"/>
      <c r="AT45" s="131"/>
      <c r="AU45" s="131"/>
      <c r="AV45" s="131"/>
      <c r="AW45" s="131"/>
      <c r="AX45" s="131"/>
      <c r="AY45" s="131"/>
      <c r="AZ45" s="131"/>
      <c r="BA45" s="131"/>
      <c r="BB45" s="131"/>
      <c r="BC45" s="131"/>
      <c r="BD45" s="131"/>
      <c r="BE45" s="131"/>
      <c r="BF45" s="131"/>
    </row>
    <row r="46" spans="1:62" x14ac:dyDescent="0.2">
      <c r="A46" s="80" t="s">
        <v>114</v>
      </c>
      <c r="B46" s="113" t="s">
        <v>115</v>
      </c>
      <c r="C46" s="117">
        <v>1958.7</v>
      </c>
      <c r="D46" s="118">
        <v>75.5</v>
      </c>
      <c r="E46" s="118">
        <v>2391.8000000000002</v>
      </c>
      <c r="F46" s="118">
        <v>373.3</v>
      </c>
      <c r="G46" s="118">
        <v>797.3</v>
      </c>
      <c r="H46" s="118">
        <v>4815.7</v>
      </c>
      <c r="I46" s="118">
        <v>405.2</v>
      </c>
      <c r="J46" s="118">
        <v>1421.7</v>
      </c>
      <c r="K46" s="118">
        <v>759.9</v>
      </c>
      <c r="L46" s="118">
        <v>1149.3</v>
      </c>
      <c r="M46" s="118">
        <v>410.2</v>
      </c>
      <c r="N46" s="118">
        <v>1069.5</v>
      </c>
      <c r="O46" s="118">
        <v>1080.5999999999999</v>
      </c>
      <c r="P46" s="118">
        <v>1962.2</v>
      </c>
      <c r="Q46" s="118">
        <v>912.6</v>
      </c>
      <c r="R46" s="118">
        <v>2561.9</v>
      </c>
      <c r="S46" s="118">
        <v>2767.5</v>
      </c>
      <c r="T46" s="118">
        <v>947.8</v>
      </c>
      <c r="U46" s="118">
        <v>4718.6000000000004</v>
      </c>
      <c r="V46" s="118">
        <v>979.2</v>
      </c>
      <c r="W46" s="118">
        <v>3304.5</v>
      </c>
      <c r="X46" s="118">
        <v>5516.9</v>
      </c>
      <c r="Y46" s="118">
        <v>995.1</v>
      </c>
      <c r="Z46" s="118">
        <v>461</v>
      </c>
      <c r="AA46" s="118">
        <v>8898.2999999999993</v>
      </c>
      <c r="AB46" s="118">
        <v>2703</v>
      </c>
      <c r="AC46" s="118">
        <v>29974.400000000001</v>
      </c>
      <c r="AD46" s="118">
        <v>7134</v>
      </c>
      <c r="AE46" s="118">
        <v>8210.5</v>
      </c>
      <c r="AF46" s="118">
        <v>15295.8</v>
      </c>
      <c r="AG46" s="118">
        <v>8056.7</v>
      </c>
      <c r="AH46" s="118">
        <v>4184.1000000000004</v>
      </c>
      <c r="AI46" s="118">
        <v>210.2</v>
      </c>
      <c r="AJ46" s="118">
        <v>9596.6</v>
      </c>
      <c r="AK46" s="118">
        <v>5087.6000000000004</v>
      </c>
      <c r="AL46" s="118">
        <v>0</v>
      </c>
      <c r="AM46" s="119">
        <v>272</v>
      </c>
      <c r="AN46" s="120">
        <v>141459</v>
      </c>
      <c r="AO46" s="131"/>
      <c r="AP46" s="131"/>
      <c r="AQ46" s="131"/>
      <c r="AR46" s="131"/>
      <c r="AS46" s="131"/>
      <c r="AT46" s="131"/>
      <c r="AU46" s="131"/>
      <c r="AV46" s="131"/>
      <c r="AW46" s="131"/>
      <c r="AX46" s="131"/>
      <c r="AY46" s="131"/>
      <c r="AZ46" s="131"/>
      <c r="BA46" s="131"/>
      <c r="BB46" s="131"/>
      <c r="BC46" s="131"/>
      <c r="BD46" s="131"/>
      <c r="BE46" s="131"/>
      <c r="BF46" s="131"/>
    </row>
    <row r="47" spans="1:62" x14ac:dyDescent="0.2">
      <c r="A47" s="80" t="s">
        <v>116</v>
      </c>
      <c r="B47" s="113" t="s">
        <v>117</v>
      </c>
      <c r="C47" s="117">
        <v>323.89999999999998</v>
      </c>
      <c r="D47" s="118">
        <v>32.6</v>
      </c>
      <c r="E47" s="118">
        <v>2926.3</v>
      </c>
      <c r="F47" s="118">
        <v>29</v>
      </c>
      <c r="G47" s="118">
        <v>419.8</v>
      </c>
      <c r="H47" s="118">
        <v>61.4</v>
      </c>
      <c r="I47" s="118">
        <v>3562</v>
      </c>
      <c r="J47" s="118">
        <v>319.10000000000002</v>
      </c>
      <c r="K47" s="118">
        <v>257.8</v>
      </c>
      <c r="L47" s="118">
        <v>371.4</v>
      </c>
      <c r="M47" s="118">
        <v>25.3</v>
      </c>
      <c r="N47" s="118">
        <v>480.9</v>
      </c>
      <c r="O47" s="118">
        <v>80.400000000000006</v>
      </c>
      <c r="P47" s="118">
        <v>73.7</v>
      </c>
      <c r="Q47" s="118">
        <v>-166.8</v>
      </c>
      <c r="R47" s="118">
        <v>-438.4</v>
      </c>
      <c r="S47" s="118">
        <v>-249.8</v>
      </c>
      <c r="T47" s="118">
        <v>-247.6</v>
      </c>
      <c r="U47" s="118">
        <v>-847.6</v>
      </c>
      <c r="V47" s="118">
        <v>245.2</v>
      </c>
      <c r="W47" s="118">
        <v>3318.9</v>
      </c>
      <c r="X47" s="118">
        <v>910</v>
      </c>
      <c r="Y47" s="118">
        <v>165.6</v>
      </c>
      <c r="Z47" s="118">
        <v>261.60000000000002</v>
      </c>
      <c r="AA47" s="118">
        <v>5343.7</v>
      </c>
      <c r="AB47" s="118">
        <v>638.79999999999995</v>
      </c>
      <c r="AC47" s="118">
        <v>6465.3</v>
      </c>
      <c r="AD47" s="118">
        <v>1800.7</v>
      </c>
      <c r="AE47" s="118">
        <v>2345.5</v>
      </c>
      <c r="AF47" s="118">
        <v>74.7</v>
      </c>
      <c r="AG47" s="118">
        <v>468.2</v>
      </c>
      <c r="AH47" s="118">
        <v>796.4</v>
      </c>
      <c r="AI47" s="118">
        <v>153.30000000000001</v>
      </c>
      <c r="AJ47" s="118">
        <v>4362.3</v>
      </c>
      <c r="AK47" s="118">
        <v>2541.5</v>
      </c>
      <c r="AL47" s="118">
        <v>0</v>
      </c>
      <c r="AM47" s="119">
        <v>254.4</v>
      </c>
      <c r="AN47" s="120">
        <v>37159.599999999999</v>
      </c>
      <c r="AO47" s="131"/>
      <c r="AP47" s="131"/>
      <c r="AQ47" s="131"/>
      <c r="AR47" s="131"/>
      <c r="AS47" s="131"/>
      <c r="AT47" s="131"/>
      <c r="AU47" s="131"/>
      <c r="AV47" s="131"/>
      <c r="AW47" s="131"/>
      <c r="AX47" s="131"/>
      <c r="AY47" s="131"/>
      <c r="AZ47" s="131"/>
      <c r="BA47" s="131"/>
      <c r="BB47" s="131"/>
      <c r="BC47" s="131"/>
      <c r="BD47" s="131"/>
      <c r="BE47" s="131"/>
      <c r="BF47" s="131"/>
    </row>
    <row r="48" spans="1:62" x14ac:dyDescent="0.2">
      <c r="A48" s="70" t="s">
        <v>118</v>
      </c>
      <c r="B48" s="73" t="s">
        <v>119</v>
      </c>
      <c r="C48" s="132">
        <v>-724.3</v>
      </c>
      <c r="D48" s="133">
        <v>-0.2</v>
      </c>
      <c r="E48" s="133">
        <v>-81.2</v>
      </c>
      <c r="F48" s="133">
        <v>0</v>
      </c>
      <c r="G48" s="133">
        <v>0</v>
      </c>
      <c r="H48" s="133">
        <v>-0.1</v>
      </c>
      <c r="I48" s="133">
        <v>-65.599999999999994</v>
      </c>
      <c r="J48" s="133">
        <v>0</v>
      </c>
      <c r="K48" s="133">
        <v>0</v>
      </c>
      <c r="L48" s="133">
        <v>-0.1</v>
      </c>
      <c r="M48" s="133">
        <v>0</v>
      </c>
      <c r="N48" s="133">
        <v>-0.1</v>
      </c>
      <c r="O48" s="133">
        <v>-0.1</v>
      </c>
      <c r="P48" s="133">
        <v>-0.1</v>
      </c>
      <c r="Q48" s="133">
        <v>0</v>
      </c>
      <c r="R48" s="133">
        <v>-0.1</v>
      </c>
      <c r="S48" s="133">
        <v>-0.1</v>
      </c>
      <c r="T48" s="133">
        <v>0</v>
      </c>
      <c r="U48" s="133">
        <v>-0.3</v>
      </c>
      <c r="V48" s="133">
        <v>0</v>
      </c>
      <c r="W48" s="133">
        <v>-259.2</v>
      </c>
      <c r="X48" s="133">
        <v>-3.2</v>
      </c>
      <c r="Y48" s="133">
        <v>-178.5</v>
      </c>
      <c r="Z48" s="133">
        <v>0</v>
      </c>
      <c r="AA48" s="133">
        <v>-65.099999999999994</v>
      </c>
      <c r="AB48" s="133">
        <v>-410.4</v>
      </c>
      <c r="AC48" s="133">
        <v>-22.3</v>
      </c>
      <c r="AD48" s="133">
        <v>-152.9</v>
      </c>
      <c r="AE48" s="133">
        <v>-0.4</v>
      </c>
      <c r="AF48" s="133">
        <v>0</v>
      </c>
      <c r="AG48" s="133">
        <v>-147.5</v>
      </c>
      <c r="AH48" s="133">
        <v>-904</v>
      </c>
      <c r="AI48" s="133">
        <v>-82</v>
      </c>
      <c r="AJ48" s="133">
        <v>-3.1</v>
      </c>
      <c r="AK48" s="133">
        <v>-0.2</v>
      </c>
      <c r="AL48" s="133">
        <v>0</v>
      </c>
      <c r="AM48" s="134">
        <v>-22.9</v>
      </c>
      <c r="AN48" s="135">
        <v>-3124</v>
      </c>
      <c r="AO48" s="131"/>
      <c r="AP48" s="131"/>
      <c r="AQ48" s="131"/>
      <c r="AR48" s="131"/>
      <c r="AS48" s="131"/>
      <c r="AT48" s="131"/>
      <c r="AU48" s="131"/>
      <c r="AV48" s="131"/>
      <c r="AW48" s="131"/>
      <c r="AX48" s="131"/>
      <c r="AY48" s="131"/>
      <c r="AZ48" s="131"/>
      <c r="BA48" s="131"/>
      <c r="BB48" s="131"/>
      <c r="BC48" s="131"/>
      <c r="BD48" s="131"/>
      <c r="BE48" s="131"/>
      <c r="BF48" s="131"/>
    </row>
    <row r="49" spans="1:58" x14ac:dyDescent="0.2">
      <c r="A49" s="83" t="s">
        <v>120</v>
      </c>
      <c r="B49" s="84" t="s">
        <v>121</v>
      </c>
      <c r="C49" s="122">
        <v>5757.6</v>
      </c>
      <c r="D49" s="123">
        <v>285.8</v>
      </c>
      <c r="E49" s="123">
        <v>13606.9</v>
      </c>
      <c r="F49" s="123">
        <v>1256.7</v>
      </c>
      <c r="G49" s="123">
        <v>4345.2</v>
      </c>
      <c r="H49" s="123">
        <v>10006.200000000001</v>
      </c>
      <c r="I49" s="123">
        <v>5295.3</v>
      </c>
      <c r="J49" s="123">
        <v>5968.2</v>
      </c>
      <c r="K49" s="123">
        <v>3291.6</v>
      </c>
      <c r="L49" s="123">
        <v>5696.7</v>
      </c>
      <c r="M49" s="123">
        <v>1712.1</v>
      </c>
      <c r="N49" s="123">
        <v>6063.7</v>
      </c>
      <c r="O49" s="123">
        <v>4817.2</v>
      </c>
      <c r="P49" s="123">
        <v>8023.8</v>
      </c>
      <c r="Q49" s="123">
        <v>2371.8000000000002</v>
      </c>
      <c r="R49" s="123">
        <v>4716.8</v>
      </c>
      <c r="S49" s="123">
        <v>5630.5</v>
      </c>
      <c r="T49" s="123">
        <v>1600.8</v>
      </c>
      <c r="U49" s="123">
        <v>10972.2</v>
      </c>
      <c r="V49" s="123">
        <v>4272.2</v>
      </c>
      <c r="W49" s="123">
        <v>33553.5</v>
      </c>
      <c r="X49" s="123">
        <v>10204.4</v>
      </c>
      <c r="Y49" s="123">
        <v>2160</v>
      </c>
      <c r="Z49" s="123">
        <v>3893.8</v>
      </c>
      <c r="AA49" s="123">
        <v>65255</v>
      </c>
      <c r="AB49" s="123">
        <v>23039.9</v>
      </c>
      <c r="AC49" s="123">
        <v>72993.100000000006</v>
      </c>
      <c r="AD49" s="123">
        <v>25255.200000000001</v>
      </c>
      <c r="AE49" s="123">
        <v>34537</v>
      </c>
      <c r="AF49" s="123">
        <v>30260.400000000001</v>
      </c>
      <c r="AG49" s="123">
        <v>31729.9</v>
      </c>
      <c r="AH49" s="123">
        <v>42676.6</v>
      </c>
      <c r="AI49" s="123">
        <v>2947.2</v>
      </c>
      <c r="AJ49" s="123">
        <v>50405.9</v>
      </c>
      <c r="AK49" s="123">
        <v>21869.599999999999</v>
      </c>
      <c r="AL49" s="123">
        <v>0</v>
      </c>
      <c r="AM49" s="124">
        <v>5028.2</v>
      </c>
      <c r="AN49" s="125">
        <v>561501</v>
      </c>
      <c r="AO49" s="131"/>
      <c r="AP49" s="131"/>
      <c r="AQ49" s="131"/>
      <c r="AR49" s="131"/>
      <c r="AS49" s="131"/>
      <c r="AT49" s="131"/>
      <c r="AU49" s="131"/>
      <c r="AV49" s="131"/>
      <c r="AW49" s="131"/>
      <c r="AX49" s="131"/>
      <c r="AY49" s="131"/>
      <c r="AZ49" s="131"/>
      <c r="BA49" s="131"/>
      <c r="BB49" s="131"/>
      <c r="BC49" s="131"/>
      <c r="BD49" s="131"/>
      <c r="BE49" s="131"/>
      <c r="BF49" s="131"/>
    </row>
    <row r="50" spans="1:58" x14ac:dyDescent="0.2">
      <c r="A50" s="83" t="s">
        <v>101</v>
      </c>
      <c r="B50" s="89" t="s">
        <v>44</v>
      </c>
      <c r="C50" s="122">
        <v>12365.8</v>
      </c>
      <c r="D50" s="123">
        <v>506.5</v>
      </c>
      <c r="E50" s="123">
        <v>38063.9</v>
      </c>
      <c r="F50" s="123">
        <v>2910.9</v>
      </c>
      <c r="G50" s="123">
        <v>11440.2</v>
      </c>
      <c r="H50" s="123">
        <v>28562.1</v>
      </c>
      <c r="I50" s="123">
        <v>13251.8</v>
      </c>
      <c r="J50" s="123">
        <v>13685.9</v>
      </c>
      <c r="K50" s="123">
        <v>6576.9</v>
      </c>
      <c r="L50" s="123">
        <v>21043.8</v>
      </c>
      <c r="M50" s="123">
        <v>8217</v>
      </c>
      <c r="N50" s="123">
        <v>12046.4</v>
      </c>
      <c r="O50" s="123">
        <v>10393.6</v>
      </c>
      <c r="P50" s="123">
        <v>16534.099999999999</v>
      </c>
      <c r="Q50" s="123">
        <v>5707.4</v>
      </c>
      <c r="R50" s="123">
        <v>12985.4</v>
      </c>
      <c r="S50" s="123">
        <v>15605.4</v>
      </c>
      <c r="T50" s="123">
        <v>4789.5</v>
      </c>
      <c r="U50" s="123">
        <v>47285.3</v>
      </c>
      <c r="V50" s="123">
        <v>8767.5</v>
      </c>
      <c r="W50" s="123">
        <v>68886.5</v>
      </c>
      <c r="X50" s="123">
        <v>23252.6</v>
      </c>
      <c r="Y50" s="123">
        <v>4530.3999999999996</v>
      </c>
      <c r="Z50" s="123">
        <v>5992.3</v>
      </c>
      <c r="AA50" s="123">
        <v>92718.3</v>
      </c>
      <c r="AB50" s="123">
        <v>36333.599999999999</v>
      </c>
      <c r="AC50" s="123">
        <v>90548.6</v>
      </c>
      <c r="AD50" s="123">
        <v>49806.9</v>
      </c>
      <c r="AE50" s="123">
        <v>64976</v>
      </c>
      <c r="AF50" s="123">
        <v>42626.8</v>
      </c>
      <c r="AG50" s="123">
        <v>45883.7</v>
      </c>
      <c r="AH50" s="123">
        <v>71956.899999999994</v>
      </c>
      <c r="AI50" s="123">
        <v>4774.7</v>
      </c>
      <c r="AJ50" s="123">
        <v>84568.3</v>
      </c>
      <c r="AK50" s="123">
        <v>39579.5</v>
      </c>
      <c r="AL50" s="123">
        <v>1482.1</v>
      </c>
      <c r="AM50" s="124">
        <v>7735.3</v>
      </c>
      <c r="AN50" s="125">
        <v>1026392.1</v>
      </c>
      <c r="AO50" s="131"/>
      <c r="AP50" s="131"/>
      <c r="AQ50" s="131"/>
      <c r="AR50" s="131"/>
      <c r="AS50" s="131"/>
      <c r="AT50" s="131"/>
      <c r="AU50" s="131"/>
      <c r="AV50" s="131"/>
      <c r="AW50" s="131"/>
      <c r="AX50" s="131"/>
      <c r="AY50" s="131"/>
      <c r="AZ50" s="131"/>
      <c r="BA50" s="131"/>
      <c r="BB50" s="131"/>
      <c r="BC50" s="131"/>
      <c r="BD50" s="131"/>
      <c r="BE50" s="131"/>
      <c r="BF50" s="131"/>
    </row>
    <row r="51" spans="1:58" x14ac:dyDescent="0.2">
      <c r="A51" s="104"/>
      <c r="B51" s="81"/>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5"/>
      <c r="AP51" s="115"/>
      <c r="AQ51" s="115"/>
      <c r="AR51" s="115"/>
      <c r="AS51" s="115"/>
      <c r="AT51" s="115"/>
      <c r="AU51" s="115"/>
      <c r="AV51" s="115"/>
      <c r="AW51" s="115"/>
      <c r="AX51" s="115"/>
      <c r="AY51" s="115"/>
      <c r="AZ51" s="115"/>
      <c r="BA51" s="115"/>
      <c r="BB51" s="115"/>
      <c r="BC51" s="115"/>
      <c r="BD51" s="115"/>
      <c r="BE51" s="115"/>
      <c r="BF51" s="115"/>
    </row>
  </sheetData>
  <sheetProtection algorithmName="SHA-512" hashValue="LF02kfvChBZm9klZdw4Uu31pyYHyxIadvcD3GnfrLZot7D12CzdPW5wcV/Ma/xdrqm2pVTxDiUW40wjN7J9DKQ==" saltValue="mxYrE3+fotMAWlY+2RX9wg==" spinCount="100000" sheet="1" objects="1" scenarios="1"/>
  <phoneticPr fontId="1"/>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43"/>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2" x14ac:dyDescent="0.2"/>
  <cols>
    <col min="1" max="1" width="6.109375" customWidth="1"/>
    <col min="2" max="2" width="33" customWidth="1"/>
    <col min="3" max="41" width="13.109375" customWidth="1"/>
  </cols>
  <sheetData>
    <row r="1" spans="1:41" ht="13.2" customHeight="1" x14ac:dyDescent="0.2">
      <c r="B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
      <c r="A2" t="s">
        <v>202</v>
      </c>
      <c r="B2" s="1"/>
      <c r="C2" s="12"/>
      <c r="D2" s="12"/>
      <c r="E2" s="12"/>
      <c r="F2" s="12"/>
      <c r="G2" s="12"/>
      <c r="H2" s="1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3.05" x14ac:dyDescent="0.2">
      <c r="A3" s="65"/>
      <c r="B3" s="66"/>
      <c r="C3" s="65" t="s">
        <v>45</v>
      </c>
      <c r="D3" s="67" t="s">
        <v>46</v>
      </c>
      <c r="E3" s="67" t="s">
        <v>47</v>
      </c>
      <c r="F3" s="67" t="s">
        <v>48</v>
      </c>
      <c r="G3" s="67" t="s">
        <v>49</v>
      </c>
      <c r="H3" s="67" t="s">
        <v>50</v>
      </c>
      <c r="I3" s="67" t="s">
        <v>51</v>
      </c>
      <c r="J3" s="67" t="s">
        <v>52</v>
      </c>
      <c r="K3" s="67" t="s">
        <v>53</v>
      </c>
      <c r="L3" s="67" t="s">
        <v>54</v>
      </c>
      <c r="M3" s="67" t="s">
        <v>55</v>
      </c>
      <c r="N3" s="67" t="s">
        <v>56</v>
      </c>
      <c r="O3" s="67" t="s">
        <v>57</v>
      </c>
      <c r="P3" s="67" t="s">
        <v>58</v>
      </c>
      <c r="Q3" s="67" t="s">
        <v>59</v>
      </c>
      <c r="R3" s="67" t="s">
        <v>60</v>
      </c>
      <c r="S3" s="67" t="s">
        <v>61</v>
      </c>
      <c r="T3" s="67" t="s">
        <v>62</v>
      </c>
      <c r="U3" s="67" t="s">
        <v>63</v>
      </c>
      <c r="V3" s="67" t="s">
        <v>66</v>
      </c>
      <c r="W3" s="67" t="s">
        <v>67</v>
      </c>
      <c r="X3" s="67" t="s">
        <v>68</v>
      </c>
      <c r="Y3" s="67" t="s">
        <v>69</v>
      </c>
      <c r="Z3" s="67" t="s">
        <v>70</v>
      </c>
      <c r="AA3" s="67" t="s">
        <v>71</v>
      </c>
      <c r="AB3" s="67" t="s">
        <v>72</v>
      </c>
      <c r="AC3" s="67" t="s">
        <v>73</v>
      </c>
      <c r="AD3" s="67" t="s">
        <v>74</v>
      </c>
      <c r="AE3" s="67" t="s">
        <v>75</v>
      </c>
      <c r="AF3" s="67" t="s">
        <v>76</v>
      </c>
      <c r="AG3" s="67" t="s">
        <v>77</v>
      </c>
      <c r="AH3" s="67" t="s">
        <v>78</v>
      </c>
      <c r="AI3" s="67" t="s">
        <v>79</v>
      </c>
      <c r="AJ3" s="67" t="s">
        <v>80</v>
      </c>
      <c r="AK3" s="67" t="s">
        <v>81</v>
      </c>
      <c r="AL3" s="67" t="s">
        <v>82</v>
      </c>
      <c r="AM3" s="68" t="s">
        <v>83</v>
      </c>
      <c r="AN3" s="69"/>
      <c r="AO3" s="69"/>
    </row>
    <row r="4" spans="1:41" ht="40.200000000000003" customHeight="1" x14ac:dyDescent="0.2">
      <c r="A4" s="70"/>
      <c r="B4" s="71"/>
      <c r="C4" s="72" t="s">
        <v>191</v>
      </c>
      <c r="D4" s="71" t="s">
        <v>1</v>
      </c>
      <c r="E4" s="71" t="s">
        <v>2</v>
      </c>
      <c r="F4" s="71" t="s">
        <v>3</v>
      </c>
      <c r="G4" s="71" t="s">
        <v>4</v>
      </c>
      <c r="H4" s="71" t="s">
        <v>5</v>
      </c>
      <c r="I4" s="71" t="s">
        <v>6</v>
      </c>
      <c r="J4" s="71" t="s">
        <v>192</v>
      </c>
      <c r="K4" s="71" t="s">
        <v>7</v>
      </c>
      <c r="L4" s="71" t="s">
        <v>8</v>
      </c>
      <c r="M4" s="71" t="s">
        <v>9</v>
      </c>
      <c r="N4" s="71" t="s">
        <v>10</v>
      </c>
      <c r="O4" s="71" t="s">
        <v>102</v>
      </c>
      <c r="P4" s="71" t="s">
        <v>103</v>
      </c>
      <c r="Q4" s="71" t="s">
        <v>104</v>
      </c>
      <c r="R4" s="71" t="s">
        <v>12</v>
      </c>
      <c r="S4" s="71" t="s">
        <v>11</v>
      </c>
      <c r="T4" s="71" t="s">
        <v>193</v>
      </c>
      <c r="U4" s="71" t="s">
        <v>13</v>
      </c>
      <c r="V4" s="71" t="s">
        <v>14</v>
      </c>
      <c r="W4" s="71" t="s">
        <v>15</v>
      </c>
      <c r="X4" s="71" t="s">
        <v>201</v>
      </c>
      <c r="Y4" s="71" t="s">
        <v>105</v>
      </c>
      <c r="Z4" s="71" t="s">
        <v>106</v>
      </c>
      <c r="AA4" s="71" t="s">
        <v>16</v>
      </c>
      <c r="AB4" s="71" t="s">
        <v>17</v>
      </c>
      <c r="AC4" s="71" t="s">
        <v>18</v>
      </c>
      <c r="AD4" s="71" t="s">
        <v>107</v>
      </c>
      <c r="AE4" s="71" t="s">
        <v>19</v>
      </c>
      <c r="AF4" s="71" t="s">
        <v>20</v>
      </c>
      <c r="AG4" s="71" t="s">
        <v>21</v>
      </c>
      <c r="AH4" s="71" t="s">
        <v>108</v>
      </c>
      <c r="AI4" s="71" t="s">
        <v>194</v>
      </c>
      <c r="AJ4" s="71" t="s">
        <v>22</v>
      </c>
      <c r="AK4" s="71" t="s">
        <v>23</v>
      </c>
      <c r="AL4" s="71" t="s">
        <v>24</v>
      </c>
      <c r="AM4" s="73" t="s">
        <v>25</v>
      </c>
      <c r="AN4" s="74" t="s">
        <v>122</v>
      </c>
      <c r="AO4" s="74" t="s">
        <v>123</v>
      </c>
    </row>
    <row r="5" spans="1:41" x14ac:dyDescent="0.2">
      <c r="A5" s="65" t="s">
        <v>45</v>
      </c>
      <c r="B5" s="75" t="s">
        <v>191</v>
      </c>
      <c r="C5" s="76">
        <v>1.14729189</v>
      </c>
      <c r="D5" s="77">
        <v>4.8546E-4</v>
      </c>
      <c r="E5" s="77">
        <v>0.22205424000000001</v>
      </c>
      <c r="F5" s="77">
        <v>7.3948199999999999E-3</v>
      </c>
      <c r="G5" s="77">
        <v>3.2778359999999999E-2</v>
      </c>
      <c r="H5" s="77">
        <v>5.2282400000000003E-3</v>
      </c>
      <c r="I5" s="77">
        <v>6.3990000000000002E-5</v>
      </c>
      <c r="J5" s="77">
        <v>9.8863600000000003E-3</v>
      </c>
      <c r="K5" s="77">
        <v>1.17044E-3</v>
      </c>
      <c r="L5" s="77">
        <v>3.2058999999999999E-4</v>
      </c>
      <c r="M5" s="77">
        <v>6.1642000000000001E-4</v>
      </c>
      <c r="N5" s="77">
        <v>4.1571000000000002E-4</v>
      </c>
      <c r="O5" s="77">
        <v>4.2915999999999999E-4</v>
      </c>
      <c r="P5" s="77">
        <v>4.7595999999999999E-4</v>
      </c>
      <c r="Q5" s="77">
        <v>9.0081000000000004E-4</v>
      </c>
      <c r="R5" s="77">
        <v>6.6958000000000002E-4</v>
      </c>
      <c r="S5" s="77">
        <v>8.7763000000000001E-4</v>
      </c>
      <c r="T5" s="77">
        <v>9.0795000000000003E-4</v>
      </c>
      <c r="U5" s="77">
        <v>1.01465E-3</v>
      </c>
      <c r="V5" s="77">
        <v>7.59298E-3</v>
      </c>
      <c r="W5" s="77">
        <v>2.46349E-3</v>
      </c>
      <c r="X5" s="77">
        <v>3.7481999999999999E-4</v>
      </c>
      <c r="Y5" s="77">
        <v>8.9497999999999997E-4</v>
      </c>
      <c r="Z5" s="77">
        <v>6.0563000000000001E-4</v>
      </c>
      <c r="AA5" s="77">
        <v>6.4634999999999996E-4</v>
      </c>
      <c r="AB5" s="77">
        <v>5.1024999999999996E-4</v>
      </c>
      <c r="AC5" s="77">
        <v>1.6949000000000001E-4</v>
      </c>
      <c r="AD5" s="77">
        <v>5.7109000000000001E-4</v>
      </c>
      <c r="AE5" s="77">
        <v>1.0720300000000001E-3</v>
      </c>
      <c r="AF5" s="77">
        <v>4.8748999999999998E-4</v>
      </c>
      <c r="AG5" s="77">
        <v>3.2831000000000002E-3</v>
      </c>
      <c r="AH5" s="77">
        <v>5.0085499999999996E-3</v>
      </c>
      <c r="AI5" s="77">
        <v>3.6421000000000001E-3</v>
      </c>
      <c r="AJ5" s="77">
        <v>6.2286999999999998E-4</v>
      </c>
      <c r="AK5" s="77">
        <v>3.602752E-2</v>
      </c>
      <c r="AL5" s="77">
        <v>1.32798E-2</v>
      </c>
      <c r="AM5" s="78">
        <v>1.11151E-3</v>
      </c>
      <c r="AN5" s="79">
        <v>1.5113462900000001</v>
      </c>
      <c r="AO5" s="79">
        <v>0.85819573999999998</v>
      </c>
    </row>
    <row r="6" spans="1:41" x14ac:dyDescent="0.2">
      <c r="A6" s="80" t="s">
        <v>46</v>
      </c>
      <c r="B6" s="81" t="s">
        <v>1</v>
      </c>
      <c r="C6" s="76">
        <v>6.0121999999999997E-4</v>
      </c>
      <c r="D6" s="77">
        <v>1.0010184900000001</v>
      </c>
      <c r="E6" s="77">
        <v>5.0303999999999995E-4</v>
      </c>
      <c r="F6" s="77">
        <v>5.7815000000000004E-4</v>
      </c>
      <c r="G6" s="77">
        <v>9.8832999999999994E-4</v>
      </c>
      <c r="H6" s="77">
        <v>1.69626E-3</v>
      </c>
      <c r="I6" s="77">
        <v>1.738984E-2</v>
      </c>
      <c r="J6" s="77">
        <v>6.9193E-4</v>
      </c>
      <c r="K6" s="77">
        <v>2.7096400000000001E-3</v>
      </c>
      <c r="L6" s="77">
        <v>5.5054199999999996E-3</v>
      </c>
      <c r="M6" s="77">
        <v>8.4190800000000007E-3</v>
      </c>
      <c r="N6" s="77">
        <v>1.71832E-3</v>
      </c>
      <c r="O6" s="77">
        <v>1.10863E-3</v>
      </c>
      <c r="P6" s="77">
        <v>8.9844000000000002E-4</v>
      </c>
      <c r="Q6" s="77">
        <v>7.9852000000000005E-4</v>
      </c>
      <c r="R6" s="77">
        <v>9.6201000000000001E-4</v>
      </c>
      <c r="S6" s="77">
        <v>9.9208E-4</v>
      </c>
      <c r="T6" s="77">
        <v>6.8544000000000005E-4</v>
      </c>
      <c r="U6" s="77">
        <v>1.1195300000000001E-3</v>
      </c>
      <c r="V6" s="77">
        <v>6.8026000000000002E-4</v>
      </c>
      <c r="W6" s="77">
        <v>8.4343000000000005E-4</v>
      </c>
      <c r="X6" s="77">
        <v>8.5153299999999998E-3</v>
      </c>
      <c r="Y6" s="77">
        <v>8.6576000000000003E-4</v>
      </c>
      <c r="Z6" s="77">
        <v>9.6511000000000003E-4</v>
      </c>
      <c r="AA6" s="77">
        <v>3.4569000000000001E-4</v>
      </c>
      <c r="AB6" s="77">
        <v>1.8291999999999999E-4</v>
      </c>
      <c r="AC6" s="77">
        <v>9.3250000000000003E-5</v>
      </c>
      <c r="AD6" s="77">
        <v>1.6109099999999999E-3</v>
      </c>
      <c r="AE6" s="77">
        <v>2.0630999999999999E-4</v>
      </c>
      <c r="AF6" s="77">
        <v>3.8900000000000002E-4</v>
      </c>
      <c r="AG6" s="77">
        <v>3.2102999999999998E-4</v>
      </c>
      <c r="AH6" s="77">
        <v>4.4063000000000001E-4</v>
      </c>
      <c r="AI6" s="77">
        <v>2.5473999999999999E-4</v>
      </c>
      <c r="AJ6" s="77">
        <v>2.3177000000000001E-4</v>
      </c>
      <c r="AK6" s="77">
        <v>5.1690999999999998E-4</v>
      </c>
      <c r="AL6" s="77">
        <v>6.9419999999999996E-4</v>
      </c>
      <c r="AM6" s="78">
        <v>3.7215000000000002E-4</v>
      </c>
      <c r="AN6" s="79">
        <v>1.0659137700000001</v>
      </c>
      <c r="AO6" s="79">
        <v>0.60526343999999999</v>
      </c>
    </row>
    <row r="7" spans="1:41" x14ac:dyDescent="0.2">
      <c r="A7" s="80" t="s">
        <v>47</v>
      </c>
      <c r="B7" s="81" t="s">
        <v>2</v>
      </c>
      <c r="C7" s="76">
        <v>0.13159687</v>
      </c>
      <c r="D7" s="77">
        <v>3.7510000000000001E-4</v>
      </c>
      <c r="E7" s="77">
        <v>1.22836061</v>
      </c>
      <c r="F7" s="77">
        <v>4.9578599999999997E-3</v>
      </c>
      <c r="G7" s="77">
        <v>6.38414E-3</v>
      </c>
      <c r="H7" s="77">
        <v>1.2792110000000001E-2</v>
      </c>
      <c r="I7" s="77">
        <v>7.7180000000000003E-5</v>
      </c>
      <c r="J7" s="77">
        <v>3.0470599999999999E-3</v>
      </c>
      <c r="K7" s="77">
        <v>1.1845E-3</v>
      </c>
      <c r="L7" s="77">
        <v>2.9242E-4</v>
      </c>
      <c r="M7" s="77">
        <v>3.9920999999999999E-4</v>
      </c>
      <c r="N7" s="77">
        <v>3.2412000000000001E-4</v>
      </c>
      <c r="O7" s="77">
        <v>3.234E-4</v>
      </c>
      <c r="P7" s="77">
        <v>3.1980000000000002E-4</v>
      </c>
      <c r="Q7" s="77">
        <v>5.5053999999999997E-4</v>
      </c>
      <c r="R7" s="77">
        <v>5.2174000000000003E-4</v>
      </c>
      <c r="S7" s="77">
        <v>5.1772000000000005E-4</v>
      </c>
      <c r="T7" s="77">
        <v>5.4478000000000003E-4</v>
      </c>
      <c r="U7" s="77">
        <v>5.9949999999999999E-4</v>
      </c>
      <c r="V7" s="77">
        <v>3.46561E-3</v>
      </c>
      <c r="W7" s="77">
        <v>7.6559000000000002E-4</v>
      </c>
      <c r="X7" s="77">
        <v>2.3896E-4</v>
      </c>
      <c r="Y7" s="77">
        <v>5.7726999999999995E-4</v>
      </c>
      <c r="Z7" s="77">
        <v>4.2661000000000001E-4</v>
      </c>
      <c r="AA7" s="77">
        <v>4.9198999999999998E-4</v>
      </c>
      <c r="AB7" s="77">
        <v>3.7445000000000002E-4</v>
      </c>
      <c r="AC7" s="77">
        <v>1.8380999999999999E-4</v>
      </c>
      <c r="AD7" s="77">
        <v>4.8317999999999999E-4</v>
      </c>
      <c r="AE7" s="77">
        <v>1.57402E-3</v>
      </c>
      <c r="AF7" s="77">
        <v>9.8262000000000002E-4</v>
      </c>
      <c r="AG7" s="77">
        <v>6.9779500000000001E-3</v>
      </c>
      <c r="AH7" s="77">
        <v>1.153481E-2</v>
      </c>
      <c r="AI7" s="77">
        <v>2.7106700000000001E-3</v>
      </c>
      <c r="AJ7" s="77">
        <v>7.1646999999999998E-4</v>
      </c>
      <c r="AK7" s="77">
        <v>0.10892246999999999</v>
      </c>
      <c r="AL7" s="77">
        <v>3.0591799999999999E-3</v>
      </c>
      <c r="AM7" s="78">
        <v>4.6305699999999997E-3</v>
      </c>
      <c r="AN7" s="79">
        <v>1.54128489</v>
      </c>
      <c r="AO7" s="79">
        <v>0.87519592999999996</v>
      </c>
    </row>
    <row r="8" spans="1:41" x14ac:dyDescent="0.2">
      <c r="A8" s="80" t="s">
        <v>48</v>
      </c>
      <c r="B8" s="81" t="s">
        <v>3</v>
      </c>
      <c r="C8" s="76">
        <v>2.4718100000000001E-3</v>
      </c>
      <c r="D8" s="77">
        <v>1.4687999999999999E-3</v>
      </c>
      <c r="E8" s="77">
        <v>1.27771E-3</v>
      </c>
      <c r="F8" s="77">
        <v>1.07666693</v>
      </c>
      <c r="G8" s="77">
        <v>2.5545799999999999E-3</v>
      </c>
      <c r="H8" s="77">
        <v>1.0684399999999999E-3</v>
      </c>
      <c r="I8" s="77">
        <v>1.0773E-4</v>
      </c>
      <c r="J8" s="77">
        <v>2.1724800000000001E-3</v>
      </c>
      <c r="K8" s="77">
        <v>1.6957999999999999E-3</v>
      </c>
      <c r="L8" s="77">
        <v>5.3222999999999996E-4</v>
      </c>
      <c r="M8" s="77">
        <v>8.9022000000000005E-4</v>
      </c>
      <c r="N8" s="77">
        <v>8.1362999999999997E-4</v>
      </c>
      <c r="O8" s="77">
        <v>8.9884999999999997E-4</v>
      </c>
      <c r="P8" s="77">
        <v>1.0610299999999999E-3</v>
      </c>
      <c r="Q8" s="77">
        <v>1.2722899999999999E-3</v>
      </c>
      <c r="R8" s="77">
        <v>1.9962999999999999E-3</v>
      </c>
      <c r="S8" s="77">
        <v>1.4468199999999999E-3</v>
      </c>
      <c r="T8" s="77">
        <v>1.3380600000000001E-3</v>
      </c>
      <c r="U8" s="77">
        <v>1.6391800000000001E-3</v>
      </c>
      <c r="V8" s="77">
        <v>3.0376000000000001E-3</v>
      </c>
      <c r="W8" s="77">
        <v>1.96781E-3</v>
      </c>
      <c r="X8" s="77">
        <v>3.8717999999999999E-4</v>
      </c>
      <c r="Y8" s="77">
        <v>9.3859E-4</v>
      </c>
      <c r="Z8" s="77">
        <v>1.38061E-3</v>
      </c>
      <c r="AA8" s="77">
        <v>1.8730800000000001E-3</v>
      </c>
      <c r="AB8" s="77">
        <v>9.3639999999999999E-4</v>
      </c>
      <c r="AC8" s="77">
        <v>1.7734000000000001E-4</v>
      </c>
      <c r="AD8" s="77">
        <v>1.0931300000000001E-3</v>
      </c>
      <c r="AE8" s="77">
        <v>8.3199999999999995E-4</v>
      </c>
      <c r="AF8" s="77">
        <v>1.8552E-3</v>
      </c>
      <c r="AG8" s="77">
        <v>5.9674000000000001E-4</v>
      </c>
      <c r="AH8" s="77">
        <v>1.75256E-3</v>
      </c>
      <c r="AI8" s="77">
        <v>8.4097200000000007E-3</v>
      </c>
      <c r="AJ8" s="77">
        <v>1.1154800000000001E-3</v>
      </c>
      <c r="AK8" s="77">
        <v>2.0282099999999999E-3</v>
      </c>
      <c r="AL8" s="77">
        <v>9.3222700000000006E-3</v>
      </c>
      <c r="AM8" s="78">
        <v>5.0883000000000005E-4</v>
      </c>
      <c r="AN8" s="79">
        <v>1.1395856499999999</v>
      </c>
      <c r="AO8" s="79">
        <v>0.64709693999999995</v>
      </c>
    </row>
    <row r="9" spans="1:41" x14ac:dyDescent="0.2">
      <c r="A9" s="80" t="s">
        <v>49</v>
      </c>
      <c r="B9" s="81" t="s">
        <v>4</v>
      </c>
      <c r="C9" s="76">
        <v>3.9096859999999997E-2</v>
      </c>
      <c r="D9" s="77">
        <v>6.7645800000000001E-3</v>
      </c>
      <c r="E9" s="77">
        <v>3.0700640000000001E-2</v>
      </c>
      <c r="F9" s="77">
        <v>1.302728E-2</v>
      </c>
      <c r="G9" s="77">
        <v>1.30440635</v>
      </c>
      <c r="H9" s="77">
        <v>2.9504590000000001E-2</v>
      </c>
      <c r="I9" s="77">
        <v>9.3362000000000002E-4</v>
      </c>
      <c r="J9" s="77">
        <v>1.4808399999999999E-2</v>
      </c>
      <c r="K9" s="77">
        <v>2.4587129999999999E-2</v>
      </c>
      <c r="L9" s="77">
        <v>4.9405999999999999E-3</v>
      </c>
      <c r="M9" s="77">
        <v>9.2371599999999995E-3</v>
      </c>
      <c r="N9" s="77">
        <v>8.6148100000000005E-3</v>
      </c>
      <c r="O9" s="77">
        <v>6.2411100000000002E-3</v>
      </c>
      <c r="P9" s="77">
        <v>5.6520600000000004E-3</v>
      </c>
      <c r="Q9" s="77">
        <v>1.188401E-2</v>
      </c>
      <c r="R9" s="77">
        <v>1.125522E-2</v>
      </c>
      <c r="S9" s="77">
        <v>1.298794E-2</v>
      </c>
      <c r="T9" s="77">
        <v>1.2463699999999999E-2</v>
      </c>
      <c r="U9" s="77">
        <v>8.2439499999999999E-3</v>
      </c>
      <c r="V9" s="77">
        <v>8.1310439999999998E-2</v>
      </c>
      <c r="W9" s="77">
        <v>5.022621E-2</v>
      </c>
      <c r="X9" s="77">
        <v>8.7238699999999999E-3</v>
      </c>
      <c r="Y9" s="77">
        <v>1.1688850000000001E-2</v>
      </c>
      <c r="Z9" s="77">
        <v>1.0358930000000001E-2</v>
      </c>
      <c r="AA9" s="77">
        <v>1.237161E-2</v>
      </c>
      <c r="AB9" s="77">
        <v>1.1188170000000001E-2</v>
      </c>
      <c r="AC9" s="77">
        <v>2.91253E-3</v>
      </c>
      <c r="AD9" s="77">
        <v>1.196754E-2</v>
      </c>
      <c r="AE9" s="77">
        <v>1.640726E-2</v>
      </c>
      <c r="AF9" s="77">
        <v>6.0415599999999996E-3</v>
      </c>
      <c r="AG9" s="77">
        <v>1.560771E-2</v>
      </c>
      <c r="AH9" s="77">
        <v>1.4201200000000001E-2</v>
      </c>
      <c r="AI9" s="77">
        <v>2.8391220000000002E-2</v>
      </c>
      <c r="AJ9" s="77">
        <v>9.4795000000000001E-3</v>
      </c>
      <c r="AK9" s="77">
        <v>1.3226419999999999E-2</v>
      </c>
      <c r="AL9" s="77">
        <v>0.48413141999999998</v>
      </c>
      <c r="AM9" s="78">
        <v>4.6626300000000001E-3</v>
      </c>
      <c r="AN9" s="79">
        <v>2.34824711</v>
      </c>
      <c r="AO9" s="79">
        <v>1.3334175500000001</v>
      </c>
    </row>
    <row r="10" spans="1:41" x14ac:dyDescent="0.2">
      <c r="A10" s="80" t="s">
        <v>50</v>
      </c>
      <c r="B10" s="81" t="s">
        <v>5</v>
      </c>
      <c r="C10" s="76">
        <v>5.5459929999999998E-2</v>
      </c>
      <c r="D10" s="77">
        <v>1.163955E-2</v>
      </c>
      <c r="E10" s="77">
        <v>2.7932019999999998E-2</v>
      </c>
      <c r="F10" s="77">
        <v>0.11818803</v>
      </c>
      <c r="G10" s="77">
        <v>5.4361859999999998E-2</v>
      </c>
      <c r="H10" s="77">
        <v>1.30989358</v>
      </c>
      <c r="I10" s="77">
        <v>3.2047E-3</v>
      </c>
      <c r="J10" s="77">
        <v>0.18964496</v>
      </c>
      <c r="K10" s="77">
        <v>3.5465869999999997E-2</v>
      </c>
      <c r="L10" s="77">
        <v>1.06956E-2</v>
      </c>
      <c r="M10" s="77">
        <v>1.5420659999999999E-2</v>
      </c>
      <c r="N10" s="77">
        <v>1.390162E-2</v>
      </c>
      <c r="O10" s="77">
        <v>1.114157E-2</v>
      </c>
      <c r="P10" s="77">
        <v>1.1823719999999999E-2</v>
      </c>
      <c r="Q10" s="77">
        <v>3.001413E-2</v>
      </c>
      <c r="R10" s="77">
        <v>2.638544E-2</v>
      </c>
      <c r="S10" s="77">
        <v>2.51141E-2</v>
      </c>
      <c r="T10" s="77">
        <v>2.5313990000000001E-2</v>
      </c>
      <c r="U10" s="77">
        <v>3.443384E-2</v>
      </c>
      <c r="V10" s="77">
        <v>4.9472330000000002E-2</v>
      </c>
      <c r="W10" s="77">
        <v>1.4130500000000001E-2</v>
      </c>
      <c r="X10" s="77">
        <v>3.87718E-3</v>
      </c>
      <c r="Y10" s="77">
        <v>1.895697E-2</v>
      </c>
      <c r="Z10" s="77">
        <v>2.0479150000000002E-2</v>
      </c>
      <c r="AA10" s="77">
        <v>3.1478000000000001E-3</v>
      </c>
      <c r="AB10" s="77">
        <v>3.4294500000000001E-3</v>
      </c>
      <c r="AC10" s="77">
        <v>1.0416799999999999E-3</v>
      </c>
      <c r="AD10" s="77">
        <v>4.8240899999999996E-3</v>
      </c>
      <c r="AE10" s="77">
        <v>5.6207799999999997E-3</v>
      </c>
      <c r="AF10" s="77">
        <v>4.3573700000000002E-3</v>
      </c>
      <c r="AG10" s="77">
        <v>1.3938010000000001E-2</v>
      </c>
      <c r="AH10" s="77">
        <v>0.15015464000000001</v>
      </c>
      <c r="AI10" s="77">
        <v>8.4815800000000007E-3</v>
      </c>
      <c r="AJ10" s="77">
        <v>8.9271300000000001E-3</v>
      </c>
      <c r="AK10" s="77">
        <v>1.4669450000000001E-2</v>
      </c>
      <c r="AL10" s="77">
        <v>4.3960340000000001E-2</v>
      </c>
      <c r="AM10" s="78">
        <v>6.1118600000000002E-3</v>
      </c>
      <c r="AN10" s="79">
        <v>2.3856154599999999</v>
      </c>
      <c r="AO10" s="79">
        <v>1.35463662</v>
      </c>
    </row>
    <row r="11" spans="1:41" x14ac:dyDescent="0.2">
      <c r="A11" s="80" t="s">
        <v>51</v>
      </c>
      <c r="B11" s="81" t="s">
        <v>6</v>
      </c>
      <c r="C11" s="76">
        <v>2.3149980000000001E-2</v>
      </c>
      <c r="D11" s="77">
        <v>3.1234700000000001E-2</v>
      </c>
      <c r="E11" s="77">
        <v>1.4587859999999999E-2</v>
      </c>
      <c r="F11" s="77">
        <v>1.4738660000000001E-2</v>
      </c>
      <c r="G11" s="77">
        <v>1.688955E-2</v>
      </c>
      <c r="H11" s="77">
        <v>6.5637020000000004E-2</v>
      </c>
      <c r="I11" s="77">
        <v>1.06153524</v>
      </c>
      <c r="J11" s="77">
        <v>1.5647390000000001E-2</v>
      </c>
      <c r="K11" s="77">
        <v>2.9562250000000002E-2</v>
      </c>
      <c r="L11" s="77">
        <v>5.6527300000000003E-2</v>
      </c>
      <c r="M11" s="77">
        <v>1.2234460000000001E-2</v>
      </c>
      <c r="N11" s="77">
        <v>1.976764E-2</v>
      </c>
      <c r="O11" s="77">
        <v>1.2475419999999999E-2</v>
      </c>
      <c r="P11" s="77">
        <v>1.078667E-2</v>
      </c>
      <c r="Q11" s="77">
        <v>9.6797700000000007E-3</v>
      </c>
      <c r="R11" s="77">
        <v>9.2944800000000008E-3</v>
      </c>
      <c r="S11" s="77">
        <v>1.025248E-2</v>
      </c>
      <c r="T11" s="77">
        <v>7.8447199999999995E-3</v>
      </c>
      <c r="U11" s="77">
        <v>1.471678E-2</v>
      </c>
      <c r="V11" s="77">
        <v>1.7087129999999999E-2</v>
      </c>
      <c r="W11" s="77">
        <v>1.9955710000000002E-2</v>
      </c>
      <c r="X11" s="77">
        <v>3.7107719999999997E-2</v>
      </c>
      <c r="Y11" s="77">
        <v>1.8483909999999999E-2</v>
      </c>
      <c r="Z11" s="77">
        <v>2.2088440000000001E-2</v>
      </c>
      <c r="AA11" s="77">
        <v>7.74955E-3</v>
      </c>
      <c r="AB11" s="77">
        <v>5.5267800000000002E-3</v>
      </c>
      <c r="AC11" s="77">
        <v>1.86089E-3</v>
      </c>
      <c r="AD11" s="77">
        <v>8.8020429999999997E-2</v>
      </c>
      <c r="AE11" s="77">
        <v>5.5897500000000001E-3</v>
      </c>
      <c r="AF11" s="77">
        <v>1.4140959999999999E-2</v>
      </c>
      <c r="AG11" s="77">
        <v>8.5882400000000005E-3</v>
      </c>
      <c r="AH11" s="77">
        <v>1.285028E-2</v>
      </c>
      <c r="AI11" s="77">
        <v>9.0053600000000004E-3</v>
      </c>
      <c r="AJ11" s="77">
        <v>5.9013099999999999E-3</v>
      </c>
      <c r="AK11" s="77">
        <v>1.1594800000000001E-2</v>
      </c>
      <c r="AL11" s="77">
        <v>1.6471340000000001E-2</v>
      </c>
      <c r="AM11" s="78">
        <v>1.5640959999999999E-2</v>
      </c>
      <c r="AN11" s="79">
        <v>1.75422593</v>
      </c>
      <c r="AO11" s="79">
        <v>0.99611137000000005</v>
      </c>
    </row>
    <row r="12" spans="1:41" x14ac:dyDescent="0.2">
      <c r="A12" s="80" t="s">
        <v>52</v>
      </c>
      <c r="B12" s="81" t="s">
        <v>192</v>
      </c>
      <c r="C12" s="76">
        <v>1.9577310000000001E-2</v>
      </c>
      <c r="D12" s="77">
        <v>9.4105899999999999E-3</v>
      </c>
      <c r="E12" s="77">
        <v>2.9269079999999999E-2</v>
      </c>
      <c r="F12" s="77">
        <v>1.6259800000000001E-2</v>
      </c>
      <c r="G12" s="77">
        <v>3.6015400000000003E-2</v>
      </c>
      <c r="H12" s="77">
        <v>4.6547529999999997E-2</v>
      </c>
      <c r="I12" s="77">
        <v>9.4704000000000001E-4</v>
      </c>
      <c r="J12" s="77">
        <v>1.20927826</v>
      </c>
      <c r="K12" s="77">
        <v>1.3319859999999999E-2</v>
      </c>
      <c r="L12" s="77">
        <v>4.6640199999999996E-3</v>
      </c>
      <c r="M12" s="77">
        <v>1.304812E-2</v>
      </c>
      <c r="N12" s="77">
        <v>8.9108999999999994E-3</v>
      </c>
      <c r="O12" s="77">
        <v>1.9550979999999999E-2</v>
      </c>
      <c r="P12" s="77">
        <v>2.8366860000000001E-2</v>
      </c>
      <c r="Q12" s="77">
        <v>5.5085540000000002E-2</v>
      </c>
      <c r="R12" s="77">
        <v>2.5734509999999999E-2</v>
      </c>
      <c r="S12" s="77">
        <v>4.9881880000000003E-2</v>
      </c>
      <c r="T12" s="77">
        <v>5.4486319999999998E-2</v>
      </c>
      <c r="U12" s="77">
        <v>8.2218550000000001E-2</v>
      </c>
      <c r="V12" s="77">
        <v>6.3850069999999995E-2</v>
      </c>
      <c r="W12" s="77">
        <v>2.090384E-2</v>
      </c>
      <c r="X12" s="77">
        <v>3.7504999999999999E-3</v>
      </c>
      <c r="Y12" s="77">
        <v>4.7228949999999999E-2</v>
      </c>
      <c r="Z12" s="77">
        <v>2.515562E-2</v>
      </c>
      <c r="AA12" s="77">
        <v>8.3355900000000004E-3</v>
      </c>
      <c r="AB12" s="77">
        <v>7.22159E-3</v>
      </c>
      <c r="AC12" s="77">
        <v>2.2933099999999998E-3</v>
      </c>
      <c r="AD12" s="77">
        <v>9.4779300000000007E-3</v>
      </c>
      <c r="AE12" s="77">
        <v>1.0222719999999999E-2</v>
      </c>
      <c r="AF12" s="77">
        <v>6.6877600000000001E-3</v>
      </c>
      <c r="AG12" s="77">
        <v>9.7310599999999997E-3</v>
      </c>
      <c r="AH12" s="77">
        <v>1.092286E-2</v>
      </c>
      <c r="AI12" s="77">
        <v>1.3538949999999999E-2</v>
      </c>
      <c r="AJ12" s="77">
        <v>1.4835330000000001E-2</v>
      </c>
      <c r="AK12" s="77">
        <v>9.5920499999999995E-3</v>
      </c>
      <c r="AL12" s="77">
        <v>7.1445789999999995E-2</v>
      </c>
      <c r="AM12" s="78">
        <v>5.5187300000000003E-3</v>
      </c>
      <c r="AN12" s="79">
        <v>2.0632851799999998</v>
      </c>
      <c r="AO12" s="79">
        <v>1.1716061099999999</v>
      </c>
    </row>
    <row r="13" spans="1:41" x14ac:dyDescent="0.2">
      <c r="A13" s="80" t="s">
        <v>53</v>
      </c>
      <c r="B13" s="81" t="s">
        <v>7</v>
      </c>
      <c r="C13" s="76">
        <v>4.1664700000000002E-3</v>
      </c>
      <c r="D13" s="77">
        <v>1.7882600000000001E-3</v>
      </c>
      <c r="E13" s="77">
        <v>3.6814700000000001E-3</v>
      </c>
      <c r="F13" s="77">
        <v>2.1649799999999999E-3</v>
      </c>
      <c r="G13" s="77">
        <v>4.0317499999999997E-3</v>
      </c>
      <c r="H13" s="77">
        <v>1.1464530000000001E-2</v>
      </c>
      <c r="I13" s="77">
        <v>1.18706E-3</v>
      </c>
      <c r="J13" s="77">
        <v>5.6371800000000003E-3</v>
      </c>
      <c r="K13" s="77">
        <v>1.08728099</v>
      </c>
      <c r="L13" s="77">
        <v>8.3723800000000004E-3</v>
      </c>
      <c r="M13" s="77">
        <v>1.2183680000000001E-2</v>
      </c>
      <c r="N13" s="77">
        <v>8.7910200000000001E-3</v>
      </c>
      <c r="O13" s="77">
        <v>9.8766199999999991E-3</v>
      </c>
      <c r="P13" s="77">
        <v>8.0838699999999999E-3</v>
      </c>
      <c r="Q13" s="77">
        <v>2.0028770000000001E-2</v>
      </c>
      <c r="R13" s="77">
        <v>4.4493919999999999E-2</v>
      </c>
      <c r="S13" s="77">
        <v>1.433809E-2</v>
      </c>
      <c r="T13" s="77">
        <v>1.357648E-2</v>
      </c>
      <c r="U13" s="77">
        <v>1.6805509999999999E-2</v>
      </c>
      <c r="V13" s="77">
        <v>6.1067999999999999E-3</v>
      </c>
      <c r="W13" s="77">
        <v>5.2723760000000001E-2</v>
      </c>
      <c r="X13" s="77">
        <v>1.8412700000000001E-3</v>
      </c>
      <c r="Y13" s="77">
        <v>8.9995100000000005E-3</v>
      </c>
      <c r="Z13" s="77">
        <v>1.49182E-3</v>
      </c>
      <c r="AA13" s="77">
        <v>9.5127999999999999E-4</v>
      </c>
      <c r="AB13" s="77">
        <v>8.4736999999999996E-4</v>
      </c>
      <c r="AC13" s="77">
        <v>9.9065000000000004E-4</v>
      </c>
      <c r="AD13" s="77">
        <v>1.58672E-3</v>
      </c>
      <c r="AE13" s="77">
        <v>1.11622E-3</v>
      </c>
      <c r="AF13" s="77">
        <v>1.4287200000000001E-3</v>
      </c>
      <c r="AG13" s="77">
        <v>3.12547E-3</v>
      </c>
      <c r="AH13" s="77">
        <v>2.7774599999999998E-3</v>
      </c>
      <c r="AI13" s="77">
        <v>1.34603E-3</v>
      </c>
      <c r="AJ13" s="77">
        <v>2.3200400000000002E-3</v>
      </c>
      <c r="AK13" s="77">
        <v>2.2286599999999999E-3</v>
      </c>
      <c r="AL13" s="77">
        <v>9.2260499999999995E-3</v>
      </c>
      <c r="AM13" s="78">
        <v>4.03915E-3</v>
      </c>
      <c r="AN13" s="79">
        <v>1.3811000099999999</v>
      </c>
      <c r="AO13" s="79">
        <v>0.78423730999999997</v>
      </c>
    </row>
    <row r="14" spans="1:41" x14ac:dyDescent="0.2">
      <c r="A14" s="80" t="s">
        <v>54</v>
      </c>
      <c r="B14" s="81" t="s">
        <v>8</v>
      </c>
      <c r="C14" s="76">
        <v>5.1335299999999999E-3</v>
      </c>
      <c r="D14" s="77">
        <v>1.4215790000000001E-2</v>
      </c>
      <c r="E14" s="77">
        <v>7.5775399999999998E-3</v>
      </c>
      <c r="F14" s="77">
        <v>3.35213E-3</v>
      </c>
      <c r="G14" s="77">
        <v>2.943488E-2</v>
      </c>
      <c r="H14" s="77">
        <v>8.7462800000000004E-3</v>
      </c>
      <c r="I14" s="77">
        <v>8.0270999999999999E-4</v>
      </c>
      <c r="J14" s="77">
        <v>1.030124E-2</v>
      </c>
      <c r="K14" s="77">
        <v>2.1382769999999999E-2</v>
      </c>
      <c r="L14" s="77">
        <v>1.89825048</v>
      </c>
      <c r="M14" s="77">
        <v>5.7691000000000001E-3</v>
      </c>
      <c r="N14" s="77">
        <v>0.37894529999999998</v>
      </c>
      <c r="O14" s="77">
        <v>0.21924766000000001</v>
      </c>
      <c r="P14" s="77">
        <v>0.18340595000000001</v>
      </c>
      <c r="Q14" s="77">
        <v>6.081951E-2</v>
      </c>
      <c r="R14" s="77">
        <v>2.7767130000000001E-2</v>
      </c>
      <c r="S14" s="77">
        <v>0.10433119</v>
      </c>
      <c r="T14" s="77">
        <v>3.679764E-2</v>
      </c>
      <c r="U14" s="77">
        <v>0.16847825999999999</v>
      </c>
      <c r="V14" s="77">
        <v>1.487903E-2</v>
      </c>
      <c r="W14" s="77">
        <v>7.3028259999999998E-2</v>
      </c>
      <c r="X14" s="77">
        <v>3.6721599999999998E-3</v>
      </c>
      <c r="Y14" s="77">
        <v>9.1736600000000001E-3</v>
      </c>
      <c r="Z14" s="77">
        <v>2.4042899999999999E-3</v>
      </c>
      <c r="AA14" s="77">
        <v>3.10079E-3</v>
      </c>
      <c r="AB14" s="77">
        <v>2.5106899999999999E-3</v>
      </c>
      <c r="AC14" s="77">
        <v>1.72287E-3</v>
      </c>
      <c r="AD14" s="77">
        <v>6.6890999999999999E-3</v>
      </c>
      <c r="AE14" s="77">
        <v>3.3778900000000001E-3</v>
      </c>
      <c r="AF14" s="77">
        <v>5.4172500000000002E-3</v>
      </c>
      <c r="AG14" s="77">
        <v>2.9019800000000002E-3</v>
      </c>
      <c r="AH14" s="77">
        <v>3.1111099999999998E-3</v>
      </c>
      <c r="AI14" s="77">
        <v>3.48147E-3</v>
      </c>
      <c r="AJ14" s="77">
        <v>9.8058299999999998E-3</v>
      </c>
      <c r="AK14" s="77">
        <v>3.5525600000000002E-3</v>
      </c>
      <c r="AL14" s="77">
        <v>1.5463090000000001E-2</v>
      </c>
      <c r="AM14" s="78">
        <v>8.29358E-3</v>
      </c>
      <c r="AN14" s="79">
        <v>3.3573446800000002</v>
      </c>
      <c r="AO14" s="79">
        <v>1.9064187500000001</v>
      </c>
    </row>
    <row r="15" spans="1:41" x14ac:dyDescent="0.2">
      <c r="A15" s="80" t="s">
        <v>55</v>
      </c>
      <c r="B15" s="81" t="s">
        <v>9</v>
      </c>
      <c r="C15" s="76">
        <v>1.2857400000000001E-3</v>
      </c>
      <c r="D15" s="77">
        <v>2.03403E-3</v>
      </c>
      <c r="E15" s="77">
        <v>2.5440100000000002E-3</v>
      </c>
      <c r="F15" s="77">
        <v>1.1893299999999999E-3</v>
      </c>
      <c r="G15" s="77">
        <v>4.1329000000000001E-3</v>
      </c>
      <c r="H15" s="77">
        <v>6.6566400000000001E-3</v>
      </c>
      <c r="I15" s="77">
        <v>1.8228E-4</v>
      </c>
      <c r="J15" s="77">
        <v>4.1661099999999998E-3</v>
      </c>
      <c r="K15" s="77">
        <v>8.5204100000000008E-3</v>
      </c>
      <c r="L15" s="77">
        <v>1.4853750000000001E-2</v>
      </c>
      <c r="M15" s="77">
        <v>1.32036303</v>
      </c>
      <c r="N15" s="77">
        <v>4.7471050000000001E-2</v>
      </c>
      <c r="O15" s="77">
        <v>3.3527109999999999E-2</v>
      </c>
      <c r="P15" s="77">
        <v>2.170973E-2</v>
      </c>
      <c r="Q15" s="77">
        <v>4.4411109999999997E-2</v>
      </c>
      <c r="R15" s="77">
        <v>4.9919440000000002E-2</v>
      </c>
      <c r="S15" s="77">
        <v>6.2653689999999998E-2</v>
      </c>
      <c r="T15" s="77">
        <v>4.4752069999999998E-2</v>
      </c>
      <c r="U15" s="77">
        <v>3.5774880000000002E-2</v>
      </c>
      <c r="V15" s="77">
        <v>1.14317E-2</v>
      </c>
      <c r="W15" s="77">
        <v>1.285481E-2</v>
      </c>
      <c r="X15" s="77">
        <v>1.3237500000000001E-3</v>
      </c>
      <c r="Y15" s="77">
        <v>2.1425400000000001E-3</v>
      </c>
      <c r="Z15" s="77">
        <v>7.1951000000000003E-4</v>
      </c>
      <c r="AA15" s="77">
        <v>7.1653999999999999E-4</v>
      </c>
      <c r="AB15" s="77">
        <v>7.4160999999999997E-4</v>
      </c>
      <c r="AC15" s="77">
        <v>3.6632E-4</v>
      </c>
      <c r="AD15" s="77">
        <v>1.38854E-3</v>
      </c>
      <c r="AE15" s="77">
        <v>1.07175E-3</v>
      </c>
      <c r="AF15" s="77">
        <v>1.5283300000000001E-3</v>
      </c>
      <c r="AG15" s="77">
        <v>9.6537999999999995E-4</v>
      </c>
      <c r="AH15" s="77">
        <v>2.7558299999999999E-3</v>
      </c>
      <c r="AI15" s="77">
        <v>1.1670000000000001E-3</v>
      </c>
      <c r="AJ15" s="77">
        <v>2.7863200000000001E-3</v>
      </c>
      <c r="AK15" s="77">
        <v>1.1696300000000001E-3</v>
      </c>
      <c r="AL15" s="77">
        <v>5.57093E-3</v>
      </c>
      <c r="AM15" s="78">
        <v>2.5105599999999998E-3</v>
      </c>
      <c r="AN15" s="79">
        <v>1.7573583699999999</v>
      </c>
      <c r="AO15" s="79">
        <v>0.99789008000000001</v>
      </c>
    </row>
    <row r="16" spans="1:41" x14ac:dyDescent="0.2">
      <c r="A16" s="80" t="s">
        <v>56</v>
      </c>
      <c r="B16" s="81" t="s">
        <v>10</v>
      </c>
      <c r="C16" s="76">
        <v>6.86682E-3</v>
      </c>
      <c r="D16" s="77">
        <v>1.303617E-2</v>
      </c>
      <c r="E16" s="77">
        <v>1.5837569999999999E-2</v>
      </c>
      <c r="F16" s="77">
        <v>4.63402E-3</v>
      </c>
      <c r="G16" s="77">
        <v>1.83625E-2</v>
      </c>
      <c r="H16" s="77">
        <v>1.851446E-2</v>
      </c>
      <c r="I16" s="77">
        <v>1.0403599999999999E-3</v>
      </c>
      <c r="J16" s="77">
        <v>1.1917240000000001E-2</v>
      </c>
      <c r="K16" s="77">
        <v>1.2898440000000001E-2</v>
      </c>
      <c r="L16" s="77">
        <v>4.16899E-3</v>
      </c>
      <c r="M16" s="77">
        <v>4.9674200000000002E-3</v>
      </c>
      <c r="N16" s="77">
        <v>1.0734649000000001</v>
      </c>
      <c r="O16" s="77">
        <v>3.894558E-2</v>
      </c>
      <c r="P16" s="77">
        <v>3.7512030000000002E-2</v>
      </c>
      <c r="Q16" s="77">
        <v>4.1280499999999998E-2</v>
      </c>
      <c r="R16" s="77">
        <v>2.7670790000000001E-2</v>
      </c>
      <c r="S16" s="77">
        <v>3.6434460000000002E-2</v>
      </c>
      <c r="T16" s="77">
        <v>3.8525950000000003E-2</v>
      </c>
      <c r="U16" s="77">
        <v>2.1744079999999999E-2</v>
      </c>
      <c r="V16" s="77">
        <v>1.5219949999999999E-2</v>
      </c>
      <c r="W16" s="77">
        <v>9.4618889999999997E-2</v>
      </c>
      <c r="X16" s="77">
        <v>3.9521299999999999E-3</v>
      </c>
      <c r="Y16" s="77">
        <v>8.1237900000000005E-3</v>
      </c>
      <c r="Z16" s="77">
        <v>2.1260900000000002E-3</v>
      </c>
      <c r="AA16" s="77">
        <v>4.3680899999999998E-3</v>
      </c>
      <c r="AB16" s="77">
        <v>1.76647E-3</v>
      </c>
      <c r="AC16" s="77">
        <v>1.9718800000000001E-3</v>
      </c>
      <c r="AD16" s="77">
        <v>4.3115799999999998E-3</v>
      </c>
      <c r="AE16" s="77">
        <v>2.5752100000000001E-3</v>
      </c>
      <c r="AF16" s="77">
        <v>6.1420299999999997E-3</v>
      </c>
      <c r="AG16" s="77">
        <v>2.5738499999999999E-3</v>
      </c>
      <c r="AH16" s="77">
        <v>4.1290399999999996E-3</v>
      </c>
      <c r="AI16" s="77">
        <v>4.2453999999999999E-3</v>
      </c>
      <c r="AJ16" s="77">
        <v>4.0239500000000001E-3</v>
      </c>
      <c r="AK16" s="77">
        <v>5.6265999999999998E-3</v>
      </c>
      <c r="AL16" s="77">
        <v>1.1670460000000001E-2</v>
      </c>
      <c r="AM16" s="78">
        <v>5.7749400000000001E-3</v>
      </c>
      <c r="AN16" s="79">
        <v>1.6110426200000001</v>
      </c>
      <c r="AO16" s="79">
        <v>0.91480684000000001</v>
      </c>
    </row>
    <row r="17" spans="1:41" x14ac:dyDescent="0.2">
      <c r="A17" s="80" t="s">
        <v>57</v>
      </c>
      <c r="B17" s="81" t="s">
        <v>102</v>
      </c>
      <c r="C17" s="76">
        <v>8.0150000000000002E-4</v>
      </c>
      <c r="D17" s="77">
        <v>3.3820600000000001E-3</v>
      </c>
      <c r="E17" s="77">
        <v>9.4434E-4</v>
      </c>
      <c r="F17" s="77">
        <v>7.7713999999999995E-4</v>
      </c>
      <c r="G17" s="77">
        <v>9.8010999999999997E-4</v>
      </c>
      <c r="H17" s="77">
        <v>1.1590400000000001E-3</v>
      </c>
      <c r="I17" s="77">
        <v>2.0725E-4</v>
      </c>
      <c r="J17" s="77">
        <v>1.43367E-3</v>
      </c>
      <c r="K17" s="77">
        <v>2.7352700000000001E-3</v>
      </c>
      <c r="L17" s="77">
        <v>8.5975000000000005E-4</v>
      </c>
      <c r="M17" s="77">
        <v>6.1906000000000005E-4</v>
      </c>
      <c r="N17" s="77">
        <v>1.6746199999999999E-3</v>
      </c>
      <c r="O17" s="77">
        <v>1.1561760299999999</v>
      </c>
      <c r="P17" s="77">
        <v>4.2352380000000002E-2</v>
      </c>
      <c r="Q17" s="77">
        <v>1.4499990000000001E-2</v>
      </c>
      <c r="R17" s="77">
        <v>3.7384900000000001E-3</v>
      </c>
      <c r="S17" s="77">
        <v>1.633625E-2</v>
      </c>
      <c r="T17" s="77">
        <v>3.51257E-3</v>
      </c>
      <c r="U17" s="77">
        <v>1.4037529999999999E-2</v>
      </c>
      <c r="V17" s="77">
        <v>1.2846999999999999E-3</v>
      </c>
      <c r="W17" s="77">
        <v>7.9412400000000005E-3</v>
      </c>
      <c r="X17" s="77">
        <v>1.25424E-3</v>
      </c>
      <c r="Y17" s="77">
        <v>1.310857E-2</v>
      </c>
      <c r="Z17" s="77">
        <v>1.0725800000000001E-3</v>
      </c>
      <c r="AA17" s="77">
        <v>1.0521300000000001E-3</v>
      </c>
      <c r="AB17" s="77">
        <v>1.47726E-3</v>
      </c>
      <c r="AC17" s="77">
        <v>5.3154999999999999E-4</v>
      </c>
      <c r="AD17" s="77">
        <v>1.9884999999999998E-3</v>
      </c>
      <c r="AE17" s="77">
        <v>1.9918000000000002E-3</v>
      </c>
      <c r="AF17" s="77">
        <v>1.6842000000000001E-3</v>
      </c>
      <c r="AG17" s="77">
        <v>1.3115500000000001E-3</v>
      </c>
      <c r="AH17" s="77">
        <v>9.5385000000000001E-4</v>
      </c>
      <c r="AI17" s="77">
        <v>1.1037200000000001E-3</v>
      </c>
      <c r="AJ17" s="77">
        <v>9.5098000000000005E-3</v>
      </c>
      <c r="AK17" s="77">
        <v>9.2716000000000001E-4</v>
      </c>
      <c r="AL17" s="77">
        <v>1.2218400000000001E-3</v>
      </c>
      <c r="AM17" s="78">
        <v>8.4637999999999998E-4</v>
      </c>
      <c r="AN17" s="79">
        <v>1.31548814</v>
      </c>
      <c r="AO17" s="79">
        <v>0.74698058000000001</v>
      </c>
    </row>
    <row r="18" spans="1:41" x14ac:dyDescent="0.2">
      <c r="A18" s="80" t="s">
        <v>58</v>
      </c>
      <c r="B18" s="81" t="s">
        <v>103</v>
      </c>
      <c r="C18" s="76">
        <v>9.5206000000000002E-4</v>
      </c>
      <c r="D18" s="77">
        <v>2.2795300000000001E-3</v>
      </c>
      <c r="E18" s="77">
        <v>1.2270200000000001E-3</v>
      </c>
      <c r="F18" s="77">
        <v>9.8292999999999991E-4</v>
      </c>
      <c r="G18" s="77">
        <v>1.1570199999999999E-3</v>
      </c>
      <c r="H18" s="77">
        <v>1.4907E-3</v>
      </c>
      <c r="I18" s="77">
        <v>2.2717000000000001E-4</v>
      </c>
      <c r="J18" s="77">
        <v>4.2403800000000002E-3</v>
      </c>
      <c r="K18" s="77">
        <v>2.6078099999999999E-3</v>
      </c>
      <c r="L18" s="77">
        <v>9.6581E-4</v>
      </c>
      <c r="M18" s="77">
        <v>8.3557E-4</v>
      </c>
      <c r="N18" s="77">
        <v>1.39518E-3</v>
      </c>
      <c r="O18" s="77">
        <v>6.0028399999999997E-3</v>
      </c>
      <c r="P18" s="77">
        <v>1.1420973299999999</v>
      </c>
      <c r="Q18" s="77">
        <v>3.1851800000000001E-3</v>
      </c>
      <c r="R18" s="77">
        <v>4.7292699999999998E-3</v>
      </c>
      <c r="S18" s="77">
        <v>3.9403099999999998E-3</v>
      </c>
      <c r="T18" s="77">
        <v>2.8221499999999998E-3</v>
      </c>
      <c r="U18" s="77">
        <v>2.94985E-3</v>
      </c>
      <c r="V18" s="77">
        <v>1.4145099999999999E-3</v>
      </c>
      <c r="W18" s="77">
        <v>1.9950699999999998E-3</v>
      </c>
      <c r="X18" s="77">
        <v>1.46674E-3</v>
      </c>
      <c r="Y18" s="77">
        <v>2.9599100000000001E-3</v>
      </c>
      <c r="Z18" s="77">
        <v>1.3114400000000001E-3</v>
      </c>
      <c r="AA18" s="77">
        <v>1.34194E-3</v>
      </c>
      <c r="AB18" s="77">
        <v>1.9745100000000001E-3</v>
      </c>
      <c r="AC18" s="77">
        <v>5.9491999999999998E-4</v>
      </c>
      <c r="AD18" s="77">
        <v>2.2572600000000001E-3</v>
      </c>
      <c r="AE18" s="77">
        <v>2.6709699999999999E-3</v>
      </c>
      <c r="AF18" s="77">
        <v>1.5353999999999999E-3</v>
      </c>
      <c r="AG18" s="77">
        <v>1.5862599999999999E-3</v>
      </c>
      <c r="AH18" s="77">
        <v>1.06547E-3</v>
      </c>
      <c r="AI18" s="77">
        <v>1.4492000000000001E-3</v>
      </c>
      <c r="AJ18" s="77">
        <v>1.3281609999999999E-2</v>
      </c>
      <c r="AK18" s="77">
        <v>1.0438699999999999E-3</v>
      </c>
      <c r="AL18" s="77">
        <v>1.3524100000000001E-3</v>
      </c>
      <c r="AM18" s="78">
        <v>9.0662999999999996E-4</v>
      </c>
      <c r="AN18" s="79">
        <v>1.22429623</v>
      </c>
      <c r="AO18" s="79">
        <v>0.69519858999999995</v>
      </c>
    </row>
    <row r="19" spans="1:41" x14ac:dyDescent="0.2">
      <c r="A19" s="80" t="s">
        <v>59</v>
      </c>
      <c r="B19" s="81" t="s">
        <v>104</v>
      </c>
      <c r="C19" s="76">
        <v>2.9601999999999997E-4</v>
      </c>
      <c r="D19" s="77">
        <v>3.5202999999999998E-4</v>
      </c>
      <c r="E19" s="77">
        <v>3.5969000000000002E-4</v>
      </c>
      <c r="F19" s="77">
        <v>3.1189999999999999E-4</v>
      </c>
      <c r="G19" s="77">
        <v>3.1493999999999999E-4</v>
      </c>
      <c r="H19" s="77">
        <v>3.7750000000000001E-4</v>
      </c>
      <c r="I19" s="77">
        <v>5.3869999999999998E-5</v>
      </c>
      <c r="J19" s="77">
        <v>3.3427000000000001E-4</v>
      </c>
      <c r="K19" s="77">
        <v>3.5284999999999998E-4</v>
      </c>
      <c r="L19" s="77">
        <v>1.9552E-4</v>
      </c>
      <c r="M19" s="77">
        <v>1.9168000000000001E-4</v>
      </c>
      <c r="N19" s="77">
        <v>2.4939E-4</v>
      </c>
      <c r="O19" s="77">
        <v>2.09362E-3</v>
      </c>
      <c r="P19" s="77">
        <v>3.6643800000000001E-3</v>
      </c>
      <c r="Q19" s="77">
        <v>1.05656426</v>
      </c>
      <c r="R19" s="77">
        <v>3.9313E-4</v>
      </c>
      <c r="S19" s="77">
        <v>8.5895999999999998E-4</v>
      </c>
      <c r="T19" s="77">
        <v>7.5257000000000004E-4</v>
      </c>
      <c r="U19" s="77">
        <v>7.0772000000000001E-4</v>
      </c>
      <c r="V19" s="77">
        <v>4.0691000000000002E-4</v>
      </c>
      <c r="W19" s="77">
        <v>5.9199999999999997E-4</v>
      </c>
      <c r="X19" s="77">
        <v>3.4717E-4</v>
      </c>
      <c r="Y19" s="77">
        <v>7.1106000000000001E-4</v>
      </c>
      <c r="Z19" s="77">
        <v>3.7274999999999998E-4</v>
      </c>
      <c r="AA19" s="77">
        <v>1.0462399999999999E-3</v>
      </c>
      <c r="AB19" s="77">
        <v>5.3434000000000001E-4</v>
      </c>
      <c r="AC19" s="77">
        <v>1.5263000000000001E-4</v>
      </c>
      <c r="AD19" s="77">
        <v>5.8998000000000004E-4</v>
      </c>
      <c r="AE19" s="77">
        <v>7.8054000000000003E-4</v>
      </c>
      <c r="AF19" s="77">
        <v>3.0877399999999998E-3</v>
      </c>
      <c r="AG19" s="77">
        <v>4.5186E-4</v>
      </c>
      <c r="AH19" s="77">
        <v>8.0394000000000004E-3</v>
      </c>
      <c r="AI19" s="77">
        <v>4.4501000000000002E-4</v>
      </c>
      <c r="AJ19" s="77">
        <v>2.99431E-3</v>
      </c>
      <c r="AK19" s="77">
        <v>9.5790999999999997E-4</v>
      </c>
      <c r="AL19" s="77">
        <v>1.59258E-2</v>
      </c>
      <c r="AM19" s="78">
        <v>5.0737999999999998E-4</v>
      </c>
      <c r="AN19" s="79">
        <v>1.10636734</v>
      </c>
      <c r="AO19" s="79">
        <v>0.62823439999999997</v>
      </c>
    </row>
    <row r="20" spans="1:41" x14ac:dyDescent="0.2">
      <c r="A20" s="80" t="s">
        <v>60</v>
      </c>
      <c r="B20" s="81" t="s">
        <v>12</v>
      </c>
      <c r="C20" s="76">
        <v>1.0972099999999999E-3</v>
      </c>
      <c r="D20" s="77">
        <v>1.5708899999999999E-3</v>
      </c>
      <c r="E20" s="77">
        <v>1.3127E-3</v>
      </c>
      <c r="F20" s="77">
        <v>1.0964900000000001E-3</v>
      </c>
      <c r="G20" s="77">
        <v>1.1458E-3</v>
      </c>
      <c r="H20" s="77">
        <v>1.49518E-3</v>
      </c>
      <c r="I20" s="77">
        <v>2.1877999999999999E-4</v>
      </c>
      <c r="J20" s="77">
        <v>1.2631000000000001E-3</v>
      </c>
      <c r="K20" s="77">
        <v>1.44002E-3</v>
      </c>
      <c r="L20" s="77">
        <v>7.9958999999999998E-4</v>
      </c>
      <c r="M20" s="77">
        <v>1.0312699999999999E-3</v>
      </c>
      <c r="N20" s="77">
        <v>3.0843300000000001E-3</v>
      </c>
      <c r="O20" s="77">
        <v>1.183298E-2</v>
      </c>
      <c r="P20" s="77">
        <v>1.358053E-2</v>
      </c>
      <c r="Q20" s="77">
        <v>0.10628211</v>
      </c>
      <c r="R20" s="77">
        <v>1.2451557200000001</v>
      </c>
      <c r="S20" s="77">
        <v>0.12174684</v>
      </c>
      <c r="T20" s="77">
        <v>0.25649957000000001</v>
      </c>
      <c r="U20" s="77">
        <v>2.149218E-2</v>
      </c>
      <c r="V20" s="77">
        <v>5.5583200000000003E-3</v>
      </c>
      <c r="W20" s="77">
        <v>3.17673E-3</v>
      </c>
      <c r="X20" s="77">
        <v>1.5463300000000001E-3</v>
      </c>
      <c r="Y20" s="77">
        <v>2.8176E-3</v>
      </c>
      <c r="Z20" s="77">
        <v>1.41084E-3</v>
      </c>
      <c r="AA20" s="77">
        <v>1.58808E-3</v>
      </c>
      <c r="AB20" s="77">
        <v>2.23755E-3</v>
      </c>
      <c r="AC20" s="77">
        <v>6.5353999999999998E-4</v>
      </c>
      <c r="AD20" s="77">
        <v>2.6132299999999998E-3</v>
      </c>
      <c r="AE20" s="77">
        <v>3.62606E-3</v>
      </c>
      <c r="AF20" s="77">
        <v>4.0354900000000001E-3</v>
      </c>
      <c r="AG20" s="77">
        <v>2.6995600000000002E-3</v>
      </c>
      <c r="AH20" s="77">
        <v>1.9393800000000001E-3</v>
      </c>
      <c r="AI20" s="77">
        <v>1.77202E-3</v>
      </c>
      <c r="AJ20" s="77">
        <v>1.319904E-2</v>
      </c>
      <c r="AK20" s="77">
        <v>1.2718499999999999E-3</v>
      </c>
      <c r="AL20" s="77">
        <v>2.8925610000000001E-2</v>
      </c>
      <c r="AM20" s="78">
        <v>1.26856E-3</v>
      </c>
      <c r="AN20" s="79">
        <v>1.87248506</v>
      </c>
      <c r="AO20" s="79">
        <v>1.0632630700000001</v>
      </c>
    </row>
    <row r="21" spans="1:41" x14ac:dyDescent="0.2">
      <c r="A21" s="80" t="s">
        <v>61</v>
      </c>
      <c r="B21" s="81" t="s">
        <v>11</v>
      </c>
      <c r="C21" s="76">
        <v>9.8094000000000002E-4</v>
      </c>
      <c r="D21" s="77">
        <v>1.3895100000000001E-3</v>
      </c>
      <c r="E21" s="77">
        <v>7.9097E-4</v>
      </c>
      <c r="F21" s="77">
        <v>5.9893999999999995E-4</v>
      </c>
      <c r="G21" s="77">
        <v>7.6088999999999996E-4</v>
      </c>
      <c r="H21" s="77">
        <v>8.2299000000000001E-4</v>
      </c>
      <c r="I21" s="77">
        <v>1.4527999999999999E-4</v>
      </c>
      <c r="J21" s="77">
        <v>7.7724000000000001E-4</v>
      </c>
      <c r="K21" s="77">
        <v>8.8995999999999997E-4</v>
      </c>
      <c r="L21" s="77">
        <v>5.0858000000000001E-4</v>
      </c>
      <c r="M21" s="77">
        <v>5.2212999999999999E-4</v>
      </c>
      <c r="N21" s="77">
        <v>9.826399999999999E-4</v>
      </c>
      <c r="O21" s="77">
        <v>2.1396990000000001E-2</v>
      </c>
      <c r="P21" s="77">
        <v>1.897215E-2</v>
      </c>
      <c r="Q21" s="77">
        <v>1.5876709999999999E-2</v>
      </c>
      <c r="R21" s="77">
        <v>9.1531700000000004E-3</v>
      </c>
      <c r="S21" s="77">
        <v>1.09989673</v>
      </c>
      <c r="T21" s="77">
        <v>1.673933E-2</v>
      </c>
      <c r="U21" s="77">
        <v>5.5839809999999997E-2</v>
      </c>
      <c r="V21" s="77">
        <v>1.5893400000000001E-3</v>
      </c>
      <c r="W21" s="77">
        <v>7.2203700000000003E-3</v>
      </c>
      <c r="X21" s="77">
        <v>9.5761000000000002E-4</v>
      </c>
      <c r="Y21" s="77">
        <v>2.0657800000000001E-3</v>
      </c>
      <c r="Z21" s="77">
        <v>7.7983000000000002E-4</v>
      </c>
      <c r="AA21" s="77">
        <v>9.5220999999999999E-4</v>
      </c>
      <c r="AB21" s="77">
        <v>1.10604E-3</v>
      </c>
      <c r="AC21" s="77">
        <v>4.2425999999999998E-4</v>
      </c>
      <c r="AD21" s="77">
        <v>2.2090899999999999E-3</v>
      </c>
      <c r="AE21" s="77">
        <v>1.6183199999999999E-3</v>
      </c>
      <c r="AF21" s="77">
        <v>2.7740299999999998E-3</v>
      </c>
      <c r="AG21" s="77">
        <v>1.45032E-3</v>
      </c>
      <c r="AH21" s="77">
        <v>7.7163000000000004E-4</v>
      </c>
      <c r="AI21" s="77">
        <v>8.4988000000000001E-4</v>
      </c>
      <c r="AJ21" s="77">
        <v>6.7723599999999998E-3</v>
      </c>
      <c r="AK21" s="77">
        <v>7.7446000000000004E-4</v>
      </c>
      <c r="AL21" s="77">
        <v>1.2552100000000001E-3</v>
      </c>
      <c r="AM21" s="78">
        <v>1.0037399999999999E-3</v>
      </c>
      <c r="AN21" s="79">
        <v>1.2816194400000001</v>
      </c>
      <c r="AO21" s="79">
        <v>0.72774872999999995</v>
      </c>
    </row>
    <row r="22" spans="1:41" x14ac:dyDescent="0.2">
      <c r="A22" s="80" t="s">
        <v>62</v>
      </c>
      <c r="B22" s="81" t="s">
        <v>193</v>
      </c>
      <c r="C22" s="76">
        <v>8.1580000000000002E-5</v>
      </c>
      <c r="D22" s="77">
        <v>8.9149999999999999E-5</v>
      </c>
      <c r="E22" s="77">
        <v>8.1630000000000003E-5</v>
      </c>
      <c r="F22" s="77">
        <v>6.4339999999999997E-5</v>
      </c>
      <c r="G22" s="77">
        <v>7.0069999999999998E-5</v>
      </c>
      <c r="H22" s="77">
        <v>9.6409999999999993E-5</v>
      </c>
      <c r="I22" s="77">
        <v>1.7859999999999998E-5</v>
      </c>
      <c r="J22" s="77">
        <v>7.3120000000000005E-5</v>
      </c>
      <c r="K22" s="77">
        <v>9.2440000000000003E-5</v>
      </c>
      <c r="L22" s="77">
        <v>5.0869999999999999E-5</v>
      </c>
      <c r="M22" s="77">
        <v>4.5569999999999999E-5</v>
      </c>
      <c r="N22" s="77">
        <v>6.7600000000000003E-5</v>
      </c>
      <c r="O22" s="77">
        <v>4.3936000000000002E-4</v>
      </c>
      <c r="P22" s="77">
        <v>1.3907000000000001E-4</v>
      </c>
      <c r="Q22" s="77">
        <v>7.8860000000000001E-5</v>
      </c>
      <c r="R22" s="77">
        <v>8.9729999999999996E-5</v>
      </c>
      <c r="S22" s="77">
        <v>8.4909999999999998E-5</v>
      </c>
      <c r="T22" s="77">
        <v>1.00869053</v>
      </c>
      <c r="U22" s="77">
        <v>3.6481999999999999E-3</v>
      </c>
      <c r="V22" s="77">
        <v>8.2210000000000001E-5</v>
      </c>
      <c r="W22" s="77">
        <v>7.1464E-4</v>
      </c>
      <c r="X22" s="77">
        <v>9.3029999999999995E-5</v>
      </c>
      <c r="Y22" s="77">
        <v>1.641E-4</v>
      </c>
      <c r="Z22" s="77">
        <v>8.2470000000000002E-5</v>
      </c>
      <c r="AA22" s="77">
        <v>1.537E-4</v>
      </c>
      <c r="AB22" s="77">
        <v>1.4347000000000001E-4</v>
      </c>
      <c r="AC22" s="77">
        <v>6.4629999999999996E-5</v>
      </c>
      <c r="AD22" s="77">
        <v>2.0167000000000001E-4</v>
      </c>
      <c r="AE22" s="77">
        <v>1.9891E-4</v>
      </c>
      <c r="AF22" s="77">
        <v>8.696E-4</v>
      </c>
      <c r="AG22" s="77">
        <v>1.2323E-4</v>
      </c>
      <c r="AH22" s="77">
        <v>6.8919999999999997E-5</v>
      </c>
      <c r="AI22" s="77">
        <v>9.9549999999999994E-5</v>
      </c>
      <c r="AJ22" s="77">
        <v>5.9416000000000004E-4</v>
      </c>
      <c r="AK22" s="77">
        <v>9.8869999999999994E-5</v>
      </c>
      <c r="AL22" s="77">
        <v>8.9439999999999997E-5</v>
      </c>
      <c r="AM22" s="78">
        <v>1.4275E-4</v>
      </c>
      <c r="AN22" s="79">
        <v>1.01798666</v>
      </c>
      <c r="AO22" s="79">
        <v>0.57804873999999995</v>
      </c>
    </row>
    <row r="23" spans="1:41" x14ac:dyDescent="0.2">
      <c r="A23" s="80" t="s">
        <v>63</v>
      </c>
      <c r="B23" s="81" t="s">
        <v>13</v>
      </c>
      <c r="C23" s="76">
        <v>1.165657E-2</v>
      </c>
      <c r="D23" s="77">
        <v>8.2966099999999994E-3</v>
      </c>
      <c r="E23" s="77">
        <v>6.1976599999999998E-3</v>
      </c>
      <c r="F23" s="77">
        <v>3.6042700000000001E-3</v>
      </c>
      <c r="G23" s="77">
        <v>4.4536699999999999E-3</v>
      </c>
      <c r="H23" s="77">
        <v>4.72807E-3</v>
      </c>
      <c r="I23" s="77">
        <v>1.1734099999999999E-3</v>
      </c>
      <c r="J23" s="77">
        <v>3.9300999999999997E-3</v>
      </c>
      <c r="K23" s="77">
        <v>5.5005499999999999E-3</v>
      </c>
      <c r="L23" s="77">
        <v>3.1447799999999998E-3</v>
      </c>
      <c r="M23" s="77">
        <v>3.1056199999999999E-3</v>
      </c>
      <c r="N23" s="77">
        <v>3.3063300000000001E-3</v>
      </c>
      <c r="O23" s="77">
        <v>3.63387E-3</v>
      </c>
      <c r="P23" s="77">
        <v>4.0925400000000004E-3</v>
      </c>
      <c r="Q23" s="77">
        <v>3.7050300000000002E-3</v>
      </c>
      <c r="R23" s="77">
        <v>3.9649400000000001E-3</v>
      </c>
      <c r="S23" s="77">
        <v>3.82892E-3</v>
      </c>
      <c r="T23" s="77">
        <v>3.8323799999999998E-3</v>
      </c>
      <c r="U23" s="77">
        <v>1.63273789</v>
      </c>
      <c r="V23" s="77">
        <v>6.1103599999999996E-3</v>
      </c>
      <c r="W23" s="77">
        <v>6.0686899999999998E-3</v>
      </c>
      <c r="X23" s="77">
        <v>4.8461299999999997E-3</v>
      </c>
      <c r="Y23" s="77">
        <v>7.5030799999999996E-3</v>
      </c>
      <c r="Z23" s="77">
        <v>5.3590499999999998E-3</v>
      </c>
      <c r="AA23" s="77">
        <v>4.8724099999999998E-3</v>
      </c>
      <c r="AB23" s="77">
        <v>6.2349900000000002E-3</v>
      </c>
      <c r="AC23" s="77">
        <v>1.7544800000000001E-3</v>
      </c>
      <c r="AD23" s="77">
        <v>3.108358E-2</v>
      </c>
      <c r="AE23" s="77">
        <v>7.8053599999999999E-3</v>
      </c>
      <c r="AF23" s="77">
        <v>1.7862630000000001E-2</v>
      </c>
      <c r="AG23" s="77">
        <v>5.2519899999999998E-3</v>
      </c>
      <c r="AH23" s="77">
        <v>3.4654799999999999E-3</v>
      </c>
      <c r="AI23" s="77">
        <v>5.0194999999999997E-3</v>
      </c>
      <c r="AJ23" s="77">
        <v>3.521726E-2</v>
      </c>
      <c r="AK23" s="77">
        <v>4.3390099999999999E-3</v>
      </c>
      <c r="AL23" s="77">
        <v>5.5791900000000004E-3</v>
      </c>
      <c r="AM23" s="78">
        <v>5.1463200000000002E-3</v>
      </c>
      <c r="AN23" s="79">
        <v>1.8784127399999999</v>
      </c>
      <c r="AO23" s="79">
        <v>1.0666290199999999</v>
      </c>
    </row>
    <row r="24" spans="1:41" x14ac:dyDescent="0.2">
      <c r="A24" s="80" t="s">
        <v>66</v>
      </c>
      <c r="B24" s="81" t="s">
        <v>14</v>
      </c>
      <c r="C24" s="76">
        <v>5.0550400000000002E-3</v>
      </c>
      <c r="D24" s="77">
        <v>5.4628999999999997E-3</v>
      </c>
      <c r="E24" s="77">
        <v>9.5238400000000004E-3</v>
      </c>
      <c r="F24" s="77">
        <v>1.5978300000000001E-2</v>
      </c>
      <c r="G24" s="77">
        <v>1.552429E-2</v>
      </c>
      <c r="H24" s="77">
        <v>7.4936999999999998E-3</v>
      </c>
      <c r="I24" s="77">
        <v>1.5328799999999999E-3</v>
      </c>
      <c r="J24" s="77">
        <v>7.5760799999999998E-3</v>
      </c>
      <c r="K24" s="77">
        <v>9.7800400000000003E-3</v>
      </c>
      <c r="L24" s="77">
        <v>1.5001520000000001E-2</v>
      </c>
      <c r="M24" s="77">
        <v>3.9328349999999998E-2</v>
      </c>
      <c r="N24" s="77">
        <v>7.4436199999999998E-3</v>
      </c>
      <c r="O24" s="77">
        <v>5.6313600000000002E-3</v>
      </c>
      <c r="P24" s="77">
        <v>6.2376999999999997E-3</v>
      </c>
      <c r="Q24" s="77">
        <v>9.1720099999999995E-3</v>
      </c>
      <c r="R24" s="77">
        <v>6.8751699999999999E-3</v>
      </c>
      <c r="S24" s="77">
        <v>8.3481600000000003E-3</v>
      </c>
      <c r="T24" s="77">
        <v>8.8367700000000007E-3</v>
      </c>
      <c r="U24" s="77">
        <v>6.6591100000000002E-3</v>
      </c>
      <c r="V24" s="77">
        <v>1.03513754</v>
      </c>
      <c r="W24" s="77">
        <v>6.8719699999999998E-3</v>
      </c>
      <c r="X24" s="77">
        <v>9.1379100000000008E-3</v>
      </c>
      <c r="Y24" s="77">
        <v>7.4139000000000002E-3</v>
      </c>
      <c r="Z24" s="77">
        <v>7.3829400000000002E-3</v>
      </c>
      <c r="AA24" s="77">
        <v>6.8059699999999997E-3</v>
      </c>
      <c r="AB24" s="77">
        <v>1.544708E-2</v>
      </c>
      <c r="AC24" s="77">
        <v>1.88532E-3</v>
      </c>
      <c r="AD24" s="77">
        <v>4.8437699999999998E-3</v>
      </c>
      <c r="AE24" s="77">
        <v>2.165914E-2</v>
      </c>
      <c r="AF24" s="77">
        <v>8.1862600000000008E-3</v>
      </c>
      <c r="AG24" s="77">
        <v>1.652876E-2</v>
      </c>
      <c r="AH24" s="77">
        <v>5.9526199999999996E-3</v>
      </c>
      <c r="AI24" s="77">
        <v>3.4462930000000003E-2</v>
      </c>
      <c r="AJ24" s="77">
        <v>1.0225949999999999E-2</v>
      </c>
      <c r="AK24" s="77">
        <v>8.0623299999999995E-3</v>
      </c>
      <c r="AL24" s="77">
        <v>0.10949355</v>
      </c>
      <c r="AM24" s="78">
        <v>3.9140299999999998E-3</v>
      </c>
      <c r="AN24" s="79">
        <v>1.5048727900000001</v>
      </c>
      <c r="AO24" s="79">
        <v>0.85451986000000002</v>
      </c>
    </row>
    <row r="25" spans="1:41" x14ac:dyDescent="0.2">
      <c r="A25" s="80" t="s">
        <v>67</v>
      </c>
      <c r="B25" s="81" t="s">
        <v>15</v>
      </c>
      <c r="C25" s="76">
        <v>7.1174799999999998E-3</v>
      </c>
      <c r="D25" s="77">
        <v>7.77262E-3</v>
      </c>
      <c r="E25" s="77">
        <v>4.8806099999999996E-3</v>
      </c>
      <c r="F25" s="77">
        <v>6.7555599999999999E-3</v>
      </c>
      <c r="G25" s="77">
        <v>1.164248E-2</v>
      </c>
      <c r="H25" s="77">
        <v>8.5370499999999992E-3</v>
      </c>
      <c r="I25" s="77">
        <v>1.4762600000000001E-3</v>
      </c>
      <c r="J25" s="77">
        <v>9.4984100000000005E-3</v>
      </c>
      <c r="K25" s="77">
        <v>1.123466E-2</v>
      </c>
      <c r="L25" s="77">
        <v>1.2946829999999999E-2</v>
      </c>
      <c r="M25" s="77">
        <v>8.2846099999999995E-3</v>
      </c>
      <c r="N25" s="77">
        <v>1.0038439999999999E-2</v>
      </c>
      <c r="O25" s="77">
        <v>6.4914999999999999E-3</v>
      </c>
      <c r="P25" s="77">
        <v>5.9243400000000002E-3</v>
      </c>
      <c r="Q25" s="77">
        <v>5.86522E-3</v>
      </c>
      <c r="R25" s="77">
        <v>9.0021300000000005E-3</v>
      </c>
      <c r="S25" s="77">
        <v>6.8696599999999997E-3</v>
      </c>
      <c r="T25" s="77">
        <v>6.9303200000000002E-3</v>
      </c>
      <c r="U25" s="77">
        <v>5.8825500000000003E-3</v>
      </c>
      <c r="V25" s="77">
        <v>6.5942700000000002E-3</v>
      </c>
      <c r="W25" s="77">
        <v>1.0050032600000001</v>
      </c>
      <c r="X25" s="77">
        <v>2.6457379999999999E-2</v>
      </c>
      <c r="Y25" s="77">
        <v>5.708978E-2</v>
      </c>
      <c r="Z25" s="77">
        <v>7.3844599999999998E-3</v>
      </c>
      <c r="AA25" s="77">
        <v>6.6707499999999996E-3</v>
      </c>
      <c r="AB25" s="77">
        <v>6.0808499999999996E-3</v>
      </c>
      <c r="AC25" s="77">
        <v>1.501401E-2</v>
      </c>
      <c r="AD25" s="77">
        <v>1.3294769999999999E-2</v>
      </c>
      <c r="AE25" s="77">
        <v>7.5047300000000003E-3</v>
      </c>
      <c r="AF25" s="77">
        <v>1.027844E-2</v>
      </c>
      <c r="AG25" s="77">
        <v>1.0717519999999999E-2</v>
      </c>
      <c r="AH25" s="77">
        <v>6.1183799999999997E-3</v>
      </c>
      <c r="AI25" s="77">
        <v>4.4218399999999998E-3</v>
      </c>
      <c r="AJ25" s="77">
        <v>3.9961399999999996E-3</v>
      </c>
      <c r="AK25" s="77">
        <v>7.2139200000000004E-3</v>
      </c>
      <c r="AL25" s="77">
        <v>8.0461300000000003E-3</v>
      </c>
      <c r="AM25" s="78">
        <v>1.772162E-2</v>
      </c>
      <c r="AN25" s="79">
        <v>1.36675897</v>
      </c>
      <c r="AO25" s="79">
        <v>0.77609395999999997</v>
      </c>
    </row>
    <row r="26" spans="1:41" x14ac:dyDescent="0.2">
      <c r="A26" s="80" t="s">
        <v>68</v>
      </c>
      <c r="B26" s="81" t="s">
        <v>201</v>
      </c>
      <c r="C26" s="76">
        <v>2.6425770000000001E-2</v>
      </c>
      <c r="D26" s="77">
        <v>5.3660359999999997E-2</v>
      </c>
      <c r="E26" s="77">
        <v>3.0496780000000001E-2</v>
      </c>
      <c r="F26" s="77">
        <v>4.1860179999999997E-2</v>
      </c>
      <c r="G26" s="77">
        <v>7.3650460000000001E-2</v>
      </c>
      <c r="H26" s="77">
        <v>5.1126440000000002E-2</v>
      </c>
      <c r="I26" s="77">
        <v>9.8479299999999995E-3</v>
      </c>
      <c r="J26" s="77">
        <v>4.977869E-2</v>
      </c>
      <c r="K26" s="77">
        <v>7.0363400000000006E-2</v>
      </c>
      <c r="L26" s="77">
        <v>9.9137810000000007E-2</v>
      </c>
      <c r="M26" s="77">
        <v>5.9009109999999997E-2</v>
      </c>
      <c r="N26" s="77">
        <v>4.850786E-2</v>
      </c>
      <c r="O26" s="77">
        <v>3.5773489999999998E-2</v>
      </c>
      <c r="P26" s="77">
        <v>3.019869E-2</v>
      </c>
      <c r="Q26" s="77">
        <v>3.1073099999999999E-2</v>
      </c>
      <c r="R26" s="77">
        <v>5.4770079999999999E-2</v>
      </c>
      <c r="S26" s="77">
        <v>3.1281789999999997E-2</v>
      </c>
      <c r="T26" s="77">
        <v>2.7586949999999999E-2</v>
      </c>
      <c r="U26" s="77">
        <v>4.228838E-2</v>
      </c>
      <c r="V26" s="77">
        <v>3.780062E-2</v>
      </c>
      <c r="W26" s="77">
        <v>2.0980800000000001E-2</v>
      </c>
      <c r="X26" s="77">
        <v>1.1214462000000001</v>
      </c>
      <c r="Y26" s="77">
        <v>7.2812580000000002E-2</v>
      </c>
      <c r="Z26" s="77">
        <v>8.3730719999999995E-2</v>
      </c>
      <c r="AA26" s="77">
        <v>2.919441E-2</v>
      </c>
      <c r="AB26" s="77">
        <v>1.137463E-2</v>
      </c>
      <c r="AC26" s="77">
        <v>7.7319700000000003E-3</v>
      </c>
      <c r="AD26" s="77">
        <v>2.1100190000000001E-2</v>
      </c>
      <c r="AE26" s="77">
        <v>1.384781E-2</v>
      </c>
      <c r="AF26" s="77">
        <v>1.906681E-2</v>
      </c>
      <c r="AG26" s="77">
        <v>2.2618159999999998E-2</v>
      </c>
      <c r="AH26" s="77">
        <v>2.5707029999999999E-2</v>
      </c>
      <c r="AI26" s="77">
        <v>1.2292839999999999E-2</v>
      </c>
      <c r="AJ26" s="77">
        <v>1.325897E-2</v>
      </c>
      <c r="AK26" s="77">
        <v>4.3455000000000001E-2</v>
      </c>
      <c r="AL26" s="77">
        <v>4.309735E-2</v>
      </c>
      <c r="AM26" s="78">
        <v>1.032025E-2</v>
      </c>
      <c r="AN26" s="79">
        <v>2.4766736300000001</v>
      </c>
      <c r="AO26" s="79">
        <v>1.40634266</v>
      </c>
    </row>
    <row r="27" spans="1:41" x14ac:dyDescent="0.2">
      <c r="A27" s="80" t="s">
        <v>69</v>
      </c>
      <c r="B27" s="81" t="s">
        <v>105</v>
      </c>
      <c r="C27" s="76">
        <v>2.2423399999999998E-3</v>
      </c>
      <c r="D27" s="77">
        <v>4.1962600000000003E-3</v>
      </c>
      <c r="E27" s="77">
        <v>3.5317500000000002E-3</v>
      </c>
      <c r="F27" s="77">
        <v>3.2696100000000001E-3</v>
      </c>
      <c r="G27" s="77">
        <v>4.6902699999999999E-3</v>
      </c>
      <c r="H27" s="77">
        <v>4.9979899999999999E-3</v>
      </c>
      <c r="I27" s="77">
        <v>1.0625599999999999E-3</v>
      </c>
      <c r="J27" s="77">
        <v>2.2231999999999998E-3</v>
      </c>
      <c r="K27" s="77">
        <v>2.30672E-3</v>
      </c>
      <c r="L27" s="77">
        <v>4.5579799999999997E-3</v>
      </c>
      <c r="M27" s="77">
        <v>1.70974E-3</v>
      </c>
      <c r="N27" s="77">
        <v>2.1077499999999998E-3</v>
      </c>
      <c r="O27" s="77">
        <v>1.8299600000000001E-3</v>
      </c>
      <c r="P27" s="77">
        <v>1.68121E-3</v>
      </c>
      <c r="Q27" s="77">
        <v>1.8338300000000001E-3</v>
      </c>
      <c r="R27" s="77">
        <v>2.6829599999999999E-3</v>
      </c>
      <c r="S27" s="77">
        <v>1.81701E-3</v>
      </c>
      <c r="T27" s="77">
        <v>1.65135E-3</v>
      </c>
      <c r="U27" s="77">
        <v>2.0552499999999998E-3</v>
      </c>
      <c r="V27" s="77">
        <v>2.1930399999999998E-3</v>
      </c>
      <c r="W27" s="77">
        <v>2.29803E-3</v>
      </c>
      <c r="X27" s="77">
        <v>1.8770200000000001E-3</v>
      </c>
      <c r="Y27" s="77">
        <v>1.0929116999999999</v>
      </c>
      <c r="Z27" s="77">
        <v>1.002311E-2</v>
      </c>
      <c r="AA27" s="77">
        <v>3.2527300000000001E-3</v>
      </c>
      <c r="AB27" s="77">
        <v>2.1920400000000001E-3</v>
      </c>
      <c r="AC27" s="77">
        <v>9.4503999999999996E-4</v>
      </c>
      <c r="AD27" s="77">
        <v>6.0589700000000003E-3</v>
      </c>
      <c r="AE27" s="77">
        <v>2.9970800000000001E-3</v>
      </c>
      <c r="AF27" s="77">
        <v>4.9804999999999997E-3</v>
      </c>
      <c r="AG27" s="77">
        <v>9.9422099999999999E-3</v>
      </c>
      <c r="AH27" s="77">
        <v>6.2973899999999999E-3</v>
      </c>
      <c r="AI27" s="77">
        <v>3.32343E-3</v>
      </c>
      <c r="AJ27" s="77">
        <v>1.74676E-3</v>
      </c>
      <c r="AK27" s="77">
        <v>1.0189429999999999E-2</v>
      </c>
      <c r="AL27" s="77">
        <v>3.2819799999999999E-3</v>
      </c>
      <c r="AM27" s="78">
        <v>2.2393700000000001E-3</v>
      </c>
      <c r="AN27" s="79">
        <v>1.21719756</v>
      </c>
      <c r="AO27" s="79">
        <v>0.69116772000000004</v>
      </c>
    </row>
    <row r="28" spans="1:41" x14ac:dyDescent="0.2">
      <c r="A28" s="80" t="s">
        <v>70</v>
      </c>
      <c r="B28" s="81" t="s">
        <v>106</v>
      </c>
      <c r="C28" s="76">
        <v>2.60436E-3</v>
      </c>
      <c r="D28" s="77">
        <v>5.9363599999999999E-3</v>
      </c>
      <c r="E28" s="77">
        <v>3.6638399999999998E-3</v>
      </c>
      <c r="F28" s="77">
        <v>2.5719100000000002E-3</v>
      </c>
      <c r="G28" s="77">
        <v>4.3070499999999998E-3</v>
      </c>
      <c r="H28" s="77">
        <v>6.3762100000000002E-3</v>
      </c>
      <c r="I28" s="77">
        <v>6.1812E-4</v>
      </c>
      <c r="J28" s="77">
        <v>2.5511399999999999E-3</v>
      </c>
      <c r="K28" s="77">
        <v>6.2768499999999996E-3</v>
      </c>
      <c r="L28" s="77">
        <v>3.0868599999999999E-3</v>
      </c>
      <c r="M28" s="77">
        <v>2.3456100000000001E-3</v>
      </c>
      <c r="N28" s="77">
        <v>2.0848099999999999E-3</v>
      </c>
      <c r="O28" s="77">
        <v>2.16395E-3</v>
      </c>
      <c r="P28" s="77">
        <v>1.5959699999999999E-3</v>
      </c>
      <c r="Q28" s="77">
        <v>2.5269400000000001E-3</v>
      </c>
      <c r="R28" s="77">
        <v>3.5438499999999999E-3</v>
      </c>
      <c r="S28" s="77">
        <v>2.1720200000000002E-3</v>
      </c>
      <c r="T28" s="77">
        <v>2.2704499999999998E-3</v>
      </c>
      <c r="U28" s="77">
        <v>2.8492299999999999E-3</v>
      </c>
      <c r="V28" s="77">
        <v>3.2229799999999999E-3</v>
      </c>
      <c r="W28" s="77">
        <v>4.5458800000000004E-3</v>
      </c>
      <c r="X28" s="77">
        <v>1.92353E-2</v>
      </c>
      <c r="Y28" s="77">
        <v>6.0819000000000003E-3</v>
      </c>
      <c r="Z28" s="77">
        <v>1.00295102</v>
      </c>
      <c r="AA28" s="77">
        <v>3.3297399999999999E-3</v>
      </c>
      <c r="AB28" s="77">
        <v>6.5934499999999998E-3</v>
      </c>
      <c r="AC28" s="77">
        <v>9.3877999999999995E-4</v>
      </c>
      <c r="AD28" s="77">
        <v>1.0858980000000001E-2</v>
      </c>
      <c r="AE28" s="77">
        <v>7.4168000000000003E-3</v>
      </c>
      <c r="AF28" s="77">
        <v>3.017651E-2</v>
      </c>
      <c r="AG28" s="77">
        <v>9.16755E-3</v>
      </c>
      <c r="AH28" s="77">
        <v>7.4429600000000002E-3</v>
      </c>
      <c r="AI28" s="77">
        <v>1.9854500000000001E-3</v>
      </c>
      <c r="AJ28" s="77">
        <v>3.2660699999999998E-3</v>
      </c>
      <c r="AK28" s="77">
        <v>2.3211639999999999E-2</v>
      </c>
      <c r="AL28" s="77">
        <v>3.6158800000000001E-3</v>
      </c>
      <c r="AM28" s="78">
        <v>1.712694E-2</v>
      </c>
      <c r="AN28" s="79">
        <v>1.2207133800000001</v>
      </c>
      <c r="AO28" s="79">
        <v>0.69316412000000005</v>
      </c>
    </row>
    <row r="29" spans="1:41" x14ac:dyDescent="0.2">
      <c r="A29" s="80" t="s">
        <v>71</v>
      </c>
      <c r="B29" s="81" t="s">
        <v>16</v>
      </c>
      <c r="C29" s="76">
        <v>8.6570649999999999E-2</v>
      </c>
      <c r="D29" s="77">
        <v>2.5427950000000001E-2</v>
      </c>
      <c r="E29" s="77">
        <v>0.10386450999999999</v>
      </c>
      <c r="F29" s="77">
        <v>9.9517229999999998E-2</v>
      </c>
      <c r="G29" s="77">
        <v>0.10852025999999999</v>
      </c>
      <c r="H29" s="77">
        <v>7.2122430000000001E-2</v>
      </c>
      <c r="I29" s="77">
        <v>9.7368000000000003E-3</v>
      </c>
      <c r="J29" s="77">
        <v>8.5168939999999999E-2</v>
      </c>
      <c r="K29" s="77">
        <v>4.8588489999999998E-2</v>
      </c>
      <c r="L29" s="77">
        <v>4.0721229999999997E-2</v>
      </c>
      <c r="M29" s="77">
        <v>4.240559E-2</v>
      </c>
      <c r="N29" s="77">
        <v>4.6259149999999999E-2</v>
      </c>
      <c r="O29" s="77">
        <v>6.1553480000000001E-2</v>
      </c>
      <c r="P29" s="77">
        <v>5.821407E-2</v>
      </c>
      <c r="Q29" s="77">
        <v>7.7081830000000004E-2</v>
      </c>
      <c r="R29" s="77">
        <v>7.0839059999999995E-2</v>
      </c>
      <c r="S29" s="77">
        <v>7.8810950000000005E-2</v>
      </c>
      <c r="T29" s="77">
        <v>7.5820139999999994E-2</v>
      </c>
      <c r="U29" s="77">
        <v>8.2180900000000001E-2</v>
      </c>
      <c r="V29" s="77">
        <v>8.0998619999999993E-2</v>
      </c>
      <c r="W29" s="77">
        <v>6.9538080000000002E-2</v>
      </c>
      <c r="X29" s="77">
        <v>1.437954E-2</v>
      </c>
      <c r="Y29" s="77">
        <v>3.7012120000000003E-2</v>
      </c>
      <c r="Z29" s="77">
        <v>2.914249E-2</v>
      </c>
      <c r="AA29" s="77">
        <v>1.0184257299999999</v>
      </c>
      <c r="AB29" s="77">
        <v>1.601458E-2</v>
      </c>
      <c r="AC29" s="77">
        <v>5.4112700000000001E-3</v>
      </c>
      <c r="AD29" s="77">
        <v>3.8068810000000002E-2</v>
      </c>
      <c r="AE29" s="77">
        <v>2.323478E-2</v>
      </c>
      <c r="AF29" s="77">
        <v>1.9041519999999999E-2</v>
      </c>
      <c r="AG29" s="77">
        <v>3.0564299999999999E-2</v>
      </c>
      <c r="AH29" s="77">
        <v>5.9742450000000002E-2</v>
      </c>
      <c r="AI29" s="77">
        <v>4.941744E-2</v>
      </c>
      <c r="AJ29" s="77">
        <v>3.1507420000000001E-2</v>
      </c>
      <c r="AK29" s="77">
        <v>8.066719E-2</v>
      </c>
      <c r="AL29" s="77">
        <v>0.29969294000000002</v>
      </c>
      <c r="AM29" s="78">
        <v>1.347017E-2</v>
      </c>
      <c r="AN29" s="79">
        <v>3.18973313</v>
      </c>
      <c r="AO29" s="79">
        <v>1.8112429999999999</v>
      </c>
    </row>
    <row r="30" spans="1:41" x14ac:dyDescent="0.2">
      <c r="A30" s="80" t="s">
        <v>72</v>
      </c>
      <c r="B30" s="81" t="s">
        <v>17</v>
      </c>
      <c r="C30" s="76">
        <v>1.785979E-2</v>
      </c>
      <c r="D30" s="77">
        <v>5.6952219999999998E-2</v>
      </c>
      <c r="E30" s="77">
        <v>1.9460189999999999E-2</v>
      </c>
      <c r="F30" s="77">
        <v>2.996182E-2</v>
      </c>
      <c r="G30" s="77">
        <v>2.3898260000000001E-2</v>
      </c>
      <c r="H30" s="77">
        <v>1.9707249999999999E-2</v>
      </c>
      <c r="I30" s="77">
        <v>6.8863400000000003E-3</v>
      </c>
      <c r="J30" s="77">
        <v>1.5007360000000001E-2</v>
      </c>
      <c r="K30" s="77">
        <v>2.2686080000000001E-2</v>
      </c>
      <c r="L30" s="77">
        <v>1.776931E-2</v>
      </c>
      <c r="M30" s="77">
        <v>1.8776270000000001E-2</v>
      </c>
      <c r="N30" s="77">
        <v>2.1588340000000001E-2</v>
      </c>
      <c r="O30" s="77">
        <v>1.6338109999999999E-2</v>
      </c>
      <c r="P30" s="77">
        <v>1.6227689999999999E-2</v>
      </c>
      <c r="Q30" s="77">
        <v>2.2782190000000001E-2</v>
      </c>
      <c r="R30" s="77">
        <v>1.7892089999999999E-2</v>
      </c>
      <c r="S30" s="77">
        <v>1.790514E-2</v>
      </c>
      <c r="T30" s="77">
        <v>1.8238529999999999E-2</v>
      </c>
      <c r="U30" s="77">
        <v>1.911148E-2</v>
      </c>
      <c r="V30" s="77">
        <v>3.2292269999999998E-2</v>
      </c>
      <c r="W30" s="77">
        <v>2.1776529999999999E-2</v>
      </c>
      <c r="X30" s="77">
        <v>2.9555999999999999E-2</v>
      </c>
      <c r="Y30" s="77">
        <v>2.917001E-2</v>
      </c>
      <c r="Z30" s="77">
        <v>3.581815E-2</v>
      </c>
      <c r="AA30" s="77">
        <v>2.841898E-2</v>
      </c>
      <c r="AB30" s="77">
        <v>1.0856968</v>
      </c>
      <c r="AC30" s="77">
        <v>8.6294560000000006E-2</v>
      </c>
      <c r="AD30" s="77">
        <v>3.9374079999999999E-2</v>
      </c>
      <c r="AE30" s="77">
        <v>1.615196E-2</v>
      </c>
      <c r="AF30" s="77">
        <v>2.473881E-2</v>
      </c>
      <c r="AG30" s="77">
        <v>1.5810089999999999E-2</v>
      </c>
      <c r="AH30" s="77">
        <v>1.7020480000000001E-2</v>
      </c>
      <c r="AI30" s="77">
        <v>3.4599690000000002E-2</v>
      </c>
      <c r="AJ30" s="77">
        <v>1.8635209999999999E-2</v>
      </c>
      <c r="AK30" s="77">
        <v>2.4442419999999999E-2</v>
      </c>
      <c r="AL30" s="77">
        <v>2.2668899999999999E-2</v>
      </c>
      <c r="AM30" s="78">
        <v>4.3875810000000001E-2</v>
      </c>
      <c r="AN30" s="79">
        <v>2.0053892000000002</v>
      </c>
      <c r="AO30" s="79">
        <v>1.13873073</v>
      </c>
    </row>
    <row r="31" spans="1:41" x14ac:dyDescent="0.2">
      <c r="A31" s="80" t="s">
        <v>73</v>
      </c>
      <c r="B31" s="81" t="s">
        <v>18</v>
      </c>
      <c r="C31" s="76">
        <v>1.0273920000000001E-2</v>
      </c>
      <c r="D31" s="77">
        <v>2.3050600000000001E-2</v>
      </c>
      <c r="E31" s="77">
        <v>1.4223090000000001E-2</v>
      </c>
      <c r="F31" s="77">
        <v>1.429038E-2</v>
      </c>
      <c r="G31" s="77">
        <v>1.3855340000000001E-2</v>
      </c>
      <c r="H31" s="77">
        <v>1.319627E-2</v>
      </c>
      <c r="I31" s="77">
        <v>2.6815599999999999E-3</v>
      </c>
      <c r="J31" s="77">
        <v>1.35485E-2</v>
      </c>
      <c r="K31" s="77">
        <v>1.349039E-2</v>
      </c>
      <c r="L31" s="77">
        <v>9.0284600000000003E-3</v>
      </c>
      <c r="M31" s="77">
        <v>7.84112E-3</v>
      </c>
      <c r="N31" s="77">
        <v>1.1746309999999999E-2</v>
      </c>
      <c r="O31" s="77">
        <v>1.147624E-2</v>
      </c>
      <c r="P31" s="77">
        <v>1.0352409999999999E-2</v>
      </c>
      <c r="Q31" s="77">
        <v>1.106765E-2</v>
      </c>
      <c r="R31" s="77">
        <v>1.0016529999999999E-2</v>
      </c>
      <c r="S31" s="77">
        <v>1.1260559999999999E-2</v>
      </c>
      <c r="T31" s="77">
        <v>1.172047E-2</v>
      </c>
      <c r="U31" s="77">
        <v>1.0352159999999999E-2</v>
      </c>
      <c r="V31" s="77">
        <v>1.515913E-2</v>
      </c>
      <c r="W31" s="77">
        <v>1.510485E-2</v>
      </c>
      <c r="X31" s="77">
        <v>1.4916830000000001E-2</v>
      </c>
      <c r="Y31" s="77">
        <v>1.136878E-2</v>
      </c>
      <c r="Z31" s="77">
        <v>9.6310800000000002E-3</v>
      </c>
      <c r="AA31" s="77">
        <v>4.4153699999999997E-2</v>
      </c>
      <c r="AB31" s="77">
        <v>2.8062940000000001E-2</v>
      </c>
      <c r="AC31" s="77">
        <v>1.0587052400000001</v>
      </c>
      <c r="AD31" s="77">
        <v>3.8588959999999999E-2</v>
      </c>
      <c r="AE31" s="77">
        <v>4.4497879999999997E-2</v>
      </c>
      <c r="AF31" s="77">
        <v>1.006408E-2</v>
      </c>
      <c r="AG31" s="77">
        <v>1.6867989999999999E-2</v>
      </c>
      <c r="AH31" s="77">
        <v>2.7640479999999999E-2</v>
      </c>
      <c r="AI31" s="77">
        <v>2.74305E-2</v>
      </c>
      <c r="AJ31" s="77">
        <v>2.079932E-2</v>
      </c>
      <c r="AK31" s="77">
        <v>4.5315510000000003E-2</v>
      </c>
      <c r="AL31" s="77">
        <v>2.046837E-2</v>
      </c>
      <c r="AM31" s="78">
        <v>2.744475E-2</v>
      </c>
      <c r="AN31" s="79">
        <v>1.69969237</v>
      </c>
      <c r="AO31" s="79">
        <v>0.96514529000000004</v>
      </c>
    </row>
    <row r="32" spans="1:41" x14ac:dyDescent="0.2">
      <c r="A32" s="80" t="s">
        <v>74</v>
      </c>
      <c r="B32" s="81" t="s">
        <v>107</v>
      </c>
      <c r="C32" s="76">
        <v>0.10236658</v>
      </c>
      <c r="D32" s="77">
        <v>0.21561968000000001</v>
      </c>
      <c r="E32" s="77">
        <v>8.4177409999999994E-2</v>
      </c>
      <c r="F32" s="77">
        <v>5.0831189999999998E-2</v>
      </c>
      <c r="G32" s="77">
        <v>8.3241289999999996E-2</v>
      </c>
      <c r="H32" s="77">
        <v>5.4213869999999997E-2</v>
      </c>
      <c r="I32" s="77">
        <v>3.0241290000000001E-2</v>
      </c>
      <c r="J32" s="77">
        <v>4.3794449999999999E-2</v>
      </c>
      <c r="K32" s="77">
        <v>0.10065884</v>
      </c>
      <c r="L32" s="77">
        <v>6.3640119999999994E-2</v>
      </c>
      <c r="M32" s="77">
        <v>6.5485169999999995E-2</v>
      </c>
      <c r="N32" s="77">
        <v>5.4709800000000003E-2</v>
      </c>
      <c r="O32" s="77">
        <v>4.6277220000000001E-2</v>
      </c>
      <c r="P32" s="77">
        <v>4.1241359999999998E-2</v>
      </c>
      <c r="Q32" s="77">
        <v>5.0794649999999997E-2</v>
      </c>
      <c r="R32" s="77">
        <v>4.2498870000000001E-2</v>
      </c>
      <c r="S32" s="77">
        <v>4.7632540000000001E-2</v>
      </c>
      <c r="T32" s="77">
        <v>4.5085680000000003E-2</v>
      </c>
      <c r="U32" s="77">
        <v>5.6366840000000001E-2</v>
      </c>
      <c r="V32" s="77">
        <v>0.14156793000000001</v>
      </c>
      <c r="W32" s="77">
        <v>7.0588929999999994E-2</v>
      </c>
      <c r="X32" s="77">
        <v>4.9599110000000002E-2</v>
      </c>
      <c r="Y32" s="77">
        <v>4.6168960000000002E-2</v>
      </c>
      <c r="Z32" s="77">
        <v>9.5561140000000003E-2</v>
      </c>
      <c r="AA32" s="77">
        <v>6.5366129999999995E-2</v>
      </c>
      <c r="AB32" s="77">
        <v>5.1202270000000001E-2</v>
      </c>
      <c r="AC32" s="77">
        <v>1.0118520000000001E-2</v>
      </c>
      <c r="AD32" s="77">
        <v>1.13838353</v>
      </c>
      <c r="AE32" s="77">
        <v>4.2017489999999998E-2</v>
      </c>
      <c r="AF32" s="77">
        <v>4.8844039999999998E-2</v>
      </c>
      <c r="AG32" s="77">
        <v>4.5066589999999997E-2</v>
      </c>
      <c r="AH32" s="77">
        <v>3.561052E-2</v>
      </c>
      <c r="AI32" s="77">
        <v>5.979048E-2</v>
      </c>
      <c r="AJ32" s="77">
        <v>3.0805320000000001E-2</v>
      </c>
      <c r="AK32" s="77">
        <v>6.2639449999999999E-2</v>
      </c>
      <c r="AL32" s="77">
        <v>0.13118611999999999</v>
      </c>
      <c r="AM32" s="78">
        <v>6.9402779999999997E-2</v>
      </c>
      <c r="AN32" s="79">
        <v>3.4727961399999998</v>
      </c>
      <c r="AO32" s="79">
        <v>1.9719761600000001</v>
      </c>
    </row>
    <row r="33" spans="1:41" x14ac:dyDescent="0.2">
      <c r="A33" s="80" t="s">
        <v>75</v>
      </c>
      <c r="B33" s="81" t="s">
        <v>19</v>
      </c>
      <c r="C33" s="76">
        <v>2.2267039999999998E-2</v>
      </c>
      <c r="D33" s="77">
        <v>3.184932E-2</v>
      </c>
      <c r="E33" s="77">
        <v>2.6578060000000001E-2</v>
      </c>
      <c r="F33" s="77">
        <v>2.3948710000000002E-2</v>
      </c>
      <c r="G33" s="77">
        <v>2.5257249999999998E-2</v>
      </c>
      <c r="H33" s="77">
        <v>3.5594679999999997E-2</v>
      </c>
      <c r="I33" s="77">
        <v>4.4626900000000001E-3</v>
      </c>
      <c r="J33" s="77">
        <v>2.449221E-2</v>
      </c>
      <c r="K33" s="77">
        <v>2.6021160000000002E-2</v>
      </c>
      <c r="L33" s="77">
        <v>1.766508E-2</v>
      </c>
      <c r="M33" s="77">
        <v>1.4741270000000001E-2</v>
      </c>
      <c r="N33" s="77">
        <v>2.2775920000000002E-2</v>
      </c>
      <c r="O33" s="77">
        <v>2.6004139999999999E-2</v>
      </c>
      <c r="P33" s="77">
        <v>2.6796940000000002E-2</v>
      </c>
      <c r="Q33" s="77">
        <v>2.528236E-2</v>
      </c>
      <c r="R33" s="77">
        <v>2.605561E-2</v>
      </c>
      <c r="S33" s="77">
        <v>3.0095799999999999E-2</v>
      </c>
      <c r="T33" s="77">
        <v>4.3354919999999998E-2</v>
      </c>
      <c r="U33" s="77">
        <v>2.4274529999999999E-2</v>
      </c>
      <c r="V33" s="77">
        <v>2.671053E-2</v>
      </c>
      <c r="W33" s="77">
        <v>3.4095830000000001E-2</v>
      </c>
      <c r="X33" s="77">
        <v>3.2975690000000002E-2</v>
      </c>
      <c r="Y33" s="77">
        <v>7.2535509999999997E-2</v>
      </c>
      <c r="Z33" s="77">
        <v>2.9857359999999999E-2</v>
      </c>
      <c r="AA33" s="77">
        <v>6.0915700000000003E-2</v>
      </c>
      <c r="AB33" s="77">
        <v>8.918835E-2</v>
      </c>
      <c r="AC33" s="77">
        <v>1.5886790000000001E-2</v>
      </c>
      <c r="AD33" s="77">
        <v>3.8021550000000001E-2</v>
      </c>
      <c r="AE33" s="77">
        <v>1.2131192200000001</v>
      </c>
      <c r="AF33" s="77">
        <v>5.0932150000000002E-2</v>
      </c>
      <c r="AG33" s="77">
        <v>5.5651180000000001E-2</v>
      </c>
      <c r="AH33" s="77">
        <v>3.2953469999999999E-2</v>
      </c>
      <c r="AI33" s="77">
        <v>9.0952969999999994E-2</v>
      </c>
      <c r="AJ33" s="77">
        <v>0.12886051000000001</v>
      </c>
      <c r="AK33" s="77">
        <v>4.5570399999999997E-2</v>
      </c>
      <c r="AL33" s="77">
        <v>3.0955799999999999E-2</v>
      </c>
      <c r="AM33" s="78">
        <v>6.5539100000000003E-2</v>
      </c>
      <c r="AN33" s="79">
        <v>2.5922398000000002</v>
      </c>
      <c r="AO33" s="79">
        <v>1.47196521</v>
      </c>
    </row>
    <row r="34" spans="1:41" x14ac:dyDescent="0.2">
      <c r="A34" s="80" t="s">
        <v>76</v>
      </c>
      <c r="B34" s="81" t="s">
        <v>20</v>
      </c>
      <c r="C34" s="76">
        <v>6.6717999999999996E-4</v>
      </c>
      <c r="D34" s="77">
        <v>8.8809000000000002E-4</v>
      </c>
      <c r="E34" s="77">
        <v>6.7790000000000005E-4</v>
      </c>
      <c r="F34" s="77">
        <v>3.8413999999999999E-4</v>
      </c>
      <c r="G34" s="77">
        <v>5.2756999999999999E-4</v>
      </c>
      <c r="H34" s="77">
        <v>2.6124999999999998E-4</v>
      </c>
      <c r="I34" s="77">
        <v>1.1722000000000001E-4</v>
      </c>
      <c r="J34" s="77">
        <v>3.5293E-4</v>
      </c>
      <c r="K34" s="77">
        <v>9.6717000000000005E-4</v>
      </c>
      <c r="L34" s="77">
        <v>9.1569999999999998E-4</v>
      </c>
      <c r="M34" s="77">
        <v>6.0623999999999997E-4</v>
      </c>
      <c r="N34" s="77">
        <v>6.9167999999999996E-4</v>
      </c>
      <c r="O34" s="77">
        <v>8.6905999999999995E-4</v>
      </c>
      <c r="P34" s="77">
        <v>7.0228E-4</v>
      </c>
      <c r="Q34" s="77">
        <v>4.0483000000000001E-4</v>
      </c>
      <c r="R34" s="77">
        <v>2.6752999999999998E-4</v>
      </c>
      <c r="S34" s="77">
        <v>4.4786000000000001E-4</v>
      </c>
      <c r="T34" s="77">
        <v>4.1308000000000002E-4</v>
      </c>
      <c r="U34" s="77">
        <v>4.0704000000000001E-4</v>
      </c>
      <c r="V34" s="77">
        <v>3.6599000000000001E-4</v>
      </c>
      <c r="W34" s="77">
        <v>1.3547699999999999E-3</v>
      </c>
      <c r="X34" s="77">
        <v>4.2287999999999999E-4</v>
      </c>
      <c r="Y34" s="77">
        <v>8.2434999999999995E-4</v>
      </c>
      <c r="Z34" s="77">
        <v>7.2000000000000005E-4</v>
      </c>
      <c r="AA34" s="77">
        <v>4.7244000000000002E-4</v>
      </c>
      <c r="AB34" s="77">
        <v>9.0925000000000001E-4</v>
      </c>
      <c r="AC34" s="77">
        <v>4.0763000000000003E-4</v>
      </c>
      <c r="AD34" s="77">
        <v>4.4977E-4</v>
      </c>
      <c r="AE34" s="77">
        <v>5.4098999999999998E-4</v>
      </c>
      <c r="AF34" s="77">
        <v>1.0001711200000001</v>
      </c>
      <c r="AG34" s="77">
        <v>5.4732999999999995E-4</v>
      </c>
      <c r="AH34" s="77">
        <v>3.6831E-4</v>
      </c>
      <c r="AI34" s="77">
        <v>1.10575E-3</v>
      </c>
      <c r="AJ34" s="77">
        <v>4.3481999999999999E-4</v>
      </c>
      <c r="AK34" s="77">
        <v>5.4571999999999997E-4</v>
      </c>
      <c r="AL34" s="77">
        <v>4.37E-4</v>
      </c>
      <c r="AM34" s="78">
        <v>0.10165138</v>
      </c>
      <c r="AN34" s="79">
        <v>1.1222982500000001</v>
      </c>
      <c r="AO34" s="79">
        <v>0.63728054000000001</v>
      </c>
    </row>
    <row r="35" spans="1:41" x14ac:dyDescent="0.2">
      <c r="A35" s="80" t="s">
        <v>77</v>
      </c>
      <c r="B35" s="81" t="s">
        <v>21</v>
      </c>
      <c r="C35" s="76">
        <v>3.9654000000000002E-4</v>
      </c>
      <c r="D35" s="77">
        <v>9.4224E-4</v>
      </c>
      <c r="E35" s="77">
        <v>6.1852000000000001E-4</v>
      </c>
      <c r="F35" s="77">
        <v>3.4896999999999999E-4</v>
      </c>
      <c r="G35" s="77">
        <v>5.8938999999999997E-4</v>
      </c>
      <c r="H35" s="77">
        <v>7.9482999999999995E-4</v>
      </c>
      <c r="I35" s="77">
        <v>9.3389999999999999E-5</v>
      </c>
      <c r="J35" s="77">
        <v>5.3711999999999998E-4</v>
      </c>
      <c r="K35" s="77">
        <v>8.1669999999999996E-4</v>
      </c>
      <c r="L35" s="77">
        <v>4.2920000000000002E-4</v>
      </c>
      <c r="M35" s="77">
        <v>2.7274999999999999E-4</v>
      </c>
      <c r="N35" s="77">
        <v>7.7921000000000002E-4</v>
      </c>
      <c r="O35" s="77">
        <v>1.14196E-3</v>
      </c>
      <c r="P35" s="77">
        <v>8.4336999999999997E-4</v>
      </c>
      <c r="Q35" s="77">
        <v>8.5249999999999996E-4</v>
      </c>
      <c r="R35" s="77">
        <v>1.9662299999999998E-3</v>
      </c>
      <c r="S35" s="77">
        <v>1.84691E-3</v>
      </c>
      <c r="T35" s="77">
        <v>2.69469E-3</v>
      </c>
      <c r="U35" s="77">
        <v>7.7187000000000002E-4</v>
      </c>
      <c r="V35" s="77">
        <v>4.7579000000000002E-4</v>
      </c>
      <c r="W35" s="77">
        <v>6.3374000000000004E-4</v>
      </c>
      <c r="X35" s="77">
        <v>1.0605600000000001E-3</v>
      </c>
      <c r="Y35" s="77">
        <v>7.6040000000000005E-4</v>
      </c>
      <c r="Z35" s="77">
        <v>6.2555E-4</v>
      </c>
      <c r="AA35" s="77">
        <v>6.7305999999999996E-4</v>
      </c>
      <c r="AB35" s="77">
        <v>8.3308999999999998E-4</v>
      </c>
      <c r="AC35" s="77">
        <v>1.5542999999999999E-4</v>
      </c>
      <c r="AD35" s="77">
        <v>1.32273E-3</v>
      </c>
      <c r="AE35" s="77">
        <v>6.0719199999999997E-3</v>
      </c>
      <c r="AF35" s="77">
        <v>5.6692999999999999E-4</v>
      </c>
      <c r="AG35" s="77">
        <v>1.0004487200000001</v>
      </c>
      <c r="AH35" s="77">
        <v>4.6013E-4</v>
      </c>
      <c r="AI35" s="77">
        <v>6.2956999999999998E-4</v>
      </c>
      <c r="AJ35" s="77">
        <v>1.3423899999999999E-3</v>
      </c>
      <c r="AK35" s="77">
        <v>9.5352999999999996E-4</v>
      </c>
      <c r="AL35" s="77">
        <v>5.8555E-4</v>
      </c>
      <c r="AM35" s="78">
        <v>2.8302100000000001E-3</v>
      </c>
      <c r="AN35" s="79">
        <v>1.0371657000000001</v>
      </c>
      <c r="AO35" s="79">
        <v>0.58893927999999995</v>
      </c>
    </row>
    <row r="36" spans="1:41" x14ac:dyDescent="0.2">
      <c r="A36" s="80" t="s">
        <v>78</v>
      </c>
      <c r="B36" s="81" t="s">
        <v>108</v>
      </c>
      <c r="C36" s="76">
        <v>9.6490000000000006E-5</v>
      </c>
      <c r="D36" s="77">
        <v>1.9403000000000001E-4</v>
      </c>
      <c r="E36" s="77">
        <v>8.4040000000000002E-5</v>
      </c>
      <c r="F36" s="77">
        <v>5.7460000000000002E-5</v>
      </c>
      <c r="G36" s="77">
        <v>8.6149999999999993E-5</v>
      </c>
      <c r="H36" s="77">
        <v>6.9309999999999999E-5</v>
      </c>
      <c r="I36" s="77">
        <v>2.7350000000000001E-5</v>
      </c>
      <c r="J36" s="77">
        <v>5.1440000000000002E-5</v>
      </c>
      <c r="K36" s="77">
        <v>9.7620000000000004E-5</v>
      </c>
      <c r="L36" s="77">
        <v>6.7490000000000006E-5</v>
      </c>
      <c r="M36" s="77">
        <v>6.3479999999999995E-5</v>
      </c>
      <c r="N36" s="77">
        <v>5.8350000000000002E-5</v>
      </c>
      <c r="O36" s="77">
        <v>5.2330000000000002E-5</v>
      </c>
      <c r="P36" s="77">
        <v>4.7840000000000003E-5</v>
      </c>
      <c r="Q36" s="77">
        <v>5.5869999999999999E-5</v>
      </c>
      <c r="R36" s="77">
        <v>4.9610000000000001E-5</v>
      </c>
      <c r="S36" s="77">
        <v>5.4490000000000002E-5</v>
      </c>
      <c r="T36" s="77">
        <v>5.5970000000000001E-5</v>
      </c>
      <c r="U36" s="77">
        <v>6.0460000000000001E-5</v>
      </c>
      <c r="V36" s="77">
        <v>1.3535000000000001E-4</v>
      </c>
      <c r="W36" s="77">
        <v>7.7960000000000006E-5</v>
      </c>
      <c r="X36" s="77">
        <v>8.2009999999999996E-5</v>
      </c>
      <c r="Y36" s="77">
        <v>2.0508000000000001E-4</v>
      </c>
      <c r="Z36" s="77">
        <v>9.6329999999999994E-5</v>
      </c>
      <c r="AA36" s="77">
        <v>9.7590000000000006E-5</v>
      </c>
      <c r="AB36" s="77">
        <v>1.9179000000000001E-4</v>
      </c>
      <c r="AC36" s="77">
        <v>3.697E-5</v>
      </c>
      <c r="AD36" s="77">
        <v>9.3148999999999999E-4</v>
      </c>
      <c r="AE36" s="77">
        <v>3.8338000000000001E-4</v>
      </c>
      <c r="AF36" s="77">
        <v>8.0989999999999995E-5</v>
      </c>
      <c r="AG36" s="77">
        <v>7.5270000000000003E-5</v>
      </c>
      <c r="AH36" s="77">
        <v>1.01467178</v>
      </c>
      <c r="AI36" s="77">
        <v>9.0240000000000003E-5</v>
      </c>
      <c r="AJ36" s="77">
        <v>9.4640000000000002E-5</v>
      </c>
      <c r="AK36" s="77">
        <v>3.4771999999999998E-4</v>
      </c>
      <c r="AL36" s="77">
        <v>1.2784E-4</v>
      </c>
      <c r="AM36" s="78">
        <v>2.1594E-4</v>
      </c>
      <c r="AN36" s="79">
        <v>1.0192721499999999</v>
      </c>
      <c r="AO36" s="79">
        <v>0.57877869000000004</v>
      </c>
    </row>
    <row r="37" spans="1:41" x14ac:dyDescent="0.2">
      <c r="A37" s="80" t="s">
        <v>79</v>
      </c>
      <c r="B37" s="81" t="s">
        <v>194</v>
      </c>
      <c r="C37" s="76">
        <v>4.3202800000000001E-3</v>
      </c>
      <c r="D37" s="77">
        <v>3.9877000000000003E-3</v>
      </c>
      <c r="E37" s="77">
        <v>2.7908099999999999E-3</v>
      </c>
      <c r="F37" s="77">
        <v>1.8615000000000001E-3</v>
      </c>
      <c r="G37" s="77">
        <v>1.63692E-3</v>
      </c>
      <c r="H37" s="77">
        <v>2.0938599999999999E-3</v>
      </c>
      <c r="I37" s="77">
        <v>3.8599000000000001E-4</v>
      </c>
      <c r="J37" s="77">
        <v>1.3013600000000001E-3</v>
      </c>
      <c r="K37" s="77">
        <v>1.6450099999999999E-3</v>
      </c>
      <c r="L37" s="77">
        <v>1.79328E-3</v>
      </c>
      <c r="M37" s="77">
        <v>1.8910800000000001E-3</v>
      </c>
      <c r="N37" s="77">
        <v>1.03104E-3</v>
      </c>
      <c r="O37" s="77">
        <v>2.9245199999999999E-3</v>
      </c>
      <c r="P37" s="77">
        <v>1.2221199999999999E-3</v>
      </c>
      <c r="Q37" s="77">
        <v>1.29604E-3</v>
      </c>
      <c r="R37" s="77">
        <v>1.12593E-3</v>
      </c>
      <c r="S37" s="77">
        <v>1.12974E-3</v>
      </c>
      <c r="T37" s="77">
        <v>9.8518999999999994E-4</v>
      </c>
      <c r="U37" s="77">
        <v>9.7784999999999994E-4</v>
      </c>
      <c r="V37" s="77">
        <v>1.6541500000000001E-3</v>
      </c>
      <c r="W37" s="77">
        <v>1.7316E-3</v>
      </c>
      <c r="X37" s="77">
        <v>2.5730599999999998E-3</v>
      </c>
      <c r="Y37" s="77">
        <v>1.011637E-2</v>
      </c>
      <c r="Z37" s="77">
        <v>2.6286899999999999E-3</v>
      </c>
      <c r="AA37" s="77">
        <v>1.1402700000000001E-3</v>
      </c>
      <c r="AB37" s="77">
        <v>3.8112200000000001E-3</v>
      </c>
      <c r="AC37" s="77">
        <v>6.8546999999999998E-4</v>
      </c>
      <c r="AD37" s="77">
        <v>2.1505199999999999E-3</v>
      </c>
      <c r="AE37" s="77">
        <v>1.8018800000000001E-3</v>
      </c>
      <c r="AF37" s="77">
        <v>6.2043000000000005E-4</v>
      </c>
      <c r="AG37" s="77">
        <v>3.0884300000000001E-3</v>
      </c>
      <c r="AH37" s="77">
        <v>1.7938299999999999E-3</v>
      </c>
      <c r="AI37" s="77">
        <v>1.00068548</v>
      </c>
      <c r="AJ37" s="77">
        <v>2.5039200000000002E-3</v>
      </c>
      <c r="AK37" s="77">
        <v>3.86163E-3</v>
      </c>
      <c r="AL37" s="77">
        <v>1.2822199999999999E-3</v>
      </c>
      <c r="AM37" s="78">
        <v>8.1154000000000003E-4</v>
      </c>
      <c r="AN37" s="79">
        <v>1.07734091</v>
      </c>
      <c r="AO37" s="79">
        <v>0.61175217999999998</v>
      </c>
    </row>
    <row r="38" spans="1:41" x14ac:dyDescent="0.2">
      <c r="A38" s="80" t="s">
        <v>80</v>
      </c>
      <c r="B38" s="81" t="s">
        <v>22</v>
      </c>
      <c r="C38" s="76">
        <v>7.8636860000000003E-2</v>
      </c>
      <c r="D38" s="77">
        <v>0.11643072</v>
      </c>
      <c r="E38" s="77">
        <v>0.10264453</v>
      </c>
      <c r="F38" s="77">
        <v>8.469496E-2</v>
      </c>
      <c r="G38" s="77">
        <v>8.3430699999999997E-2</v>
      </c>
      <c r="H38" s="77">
        <v>0.12197191</v>
      </c>
      <c r="I38" s="77">
        <v>1.72485E-2</v>
      </c>
      <c r="J38" s="77">
        <v>0.10105003999999999</v>
      </c>
      <c r="K38" s="77">
        <v>0.11310285</v>
      </c>
      <c r="L38" s="77">
        <v>5.9781389999999997E-2</v>
      </c>
      <c r="M38" s="77">
        <v>5.7024890000000002E-2</v>
      </c>
      <c r="N38" s="77">
        <v>7.2553759999999995E-2</v>
      </c>
      <c r="O38" s="77">
        <v>9.0478980000000001E-2</v>
      </c>
      <c r="P38" s="77">
        <v>8.3422919999999998E-2</v>
      </c>
      <c r="Q38" s="77">
        <v>8.9604959999999997E-2</v>
      </c>
      <c r="R38" s="77">
        <v>0.1053105</v>
      </c>
      <c r="S38" s="77">
        <v>9.6396129999999997E-2</v>
      </c>
      <c r="T38" s="77">
        <v>9.8549810000000002E-2</v>
      </c>
      <c r="U38" s="77">
        <v>9.9614659999999994E-2</v>
      </c>
      <c r="V38" s="77">
        <v>0.10126082</v>
      </c>
      <c r="W38" s="77">
        <v>0.15623561999999999</v>
      </c>
      <c r="X38" s="77">
        <v>0.13069122999999999</v>
      </c>
      <c r="Y38" s="77">
        <v>0.2263105</v>
      </c>
      <c r="Z38" s="77">
        <v>0.11242153000000001</v>
      </c>
      <c r="AA38" s="77">
        <v>0.11918005</v>
      </c>
      <c r="AB38" s="77">
        <v>0.17793453000000001</v>
      </c>
      <c r="AC38" s="77">
        <v>5.336217E-2</v>
      </c>
      <c r="AD38" s="77">
        <v>0.19551502000000001</v>
      </c>
      <c r="AE38" s="77">
        <v>0.24019842</v>
      </c>
      <c r="AF38" s="77">
        <v>0.13314042000000001</v>
      </c>
      <c r="AG38" s="77">
        <v>0.14089699</v>
      </c>
      <c r="AH38" s="77">
        <v>9.2211550000000003E-2</v>
      </c>
      <c r="AI38" s="77">
        <v>0.12777229000000001</v>
      </c>
      <c r="AJ38" s="77">
        <v>1.2107440599999999</v>
      </c>
      <c r="AK38" s="77">
        <v>9.0541679999999999E-2</v>
      </c>
      <c r="AL38" s="77">
        <v>8.9518150000000005E-2</v>
      </c>
      <c r="AM38" s="78">
        <v>7.9466960000000003E-2</v>
      </c>
      <c r="AN38" s="79">
        <v>5.14935104</v>
      </c>
      <c r="AO38" s="79">
        <v>2.92398318</v>
      </c>
    </row>
    <row r="39" spans="1:41" x14ac:dyDescent="0.2">
      <c r="A39" s="80" t="s">
        <v>81</v>
      </c>
      <c r="B39" s="81" t="s">
        <v>23</v>
      </c>
      <c r="C39" s="76">
        <v>2.9975399999999999E-3</v>
      </c>
      <c r="D39" s="77">
        <v>1.1056200000000001E-3</v>
      </c>
      <c r="E39" s="77">
        <v>1.55671E-3</v>
      </c>
      <c r="F39" s="77">
        <v>8.8378000000000003E-4</v>
      </c>
      <c r="G39" s="77">
        <v>9.1766000000000005E-4</v>
      </c>
      <c r="H39" s="77">
        <v>1.1329599999999999E-3</v>
      </c>
      <c r="I39" s="77">
        <v>1.8798999999999999E-4</v>
      </c>
      <c r="J39" s="77">
        <v>8.4117000000000003E-4</v>
      </c>
      <c r="K39" s="77">
        <v>1.14084E-3</v>
      </c>
      <c r="L39" s="77">
        <v>6.1673000000000001E-4</v>
      </c>
      <c r="M39" s="77">
        <v>5.5086999999999996E-4</v>
      </c>
      <c r="N39" s="77">
        <v>6.9262999999999996E-4</v>
      </c>
      <c r="O39" s="77">
        <v>8.4756999999999996E-4</v>
      </c>
      <c r="P39" s="77">
        <v>8.1731999999999996E-4</v>
      </c>
      <c r="Q39" s="77">
        <v>8.4564999999999998E-4</v>
      </c>
      <c r="R39" s="77">
        <v>1.08551E-3</v>
      </c>
      <c r="S39" s="77">
        <v>9.4200000000000002E-4</v>
      </c>
      <c r="T39" s="77">
        <v>1.1380100000000001E-3</v>
      </c>
      <c r="U39" s="77">
        <v>8.9179000000000005E-4</v>
      </c>
      <c r="V39" s="77">
        <v>1.90307E-3</v>
      </c>
      <c r="W39" s="77">
        <v>1.30744E-3</v>
      </c>
      <c r="X39" s="77">
        <v>9.1974999999999999E-4</v>
      </c>
      <c r="Y39" s="77">
        <v>1.9247999999999999E-3</v>
      </c>
      <c r="Z39" s="77">
        <v>8.3549000000000004E-4</v>
      </c>
      <c r="AA39" s="77">
        <v>1.7367000000000001E-3</v>
      </c>
      <c r="AB39" s="77">
        <v>1.7795700000000001E-3</v>
      </c>
      <c r="AC39" s="77">
        <v>1.2263899999999999E-3</v>
      </c>
      <c r="AD39" s="77">
        <v>1.72566E-3</v>
      </c>
      <c r="AE39" s="77">
        <v>1.2348329999999999E-2</v>
      </c>
      <c r="AF39" s="77">
        <v>1.41478E-3</v>
      </c>
      <c r="AG39" s="77">
        <v>1.0451749999999999E-2</v>
      </c>
      <c r="AH39" s="77">
        <v>2.4341149999999999E-2</v>
      </c>
      <c r="AI39" s="77">
        <v>3.8188800000000002E-3</v>
      </c>
      <c r="AJ39" s="77">
        <v>4.7452199999999996E-3</v>
      </c>
      <c r="AK39" s="77">
        <v>1.0186911999999999</v>
      </c>
      <c r="AL39" s="77">
        <v>1.12301E-3</v>
      </c>
      <c r="AM39" s="78">
        <v>4.4753400000000004E-3</v>
      </c>
      <c r="AN39" s="79">
        <v>1.1139608599999999</v>
      </c>
      <c r="AO39" s="79">
        <v>0.63254626999999997</v>
      </c>
    </row>
    <row r="40" spans="1:41" x14ac:dyDescent="0.2">
      <c r="A40" s="80" t="s">
        <v>82</v>
      </c>
      <c r="B40" s="81" t="s">
        <v>24</v>
      </c>
      <c r="C40" s="76">
        <v>1.4968500000000001E-3</v>
      </c>
      <c r="D40" s="77">
        <v>2.0436400000000002E-3</v>
      </c>
      <c r="E40" s="77">
        <v>1.77421E-3</v>
      </c>
      <c r="F40" s="77">
        <v>1.9639100000000001E-3</v>
      </c>
      <c r="G40" s="77">
        <v>1.7272800000000001E-3</v>
      </c>
      <c r="H40" s="77">
        <v>1.4934099999999999E-3</v>
      </c>
      <c r="I40" s="77">
        <v>1.9949E-4</v>
      </c>
      <c r="J40" s="77">
        <v>9.0625000000000005E-4</v>
      </c>
      <c r="K40" s="77">
        <v>1.8203399999999999E-3</v>
      </c>
      <c r="L40" s="77">
        <v>7.7917000000000004E-4</v>
      </c>
      <c r="M40" s="77">
        <v>9.5199E-4</v>
      </c>
      <c r="N40" s="77">
        <v>1.19579E-3</v>
      </c>
      <c r="O40" s="77">
        <v>1.5596099999999999E-3</v>
      </c>
      <c r="P40" s="77">
        <v>1.6990600000000001E-3</v>
      </c>
      <c r="Q40" s="77">
        <v>1.7702E-3</v>
      </c>
      <c r="R40" s="77">
        <v>2.2740400000000002E-3</v>
      </c>
      <c r="S40" s="77">
        <v>1.7685800000000001E-3</v>
      </c>
      <c r="T40" s="77">
        <v>1.91037E-3</v>
      </c>
      <c r="U40" s="77">
        <v>1.31751E-3</v>
      </c>
      <c r="V40" s="77">
        <v>2.0976100000000002E-3</v>
      </c>
      <c r="W40" s="77">
        <v>1.62166E-3</v>
      </c>
      <c r="X40" s="77">
        <v>6.8561999999999996E-4</v>
      </c>
      <c r="Y40" s="77">
        <v>1.89263E-3</v>
      </c>
      <c r="Z40" s="77">
        <v>3.5624699999999999E-3</v>
      </c>
      <c r="AA40" s="77">
        <v>2.5695100000000001E-3</v>
      </c>
      <c r="AB40" s="77">
        <v>4.3703600000000002E-3</v>
      </c>
      <c r="AC40" s="77">
        <v>8.6430000000000003E-4</v>
      </c>
      <c r="AD40" s="77">
        <v>3.07347E-3</v>
      </c>
      <c r="AE40" s="77">
        <v>2.6889100000000001E-3</v>
      </c>
      <c r="AF40" s="77">
        <v>3.2721600000000001E-3</v>
      </c>
      <c r="AG40" s="77">
        <v>4.6508499999999998E-3</v>
      </c>
      <c r="AH40" s="77">
        <v>3.1308600000000001E-3</v>
      </c>
      <c r="AI40" s="77">
        <v>5.3328200000000003E-3</v>
      </c>
      <c r="AJ40" s="77">
        <v>2.3516399999999999E-3</v>
      </c>
      <c r="AK40" s="77">
        <v>2.6429299999999999E-3</v>
      </c>
      <c r="AL40" s="77">
        <v>1.0017656100000001</v>
      </c>
      <c r="AM40" s="78">
        <v>1.0595400000000001E-3</v>
      </c>
      <c r="AN40" s="79">
        <v>1.0762846500000001</v>
      </c>
      <c r="AO40" s="79">
        <v>0.61115238999999999</v>
      </c>
    </row>
    <row r="41" spans="1:41" x14ac:dyDescent="0.2">
      <c r="A41" s="80" t="s">
        <v>83</v>
      </c>
      <c r="B41" s="81" t="s">
        <v>25</v>
      </c>
      <c r="C41" s="76">
        <v>6.5736900000000001E-3</v>
      </c>
      <c r="D41" s="77">
        <v>8.7502699999999992E-3</v>
      </c>
      <c r="E41" s="77">
        <v>6.6793E-3</v>
      </c>
      <c r="F41" s="77">
        <v>3.78489E-3</v>
      </c>
      <c r="G41" s="77">
        <v>5.1980799999999999E-3</v>
      </c>
      <c r="H41" s="77">
        <v>2.5741000000000002E-3</v>
      </c>
      <c r="I41" s="77">
        <v>1.1549100000000001E-3</v>
      </c>
      <c r="J41" s="77">
        <v>3.4774300000000001E-3</v>
      </c>
      <c r="K41" s="77">
        <v>9.5294799999999999E-3</v>
      </c>
      <c r="L41" s="77">
        <v>9.0223600000000001E-3</v>
      </c>
      <c r="M41" s="77">
        <v>5.9732600000000002E-3</v>
      </c>
      <c r="N41" s="77">
        <v>6.8150900000000002E-3</v>
      </c>
      <c r="O41" s="77">
        <v>8.5628300000000004E-3</v>
      </c>
      <c r="P41" s="77">
        <v>6.9194900000000004E-3</v>
      </c>
      <c r="Q41" s="77">
        <v>3.98877E-3</v>
      </c>
      <c r="R41" s="77">
        <v>2.6359199999999999E-3</v>
      </c>
      <c r="S41" s="77">
        <v>4.4127000000000003E-3</v>
      </c>
      <c r="T41" s="77">
        <v>4.0700600000000003E-3</v>
      </c>
      <c r="U41" s="77">
        <v>4.0105399999999999E-3</v>
      </c>
      <c r="V41" s="77">
        <v>3.6060599999999999E-3</v>
      </c>
      <c r="W41" s="77">
        <v>1.3348489999999999E-2</v>
      </c>
      <c r="X41" s="77">
        <v>4.1665799999999996E-3</v>
      </c>
      <c r="Y41" s="77">
        <v>8.1222199999999994E-3</v>
      </c>
      <c r="Z41" s="77">
        <v>7.0941199999999998E-3</v>
      </c>
      <c r="AA41" s="77">
        <v>4.6549E-3</v>
      </c>
      <c r="AB41" s="77">
        <v>8.9587899999999995E-3</v>
      </c>
      <c r="AC41" s="77">
        <v>4.0163100000000004E-3</v>
      </c>
      <c r="AD41" s="77">
        <v>4.4315300000000004E-3</v>
      </c>
      <c r="AE41" s="77">
        <v>5.3302899999999997E-3</v>
      </c>
      <c r="AF41" s="77">
        <v>1.68603E-3</v>
      </c>
      <c r="AG41" s="77">
        <v>5.3928099999999996E-3</v>
      </c>
      <c r="AH41" s="77">
        <v>3.6289099999999999E-3</v>
      </c>
      <c r="AI41" s="77">
        <v>1.0894859999999999E-2</v>
      </c>
      <c r="AJ41" s="77">
        <v>4.2842599999999998E-3</v>
      </c>
      <c r="AK41" s="77">
        <v>5.3769200000000003E-3</v>
      </c>
      <c r="AL41" s="77">
        <v>4.3057399999999997E-3</v>
      </c>
      <c r="AM41" s="78">
        <v>1.00156355</v>
      </c>
      <c r="AN41" s="82">
        <v>1.20499555</v>
      </c>
      <c r="AO41" s="82">
        <v>0.68423898000000005</v>
      </c>
    </row>
    <row r="42" spans="1:41" x14ac:dyDescent="0.2">
      <c r="A42" s="83"/>
      <c r="B42" s="84" t="s">
        <v>124</v>
      </c>
      <c r="C42" s="85">
        <v>1.8305327</v>
      </c>
      <c r="D42" s="86">
        <v>1.6751018799999999</v>
      </c>
      <c r="E42" s="86">
        <v>2.0124658900000001</v>
      </c>
      <c r="F42" s="86">
        <v>1.6535524800000001</v>
      </c>
      <c r="G42" s="86">
        <v>1.97792375</v>
      </c>
      <c r="H42" s="86">
        <v>1.9316771100000001</v>
      </c>
      <c r="I42" s="86">
        <v>1.17747662</v>
      </c>
      <c r="J42" s="86">
        <v>1.8514072100000001</v>
      </c>
      <c r="K42" s="86">
        <v>1.6939236600000001</v>
      </c>
      <c r="L42" s="86">
        <v>2.3726092099999998</v>
      </c>
      <c r="M42" s="86">
        <v>1.73716085</v>
      </c>
      <c r="N42" s="86">
        <v>1.88497866</v>
      </c>
      <c r="O42" s="86">
        <v>1.8753181000000001</v>
      </c>
      <c r="P42" s="86">
        <v>1.8291392900000001</v>
      </c>
      <c r="Q42" s="86">
        <v>1.8132162700000001</v>
      </c>
      <c r="R42" s="86">
        <v>1.85278663</v>
      </c>
      <c r="S42" s="86">
        <v>1.9097130499999999</v>
      </c>
      <c r="T42" s="86">
        <v>1.88139897</v>
      </c>
      <c r="U42" s="86">
        <v>2.4782740300000001</v>
      </c>
      <c r="V42" s="86">
        <v>1.78375599</v>
      </c>
      <c r="W42" s="86">
        <v>1.79930648</v>
      </c>
      <c r="X42" s="86">
        <v>1.54445875</v>
      </c>
      <c r="Y42" s="86">
        <v>1.8401264500000001</v>
      </c>
      <c r="Z42" s="86">
        <v>1.53805741</v>
      </c>
      <c r="AA42" s="86">
        <v>1.45216341</v>
      </c>
      <c r="AB42" s="86">
        <v>1.5595859000000001</v>
      </c>
      <c r="AC42" s="86">
        <v>1.2816462200000001</v>
      </c>
      <c r="AD42" s="86">
        <v>1.73116136</v>
      </c>
      <c r="AE42" s="86">
        <v>1.7301689</v>
      </c>
      <c r="AF42" s="86">
        <v>1.44856937</v>
      </c>
      <c r="AG42" s="86">
        <v>1.4799718100000001</v>
      </c>
      <c r="AH42" s="86">
        <v>1.6010354</v>
      </c>
      <c r="AI42" s="86">
        <v>1.5644205900000001</v>
      </c>
      <c r="AJ42" s="86">
        <v>1.6319371499999999</v>
      </c>
      <c r="AK42" s="86">
        <v>1.69229702</v>
      </c>
      <c r="AL42" s="86">
        <v>2.5102965300000002</v>
      </c>
      <c r="AM42" s="87">
        <v>1.5321265100000001</v>
      </c>
      <c r="AN42" s="88"/>
      <c r="AO42" s="88"/>
    </row>
    <row r="43" spans="1:41" x14ac:dyDescent="0.2">
      <c r="A43" s="83"/>
      <c r="B43" s="89" t="s">
        <v>125</v>
      </c>
      <c r="C43" s="90">
        <v>1.03944105</v>
      </c>
      <c r="D43" s="90">
        <v>0.95118194</v>
      </c>
      <c r="E43" s="90">
        <v>1.1427491299999999</v>
      </c>
      <c r="F43" s="90">
        <v>0.93894542999999997</v>
      </c>
      <c r="G43" s="90">
        <v>1.12313489</v>
      </c>
      <c r="H43" s="90">
        <v>1.0968744100000001</v>
      </c>
      <c r="I43" s="90">
        <v>0.66861276000000003</v>
      </c>
      <c r="J43" s="90">
        <v>1.0512943299999999</v>
      </c>
      <c r="K43" s="90">
        <v>0.96186961000000004</v>
      </c>
      <c r="L43" s="90">
        <v>1.34725121</v>
      </c>
      <c r="M43" s="90">
        <v>0.98642121999999999</v>
      </c>
      <c r="N43" s="90">
        <v>1.0703573799999999</v>
      </c>
      <c r="O43" s="90">
        <v>1.06487178</v>
      </c>
      <c r="P43" s="90">
        <v>1.0386498200000001</v>
      </c>
      <c r="Q43" s="90">
        <v>1.0296081699999999</v>
      </c>
      <c r="R43" s="90">
        <v>1.05207761</v>
      </c>
      <c r="S43" s="90">
        <v>1.0844024400000001</v>
      </c>
      <c r="T43" s="90">
        <v>1.06832471</v>
      </c>
      <c r="U43" s="90">
        <v>1.4072514300000001</v>
      </c>
      <c r="V43" s="90">
        <v>1.0128795799999999</v>
      </c>
      <c r="W43" s="90">
        <v>1.02170969</v>
      </c>
      <c r="X43" s="90">
        <v>0.87699815999999997</v>
      </c>
      <c r="Y43" s="90">
        <v>1.0448887099999999</v>
      </c>
      <c r="Z43" s="90">
        <v>0.87336325999999997</v>
      </c>
      <c r="AA43" s="90">
        <v>0.82458962000000002</v>
      </c>
      <c r="AB43" s="90">
        <v>0.88558789000000004</v>
      </c>
      <c r="AC43" s="90">
        <v>0.72776394</v>
      </c>
      <c r="AD43" s="90">
        <v>0.98301448999999996</v>
      </c>
      <c r="AE43" s="90">
        <v>0.98245093999999999</v>
      </c>
      <c r="AF43" s="90">
        <v>0.82254879000000003</v>
      </c>
      <c r="AG43" s="90">
        <v>0.84038020000000002</v>
      </c>
      <c r="AH43" s="90">
        <v>0.90912437999999995</v>
      </c>
      <c r="AI43" s="90">
        <v>0.88833320000000005</v>
      </c>
      <c r="AJ43" s="90">
        <v>0.92667149000000004</v>
      </c>
      <c r="AK43" s="90">
        <v>0.96094595000000005</v>
      </c>
      <c r="AL43" s="90">
        <v>1.42543493</v>
      </c>
      <c r="AM43" s="91">
        <v>0.86999548000000004</v>
      </c>
      <c r="AN43" s="88"/>
      <c r="AO43" s="88"/>
    </row>
  </sheetData>
  <sheetProtection algorithmName="SHA-512" hashValue="n/EUa4DfKMYDCKzcX1nuaq7KWutcuSqUAozH+r8DXAYF1FF5mRsHq3xd7INwJ8Xfg1dvaTfk1MPKGH5MIJhWzA==" saltValue="GUlvj0HxRyhM04z06stl/w==" spinCount="100000" sheet="1" objects="1" scenarios="1"/>
  <phoneticPr fontId="1"/>
  <pageMargins left="0.51181102362204722" right="0.51181102362204722" top="0.55118110236220474" bottom="0.55118110236220474" header="0.31496062992125984" footer="0.31496062992125984"/>
  <pageSetup paperSize="9"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①説明</vt:lpstr>
      <vt:lpstr>②前提</vt:lpstr>
      <vt:lpstr>③金額入力及び結果</vt:lpstr>
      <vt:lpstr>④計算の流れ</vt:lpstr>
      <vt:lpstr>⑤取引基本表</vt:lpstr>
      <vt:lpstr>⑥逆行列</vt:lpstr>
      <vt:lpstr>⑥逆行列!Print_Area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