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filterPrivacy="1" defaultThemeVersion="124226"/>
  <xr:revisionPtr revIDLastSave="0" documentId="13_ncr:1_{C4F54715-F401-4DD5-BC8C-695B5355F71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個別包括" sheetId="1" r:id="rId1"/>
    <sheet name="公債費" sheetId="3" r:id="rId2"/>
  </sheets>
  <externalReferences>
    <externalReference r:id="rId3"/>
    <externalReference r:id="rId4"/>
  </externalReferences>
  <definedNames>
    <definedName name="_1_12">#REF!</definedName>
    <definedName name="\A" localSheetId="1">公債費!#REF!</definedName>
    <definedName name="\A">[1]千円単・増減付!#REF!</definedName>
    <definedName name="_xlnm.Print_Area" localSheetId="0">個別包括!$A$1:$AX$56</definedName>
    <definedName name="_xlnm.Print_Area" localSheetId="1">公債費!$A$1:$O$57</definedName>
    <definedName name="_xlnm.Print_Titles" localSheetId="0">個別包括!$A:$A,個別包括!$3:$5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個別包括!$B$1:$AP$55</definedName>
    <definedName name="振替前全体" localSheetId="0">個別包括!$B$6:$AP$55</definedName>
    <definedName name="対前年">[2]A!$B$3:$AZ$58</definedName>
    <definedName name="当該年度">#REF!</definedName>
    <definedName name="範囲" localSheetId="1">公債費!$B$7:$N$56</definedName>
    <definedName name="範囲">#REF!</definedName>
  </definedNames>
  <calcPr calcId="191029"/>
</workbook>
</file>

<file path=xl/calcChain.xml><?xml version="1.0" encoding="utf-8"?>
<calcChain xmlns="http://schemas.openxmlformats.org/spreadsheetml/2006/main">
  <c r="N56" i="3" l="1"/>
  <c r="M56" i="3"/>
  <c r="L56" i="3"/>
  <c r="K56" i="3"/>
  <c r="J56" i="3"/>
  <c r="J54" i="3" s="1"/>
  <c r="I56" i="3"/>
  <c r="H56" i="3"/>
  <c r="G56" i="3"/>
  <c r="G54" i="3" s="1"/>
  <c r="F56" i="3"/>
  <c r="E56" i="3"/>
  <c r="D56" i="3"/>
  <c r="C56" i="3"/>
  <c r="N55" i="3"/>
  <c r="N54" i="3" s="1"/>
  <c r="M55" i="3"/>
  <c r="L55" i="3"/>
  <c r="L54" i="3" s="1"/>
  <c r="K55" i="3"/>
  <c r="K54" i="3" s="1"/>
  <c r="J55" i="3"/>
  <c r="I55" i="3"/>
  <c r="H55" i="3"/>
  <c r="G55" i="3"/>
  <c r="F55" i="3"/>
  <c r="F54" i="3" s="1"/>
  <c r="E55" i="3"/>
  <c r="D55" i="3"/>
  <c r="D54" i="3" s="1"/>
  <c r="C55" i="3"/>
  <c r="C54" i="3" s="1"/>
  <c r="M54" i="3"/>
  <c r="I54" i="3"/>
  <c r="H54" i="3"/>
  <c r="E54" i="3"/>
  <c r="B54" i="3"/>
  <c r="B55" i="3"/>
  <c r="B5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AX55" i="1"/>
  <c r="AW55" i="1"/>
  <c r="AW53" i="1" s="1"/>
  <c r="AX54" i="1"/>
  <c r="AW54" i="1"/>
  <c r="AX53" i="1"/>
  <c r="AU55" i="1"/>
  <c r="AU53" i="1" s="1"/>
  <c r="AT55" i="1"/>
  <c r="AT53" i="1" s="1"/>
  <c r="AS55" i="1"/>
  <c r="AR55" i="1"/>
  <c r="AU54" i="1"/>
  <c r="AT54" i="1"/>
  <c r="AS54" i="1"/>
  <c r="AS53" i="1" s="1"/>
  <c r="AR54" i="1"/>
  <c r="AR53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C53" i="1" s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B54" i="1"/>
  <c r="B55" i="1"/>
  <c r="AI6" i="1"/>
  <c r="AT46" i="1" l="1"/>
  <c r="AI44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6" i="1"/>
  <c r="AT6" i="1" l="1"/>
  <c r="AT52" i="1" l="1"/>
  <c r="AT51" i="1"/>
  <c r="AT50" i="1"/>
  <c r="AT49" i="1"/>
  <c r="AT48" i="1"/>
  <c r="AT47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I7" i="1"/>
  <c r="AI52" i="1"/>
  <c r="AP52" i="1" s="1"/>
  <c r="AI51" i="1"/>
  <c r="AI50" i="1"/>
  <c r="AI49" i="1"/>
  <c r="AI48" i="1"/>
  <c r="AP48" i="1" s="1"/>
  <c r="AI47" i="1"/>
  <c r="AI46" i="1"/>
  <c r="AI45" i="1"/>
  <c r="AP45" i="1" s="1"/>
  <c r="AU45" i="1" s="1"/>
  <c r="AP44" i="1"/>
  <c r="AU44" i="1" s="1"/>
  <c r="AI43" i="1"/>
  <c r="AI42" i="1"/>
  <c r="AP42" i="1" s="1"/>
  <c r="AI41" i="1"/>
  <c r="AI40" i="1"/>
  <c r="AI39" i="1"/>
  <c r="AI38" i="1"/>
  <c r="AI37" i="1"/>
  <c r="AP37" i="1" s="1"/>
  <c r="AI36" i="1"/>
  <c r="AP36" i="1" s="1"/>
  <c r="AI35" i="1"/>
  <c r="AI34" i="1"/>
  <c r="AI33" i="1"/>
  <c r="AP33" i="1" s="1"/>
  <c r="AI32" i="1"/>
  <c r="AP32" i="1" s="1"/>
  <c r="AI31" i="1"/>
  <c r="AI30" i="1"/>
  <c r="AI29" i="1"/>
  <c r="AP29" i="1" s="1"/>
  <c r="AI28" i="1"/>
  <c r="AP28" i="1" s="1"/>
  <c r="AI27" i="1"/>
  <c r="AI26" i="1"/>
  <c r="AP26" i="1" s="1"/>
  <c r="AI25" i="1"/>
  <c r="AI24" i="1"/>
  <c r="AI23" i="1"/>
  <c r="AI22" i="1"/>
  <c r="AI21" i="1"/>
  <c r="AP21" i="1" s="1"/>
  <c r="AI20" i="1"/>
  <c r="AP20" i="1" s="1"/>
  <c r="AU20" i="1" s="1"/>
  <c r="AI19" i="1"/>
  <c r="AI18" i="1"/>
  <c r="AI17" i="1"/>
  <c r="AP17" i="1" s="1"/>
  <c r="AI16" i="1"/>
  <c r="AP16" i="1" s="1"/>
  <c r="AI15" i="1"/>
  <c r="AI14" i="1"/>
  <c r="AP14" i="1" s="1"/>
  <c r="AI13" i="1"/>
  <c r="AI12" i="1"/>
  <c r="AP12" i="1" s="1"/>
  <c r="AI11" i="1"/>
  <c r="AI10" i="1"/>
  <c r="AI9" i="1"/>
  <c r="AP9" i="1" s="1"/>
  <c r="AI8" i="1"/>
  <c r="AP6" i="1"/>
  <c r="AU32" i="1" l="1"/>
  <c r="AX32" i="1" s="1"/>
  <c r="AP8" i="1"/>
  <c r="AU8" i="1" s="1"/>
  <c r="AX8" i="1" s="1"/>
  <c r="AP24" i="1"/>
  <c r="AU24" i="1" s="1"/>
  <c r="AP40" i="1"/>
  <c r="AU40" i="1" s="1"/>
  <c r="AX44" i="1"/>
  <c r="AU17" i="1"/>
  <c r="AU33" i="1"/>
  <c r="AU9" i="1"/>
  <c r="AU21" i="1"/>
  <c r="AU29" i="1"/>
  <c r="AU37" i="1"/>
  <c r="AU14" i="1"/>
  <c r="AU26" i="1"/>
  <c r="AX20" i="1"/>
  <c r="AP13" i="1"/>
  <c r="AP25" i="1"/>
  <c r="AP41" i="1"/>
  <c r="AP49" i="1"/>
  <c r="AU12" i="1"/>
  <c r="AU36" i="1"/>
  <c r="AU52" i="1"/>
  <c r="AP10" i="1"/>
  <c r="AP18" i="1"/>
  <c r="AP22" i="1"/>
  <c r="AP30" i="1"/>
  <c r="AP34" i="1"/>
  <c r="AP38" i="1"/>
  <c r="AP46" i="1"/>
  <c r="AP50" i="1"/>
  <c r="AU16" i="1"/>
  <c r="AU28" i="1"/>
  <c r="AU48" i="1"/>
  <c r="AP7" i="1"/>
  <c r="AP11" i="1"/>
  <c r="AP15" i="1"/>
  <c r="AP19" i="1"/>
  <c r="AP23" i="1"/>
  <c r="AP27" i="1"/>
  <c r="AP31" i="1"/>
  <c r="AP35" i="1"/>
  <c r="AP39" i="1"/>
  <c r="AP43" i="1"/>
  <c r="AP47" i="1"/>
  <c r="AP51" i="1"/>
  <c r="AU47" i="1" l="1"/>
  <c r="AU31" i="1"/>
  <c r="AX12" i="1"/>
  <c r="AU25" i="1"/>
  <c r="AX21" i="1"/>
  <c r="AU43" i="1"/>
  <c r="AX28" i="1"/>
  <c r="AU38" i="1"/>
  <c r="AU18" i="1"/>
  <c r="AX52" i="1"/>
  <c r="AU13" i="1"/>
  <c r="AX26" i="1"/>
  <c r="AU42" i="1"/>
  <c r="AX37" i="1"/>
  <c r="AX33" i="1"/>
  <c r="AU27" i="1"/>
  <c r="AU11" i="1"/>
  <c r="AU39" i="1"/>
  <c r="AU23" i="1"/>
  <c r="AU7" i="1"/>
  <c r="AX16" i="1"/>
  <c r="AU50" i="1"/>
  <c r="AU34" i="1"/>
  <c r="AU10" i="1"/>
  <c r="AX36" i="1"/>
  <c r="AU49" i="1"/>
  <c r="AX29" i="1"/>
  <c r="AX9" i="1"/>
  <c r="AX45" i="1"/>
  <c r="AX17" i="1"/>
  <c r="AU15" i="1"/>
  <c r="AX40" i="1"/>
  <c r="AU22" i="1"/>
  <c r="AU51" i="1"/>
  <c r="AU35" i="1"/>
  <c r="AU19" i="1"/>
  <c r="AX48" i="1"/>
  <c r="AU46" i="1"/>
  <c r="AU30" i="1"/>
  <c r="AU6" i="1"/>
  <c r="AX24" i="1"/>
  <c r="AU41" i="1"/>
  <c r="AX14" i="1"/>
  <c r="AX6" i="1" l="1"/>
  <c r="AX51" i="1"/>
  <c r="AX11" i="1"/>
  <c r="AX42" i="1"/>
  <c r="AX23" i="1"/>
  <c r="AX13" i="1"/>
  <c r="AX38" i="1"/>
  <c r="AX19" i="1"/>
  <c r="AX49" i="1"/>
  <c r="AX34" i="1"/>
  <c r="AX31" i="1"/>
  <c r="AX30" i="1"/>
  <c r="AX15" i="1"/>
  <c r="AX50" i="1"/>
  <c r="AX27" i="1"/>
  <c r="AX18" i="1"/>
  <c r="AX47" i="1"/>
  <c r="AX46" i="1"/>
  <c r="AX25" i="1"/>
  <c r="AX35" i="1"/>
  <c r="AX22" i="1"/>
  <c r="AX10" i="1"/>
  <c r="AX41" i="1"/>
  <c r="AX7" i="1"/>
  <c r="AX39" i="1"/>
  <c r="AX43" i="1"/>
</calcChain>
</file>

<file path=xl/sharedStrings.xml><?xml version="1.0" encoding="utf-8"?>
<sst xmlns="http://schemas.openxmlformats.org/spreadsheetml/2006/main" count="232" uniqueCount="157">
  <si>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</si>
  <si>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</si>
  <si>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</si>
  <si>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</si>
  <si>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</si>
  <si>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</si>
  <si>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</si>
  <si>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</si>
  <si>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</si>
  <si>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</si>
  <si>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</si>
  <si>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</si>
  <si>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</si>
  <si>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</si>
  <si>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</si>
  <si>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</si>
  <si>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</si>
  <si>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</si>
  <si>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</si>
  <si>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</si>
  <si>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</si>
  <si>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</si>
  <si>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</si>
  <si>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</si>
  <si>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</si>
  <si>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</si>
  <si>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</si>
  <si>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</si>
  <si>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</si>
  <si>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</si>
  <si>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</si>
  <si>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</si>
  <si>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</si>
  <si>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</si>
  <si>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</si>
  <si>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</si>
  <si>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</si>
  <si>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</si>
  <si>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</si>
  <si>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</si>
  <si>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</si>
  <si>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</si>
  <si>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</si>
  <si>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</si>
  <si>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</si>
  <si>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</si>
  <si>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</si>
  <si>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</si>
  <si>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</si>
  <si>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</si>
  <si>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</si>
  <si>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</si>
  <si>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</si>
  <si>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</si>
  <si>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</si>
  <si>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</si>
  <si>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</si>
  <si>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</si>
  <si>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</si>
  <si>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</si>
  <si>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</si>
  <si>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</si>
  <si>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</si>
  <si>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</si>
  <si>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</si>
  <si>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</si>
  <si>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</si>
  <si>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</si>
  <si>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</si>
  <si>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</si>
  <si>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</si>
  <si>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人　口</t>
    <phoneticPr fontId="1"/>
  </si>
  <si>
    <t>生徒数</t>
    <rPh sb="0" eb="3">
      <t>セイトスウ</t>
    </rPh>
    <phoneticPr fontId="1"/>
  </si>
  <si>
    <t>人　口</t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</si>
  <si>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</si>
  <si>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</si>
  <si>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</si>
  <si>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</si>
  <si>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</si>
  <si>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</si>
  <si>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</si>
  <si>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</si>
  <si>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</si>
  <si>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</si>
  <si>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</si>
  <si>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</si>
  <si>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</si>
  <si>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</si>
  <si>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</si>
  <si>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</si>
  <si>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</si>
  <si>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</si>
  <si>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</si>
  <si>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</si>
  <si>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</si>
  <si>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</si>
  <si>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</si>
  <si>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</si>
  <si>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</si>
  <si>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</si>
  <si>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</si>
  <si>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被災者生活</t>
  </si>
  <si>
    <t>原子力発電施設</t>
  </si>
  <si>
    <t>災害復旧費</t>
  </si>
  <si>
    <t>償還費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</si>
  <si>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</si>
  <si>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</si>
  <si>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</si>
  <si>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</si>
  <si>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</si>
  <si>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</si>
  <si>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7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</si>
  <si>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7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</si>
  <si>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</si>
  <si>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</si>
  <si>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</si>
  <si>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</si>
  <si>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</si>
  <si>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</si>
  <si>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</si>
  <si>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</si>
  <si>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</si>
  <si>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</si>
  <si>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</si>
  <si>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</si>
  <si>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</si>
  <si>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</si>
  <si>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</si>
  <si>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</si>
  <si>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</si>
  <si>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7"/>
  </si>
  <si>
    <t>H10以前許可</t>
    <phoneticPr fontId="7"/>
  </si>
  <si>
    <t>教　　育　　費</t>
    <phoneticPr fontId="1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</si>
  <si>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</si>
  <si>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</si>
  <si>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</si>
  <si>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</si>
  <si>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7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</si>
  <si>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7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</si>
  <si>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</si>
  <si>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</si>
  <si>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</si>
  <si>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都道府県</t>
    <phoneticPr fontId="7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</si>
  <si>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</si>
  <si>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7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</si>
  <si>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</si>
  <si>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</si>
  <si>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</si>
  <si>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地域社会再生
事業費</t>
    <rPh sb="0" eb="2">
      <t>チイキ</t>
    </rPh>
    <rPh sb="2" eb="4">
      <t>シャカイ</t>
    </rPh>
    <rPh sb="4" eb="6">
      <t>サイセイ</t>
    </rPh>
    <rPh sb="7" eb="10">
      <t>ジギョウヒ</t>
    </rPh>
    <phoneticPr fontId="1"/>
  </si>
  <si>
    <t>国土強靱化</t>
    <rPh sb="0" eb="2">
      <t>コクド</t>
    </rPh>
    <rPh sb="2" eb="4">
      <t>キョウジン</t>
    </rPh>
    <rPh sb="4" eb="5">
      <t>カ</t>
    </rPh>
    <phoneticPr fontId="2"/>
  </si>
  <si>
    <t>施策債</t>
    <rPh sb="0" eb="2">
      <t>シサク</t>
    </rPh>
    <rPh sb="2" eb="3">
      <t>サイ</t>
    </rPh>
    <phoneticPr fontId="7"/>
  </si>
  <si>
    <t>償還費</t>
    <rPh sb="0" eb="2">
      <t>ショウカン</t>
    </rPh>
    <phoneticPr fontId="7"/>
  </si>
  <si>
    <t>地域デジタル社会推進費</t>
    <rPh sb="0" eb="2">
      <t>チイキ</t>
    </rPh>
    <rPh sb="6" eb="8">
      <t>シャカイ</t>
    </rPh>
    <rPh sb="8" eb="11">
      <t>スイシンヒ</t>
    </rPh>
    <phoneticPr fontId="1"/>
  </si>
  <si>
    <t xml:space="preserve">    (個別算定経費)</t>
    <phoneticPr fontId="1"/>
  </si>
  <si>
    <t>令和６年度 都道府県別（費目別）基準財政需要額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トドウフケン</t>
    </rPh>
    <rPh sb="10" eb="11">
      <t>ベツ</t>
    </rPh>
    <rPh sb="12" eb="14">
      <t>ヒモク</t>
    </rPh>
    <rPh sb="14" eb="15">
      <t>ベツ</t>
    </rPh>
    <rPh sb="16" eb="18">
      <t>キジュン</t>
    </rPh>
    <rPh sb="18" eb="20">
      <t>ザイセイ</t>
    </rPh>
    <rPh sb="20" eb="22">
      <t>ジュヨウ</t>
    </rPh>
    <rPh sb="22" eb="23">
      <t>ガク</t>
    </rPh>
    <phoneticPr fontId="1"/>
  </si>
  <si>
    <t>こども子育て費</t>
    <rPh sb="3" eb="5">
      <t>コソダ</t>
    </rPh>
    <phoneticPr fontId="1"/>
  </si>
  <si>
    <t>18歳以下人口</t>
    <rPh sb="2" eb="3">
      <t>サイ</t>
    </rPh>
    <rPh sb="3" eb="5">
      <t>イカ</t>
    </rPh>
    <rPh sb="5" eb="7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</si>
</sst>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6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85">
    <xf numFmtId="0" fontId="0" fillId="0" borderId="0" xfId="0"/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right" vertical="top"/>
    </xf>
    <xf numFmtId="3" fontId="8" fillId="0" borderId="0" xfId="1" applyNumberFormat="1" applyFont="1" applyAlignment="1"/>
    <xf numFmtId="0" fontId="5" fillId="0" borderId="0" xfId="1" applyNumberFormat="1" applyFont="1" applyAlignment="1"/>
    <xf numFmtId="3" fontId="8" fillId="0" borderId="1" xfId="1" applyNumberFormat="1" applyFont="1" applyBorder="1" applyAlignment="1"/>
    <xf numFmtId="0" fontId="3" fillId="0" borderId="35" xfId="1" applyNumberFormat="1" applyFont="1" applyFill="1" applyBorder="1" applyAlignment="1"/>
    <xf numFmtId="3" fontId="3" fillId="0" borderId="2" xfId="1" applyNumberFormat="1" applyFont="1" applyFill="1" applyBorder="1" applyAlignment="1">
      <alignment horizontal="distributed" vertical="center"/>
    </xf>
    <xf numFmtId="3" fontId="4" fillId="0" borderId="0" xfId="0" quotePrefix="1" applyNumberFormat="1" applyFont="1" applyAlignment="1">
      <alignment horizontal="right" vertical="top"/>
    </xf>
    <xf numFmtId="3" fontId="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3" fillId="0" borderId="21" xfId="1" applyNumberFormat="1" applyFont="1" applyBorder="1" applyAlignment="1">
      <alignment horizontal="center"/>
    </xf>
    <xf numFmtId="3" fontId="3" fillId="0" borderId="35" xfId="1" applyNumberFormat="1" applyFont="1" applyFill="1" applyBorder="1" applyAlignment="1">
      <alignment horizontal="distributed" vertical="center"/>
    </xf>
    <xf numFmtId="3" fontId="3" fillId="0" borderId="36" xfId="1" applyNumberFormat="1" applyFont="1" applyFill="1" applyBorder="1" applyAlignment="1">
      <alignment horizontal="distributed" vertical="center"/>
    </xf>
    <xf numFmtId="3" fontId="3" fillId="0" borderId="37" xfId="1" applyNumberFormat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distributed" vertical="center" wrapText="1"/>
    </xf>
    <xf numFmtId="3" fontId="10" fillId="0" borderId="0" xfId="0" applyNumberFormat="1" applyFont="1" applyAlignment="1"/>
    <xf numFmtId="0" fontId="10" fillId="0" borderId="0" xfId="0" applyNumberFormat="1" applyFont="1" applyAlignment="1"/>
    <xf numFmtId="3" fontId="11" fillId="0" borderId="0" xfId="0" applyNumberFormat="1" applyFont="1" applyAlignment="1">
      <alignment vertical="top"/>
    </xf>
    <xf numFmtId="3" fontId="12" fillId="0" borderId="0" xfId="0" quotePrefix="1" applyNumberFormat="1" applyFont="1" applyAlignment="1" applyProtection="1">
      <alignment vertical="top"/>
      <protection locked="0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vertical="top"/>
      <protection locked="0"/>
    </xf>
    <xf numFmtId="0" fontId="11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49" fontId="16" fillId="0" borderId="0" xfId="0" applyNumberFormat="1" applyFont="1" applyAlignment="1" applyProtection="1">
      <alignment horizontal="center" vertical="top"/>
      <protection locked="0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5" fillId="0" borderId="0" xfId="0" quotePrefix="1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6" fillId="0" borderId="0" xfId="0" quotePrefix="1" applyNumberFormat="1" applyFont="1" applyAlignment="1" applyProtection="1">
      <alignment horizontal="center" vertical="top"/>
      <protection locked="0"/>
    </xf>
    <xf numFmtId="3" fontId="17" fillId="0" borderId="12" xfId="0" applyNumberFormat="1" applyFont="1" applyFill="1" applyBorder="1" applyAlignment="1" applyProtection="1">
      <alignment horizontal="centerContinuous"/>
      <protection locked="0"/>
    </xf>
    <xf numFmtId="3" fontId="17" fillId="0" borderId="10" xfId="0" applyNumberFormat="1" applyFont="1" applyFill="1" applyBorder="1" applyAlignment="1">
      <alignment horizontal="centerContinuous"/>
    </xf>
    <xf numFmtId="3" fontId="17" fillId="0" borderId="11" xfId="0" applyNumberFormat="1" applyFont="1" applyFill="1" applyBorder="1" applyAlignment="1">
      <alignment horizontal="centerContinuous"/>
    </xf>
    <xf numFmtId="0" fontId="20" fillId="0" borderId="12" xfId="0" applyNumberFormat="1" applyFont="1" applyFill="1" applyBorder="1" applyAlignment="1">
      <alignment horizontal="centerContinuous"/>
    </xf>
    <xf numFmtId="3" fontId="17" fillId="0" borderId="10" xfId="0" applyNumberFormat="1" applyFont="1" applyFill="1" applyBorder="1" applyAlignment="1" applyProtection="1">
      <alignment horizontal="centerContinuous"/>
      <protection locked="0"/>
    </xf>
    <xf numFmtId="3" fontId="17" fillId="0" borderId="25" xfId="0" applyNumberFormat="1" applyFont="1" applyFill="1" applyBorder="1" applyAlignment="1">
      <alignment horizontal="centerContinuous"/>
    </xf>
    <xf numFmtId="3" fontId="17" fillId="0" borderId="38" xfId="0" applyNumberFormat="1" applyFont="1" applyFill="1" applyBorder="1" applyAlignment="1">
      <alignment horizontal="centerContinuous"/>
    </xf>
    <xf numFmtId="3" fontId="22" fillId="0" borderId="9" xfId="0" applyNumberFormat="1" applyFont="1" applyFill="1" applyBorder="1" applyAlignment="1">
      <alignment horizontal="center" vertical="center"/>
    </xf>
    <xf numFmtId="3" fontId="17" fillId="0" borderId="25" xfId="0" applyNumberFormat="1" applyFont="1" applyFill="1" applyBorder="1" applyAlignment="1" applyProtection="1">
      <alignment horizontal="centerContinuous"/>
      <protection locked="0"/>
    </xf>
    <xf numFmtId="3" fontId="17" fillId="0" borderId="26" xfId="0" applyNumberFormat="1" applyFont="1" applyFill="1" applyBorder="1" applyAlignment="1">
      <alignment horizontal="centerContinuous"/>
    </xf>
    <xf numFmtId="3" fontId="19" fillId="0" borderId="6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 shrinkToFit="1"/>
    </xf>
    <xf numFmtId="3" fontId="19" fillId="0" borderId="7" xfId="0" applyNumberFormat="1" applyFont="1" applyFill="1" applyBorder="1" applyAlignment="1">
      <alignment horizontal="centerContinuous" vertical="center"/>
    </xf>
    <xf numFmtId="3" fontId="22" fillId="0" borderId="8" xfId="0" applyNumberFormat="1" applyFont="1" applyFill="1" applyBorder="1" applyAlignment="1">
      <alignment horizontal="centerContinuous" vertical="center"/>
    </xf>
    <xf numFmtId="3" fontId="22" fillId="0" borderId="32" xfId="0" applyNumberFormat="1" applyFont="1" applyFill="1" applyBorder="1" applyAlignment="1">
      <alignment horizontal="centerContinuous" vertical="center"/>
    </xf>
    <xf numFmtId="3" fontId="19" fillId="0" borderId="29" xfId="0" applyNumberFormat="1" applyFont="1" applyFill="1" applyBorder="1" applyAlignment="1">
      <alignment horizontal="center" vertical="center"/>
    </xf>
    <xf numFmtId="3" fontId="22" fillId="0" borderId="33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19" fillId="0" borderId="3" xfId="0" applyNumberFormat="1" applyFont="1" applyFill="1" applyBorder="1" applyAlignment="1">
      <alignment horizontal="center" vertical="center"/>
    </xf>
    <xf numFmtId="3" fontId="19" fillId="0" borderId="13" xfId="0" applyNumberFormat="1" applyFont="1" applyFill="1" applyBorder="1" applyAlignment="1">
      <alignment horizontal="center" vertical="center"/>
    </xf>
    <xf numFmtId="3" fontId="19" fillId="0" borderId="19" xfId="0" applyNumberFormat="1" applyFont="1" applyFill="1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shrinkToFit="1"/>
    </xf>
    <xf numFmtId="3" fontId="19" fillId="0" borderId="13" xfId="0" applyNumberFormat="1" applyFont="1" applyFill="1" applyBorder="1" applyAlignment="1">
      <alignment horizontal="center" vertical="center" shrinkToFit="1"/>
    </xf>
    <xf numFmtId="3" fontId="19" fillId="0" borderId="3" xfId="0" quotePrefix="1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34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39" xfId="0" applyNumberFormat="1" applyFont="1" applyFill="1" applyBorder="1" applyAlignment="1">
      <alignment horizontal="center" vertical="center"/>
    </xf>
    <xf numFmtId="3" fontId="19" fillId="0" borderId="24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/>
    <xf numFmtId="3" fontId="24" fillId="0" borderId="14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shrinkToFit="1"/>
    </xf>
    <xf numFmtId="3" fontId="24" fillId="0" borderId="15" xfId="0" applyNumberFormat="1" applyFont="1" applyFill="1" applyBorder="1" applyAlignment="1">
      <alignment shrinkToFit="1"/>
    </xf>
    <xf numFmtId="3" fontId="24" fillId="0" borderId="20" xfId="0" applyNumberFormat="1" applyFont="1" applyFill="1" applyBorder="1" applyAlignment="1">
      <alignment shrinkToFit="1"/>
    </xf>
    <xf numFmtId="3" fontId="24" fillId="0" borderId="27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horizontal="right" shrinkToFit="1"/>
    </xf>
    <xf numFmtId="3" fontId="24" fillId="0" borderId="41" xfId="0" applyNumberFormat="1" applyFont="1" applyFill="1" applyBorder="1" applyAlignment="1">
      <alignment shrinkToFit="1"/>
    </xf>
    <xf numFmtId="3" fontId="21" fillId="0" borderId="4" xfId="0" applyNumberFormat="1" applyFont="1" applyFill="1" applyBorder="1" applyAlignment="1">
      <alignment shrinkToFit="1"/>
    </xf>
    <xf numFmtId="3" fontId="24" fillId="0" borderId="16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shrinkToFit="1"/>
    </xf>
    <xf numFmtId="3" fontId="24" fillId="0" borderId="17" xfId="0" applyNumberFormat="1" applyFont="1" applyFill="1" applyBorder="1" applyAlignment="1">
      <alignment shrinkToFit="1"/>
    </xf>
    <xf numFmtId="3" fontId="24" fillId="0" borderId="21" xfId="0" applyNumberFormat="1" applyFont="1" applyFill="1" applyBorder="1" applyAlignment="1">
      <alignment shrinkToFit="1"/>
    </xf>
    <xf numFmtId="3" fontId="24" fillId="0" borderId="28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horizontal="right" shrinkToFit="1"/>
    </xf>
    <xf numFmtId="3" fontId="24" fillId="0" borderId="33" xfId="0" applyNumberFormat="1" applyFont="1" applyFill="1" applyBorder="1" applyAlignment="1">
      <alignment shrinkToFit="1"/>
    </xf>
    <xf numFmtId="3" fontId="21" fillId="0" borderId="2" xfId="0" applyNumberFormat="1" applyFont="1" applyFill="1" applyBorder="1" applyAlignment="1">
      <alignment shrinkToFit="1"/>
    </xf>
    <xf numFmtId="3" fontId="22" fillId="0" borderId="4" xfId="0" applyNumberFormat="1" applyFont="1" applyBorder="1" applyAlignment="1"/>
    <xf numFmtId="3" fontId="22" fillId="0" borderId="4" xfId="0" applyNumberFormat="1" applyFont="1" applyBorder="1" applyAlignment="1">
      <alignment horizontal="distributed" justifyLastLine="1"/>
    </xf>
    <xf numFmtId="3" fontId="21" fillId="0" borderId="14" xfId="0" applyNumberFormat="1" applyFont="1" applyFill="1" applyBorder="1" applyAlignment="1">
      <alignment shrinkToFit="1"/>
    </xf>
    <xf numFmtId="3" fontId="21" fillId="0" borderId="15" xfId="0" applyNumberFormat="1" applyFont="1" applyFill="1" applyBorder="1" applyAlignment="1">
      <alignment shrinkToFit="1"/>
    </xf>
    <xf numFmtId="3" fontId="21" fillId="0" borderId="20" xfId="0" applyNumberFormat="1" applyFont="1" applyFill="1" applyBorder="1" applyAlignment="1">
      <alignment shrinkToFit="1"/>
    </xf>
    <xf numFmtId="3" fontId="21" fillId="0" borderId="27" xfId="0" applyNumberFormat="1" applyFont="1" applyFill="1" applyBorder="1" applyAlignment="1">
      <alignment shrinkToFit="1"/>
    </xf>
    <xf numFmtId="3" fontId="10" fillId="0" borderId="2" xfId="0" applyNumberFormat="1" applyFont="1" applyBorder="1" applyAlignment="1"/>
    <xf numFmtId="3" fontId="22" fillId="0" borderId="2" xfId="0" applyNumberFormat="1" applyFont="1" applyBorder="1" applyAlignment="1">
      <alignment horizontal="distributed" justifyLastLine="1"/>
    </xf>
    <xf numFmtId="3" fontId="21" fillId="0" borderId="16" xfId="0" applyNumberFormat="1" applyFont="1" applyFill="1" applyBorder="1" applyAlignment="1">
      <alignment shrinkToFit="1"/>
    </xf>
    <xf numFmtId="3" fontId="21" fillId="0" borderId="17" xfId="0" applyNumberFormat="1" applyFont="1" applyFill="1" applyBorder="1" applyAlignment="1">
      <alignment shrinkToFit="1"/>
    </xf>
    <xf numFmtId="3" fontId="21" fillId="0" borderId="21" xfId="0" applyNumberFormat="1" applyFont="1" applyFill="1" applyBorder="1" applyAlignment="1">
      <alignment shrinkToFit="1"/>
    </xf>
    <xf numFmtId="3" fontId="21" fillId="0" borderId="28" xfId="0" applyNumberFormat="1" applyFont="1" applyFill="1" applyBorder="1" applyAlignment="1">
      <alignment shrinkToFit="1"/>
    </xf>
    <xf numFmtId="3" fontId="22" fillId="0" borderId="5" xfId="0" applyNumberFormat="1" applyFont="1" applyBorder="1" applyAlignment="1">
      <alignment horizontal="distributed" justifyLastLine="1"/>
    </xf>
    <xf numFmtId="3" fontId="21" fillId="0" borderId="18" xfId="0" applyNumberFormat="1" applyFont="1" applyFill="1" applyBorder="1" applyAlignment="1">
      <alignment shrinkToFit="1"/>
    </xf>
    <xf numFmtId="3" fontId="21" fillId="0" borderId="5" xfId="0" applyNumberFormat="1" applyFont="1" applyFill="1" applyBorder="1" applyAlignment="1">
      <alignment shrinkToFit="1"/>
    </xf>
    <xf numFmtId="3" fontId="21" fillId="0" borderId="23" xfId="0" applyNumberFormat="1" applyFont="1" applyFill="1" applyBorder="1" applyAlignment="1">
      <alignment shrinkToFit="1"/>
    </xf>
    <xf numFmtId="3" fontId="21" fillId="0" borderId="22" xfId="0" applyNumberFormat="1" applyFont="1" applyFill="1" applyBorder="1" applyAlignment="1">
      <alignment shrinkToFit="1"/>
    </xf>
    <xf numFmtId="3" fontId="21" fillId="0" borderId="31" xfId="0" applyNumberFormat="1" applyFont="1" applyFill="1" applyBorder="1" applyAlignment="1">
      <alignment shrinkToFit="1"/>
    </xf>
    <xf numFmtId="3" fontId="17" fillId="0" borderId="1" xfId="0" applyNumberFormat="1" applyFont="1" applyBorder="1" applyAlignment="1"/>
    <xf numFmtId="3" fontId="17" fillId="2" borderId="1" xfId="0" applyNumberFormat="1" applyFont="1" applyFill="1" applyBorder="1" applyAlignment="1"/>
    <xf numFmtId="3" fontId="17" fillId="2" borderId="0" xfId="0" applyNumberFormat="1" applyFont="1" applyFill="1" applyBorder="1" applyAlignment="1"/>
    <xf numFmtId="3" fontId="17" fillId="2" borderId="1" xfId="0" applyNumberFormat="1" applyFont="1" applyFill="1" applyBorder="1" applyAlignment="1">
      <alignment shrinkToFit="1"/>
    </xf>
    <xf numFmtId="4" fontId="10" fillId="0" borderId="0" xfId="0" applyNumberFormat="1" applyFont="1" applyAlignment="1"/>
    <xf numFmtId="3" fontId="24" fillId="0" borderId="4" xfId="1" applyNumberFormat="1" applyFont="1" applyFill="1" applyBorder="1" applyAlignment="1"/>
    <xf numFmtId="3" fontId="24" fillId="0" borderId="17" xfId="1" applyNumberFormat="1" applyFont="1" applyFill="1" applyBorder="1" applyAlignment="1"/>
    <xf numFmtId="3" fontId="24" fillId="0" borderId="2" xfId="1" applyNumberFormat="1" applyFont="1" applyFill="1" applyBorder="1" applyAlignment="1"/>
    <xf numFmtId="3" fontId="24" fillId="0" borderId="15" xfId="1" applyNumberFormat="1" applyFont="1" applyFill="1" applyBorder="1" applyAlignment="1"/>
    <xf numFmtId="3" fontId="24" fillId="0" borderId="4" xfId="1" applyNumberFormat="1" applyFont="1" applyFill="1" applyBorder="1" applyAlignment="1">
      <alignment shrinkToFit="1"/>
    </xf>
    <xf numFmtId="3" fontId="24" fillId="0" borderId="15" xfId="1" applyNumberFormat="1" applyFont="1" applyFill="1" applyBorder="1" applyAlignment="1">
      <alignment shrinkToFit="1"/>
    </xf>
    <xf numFmtId="3" fontId="24" fillId="0" borderId="2" xfId="1" applyNumberFormat="1" applyFont="1" applyFill="1" applyBorder="1" applyAlignment="1">
      <alignment shrinkToFit="1"/>
    </xf>
    <xf numFmtId="3" fontId="24" fillId="0" borderId="17" xfId="1" applyNumberFormat="1" applyFont="1" applyFill="1" applyBorder="1" applyAlignment="1">
      <alignment shrinkToFit="1"/>
    </xf>
    <xf numFmtId="3" fontId="24" fillId="0" borderId="5" xfId="1" applyNumberFormat="1" applyFont="1" applyFill="1" applyBorder="1" applyAlignment="1">
      <alignment shrinkToFit="1"/>
    </xf>
    <xf numFmtId="3" fontId="24" fillId="0" borderId="23" xfId="1" applyNumberFormat="1" applyFont="1" applyFill="1" applyBorder="1" applyAlignment="1">
      <alignment shrinkToFit="1"/>
    </xf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4" fillId="0" borderId="0" xfId="0" quotePrefix="1" applyNumberFormat="1" applyFont="1" applyAlignment="1" applyProtection="1">
      <alignment horizontal="center" vertical="top"/>
      <protection locked="0"/>
    </xf>
    <xf numFmtId="3" fontId="28" fillId="0" borderId="0" xfId="0" quotePrefix="1" applyNumberFormat="1" applyFont="1" applyAlignment="1">
      <alignment horizontal="right" vertical="top"/>
    </xf>
    <xf numFmtId="3" fontId="5" fillId="0" borderId="4" xfId="0" applyNumberFormat="1" applyFont="1" applyFill="1" applyBorder="1" applyAlignment="1">
      <alignment shrinkToFit="1"/>
    </xf>
    <xf numFmtId="3" fontId="5" fillId="0" borderId="15" xfId="0" applyNumberFormat="1" applyFont="1" applyFill="1" applyBorder="1" applyAlignment="1">
      <alignment shrinkToFit="1"/>
    </xf>
    <xf numFmtId="3" fontId="5" fillId="0" borderId="2" xfId="0" applyNumberFormat="1" applyFont="1" applyFill="1" applyBorder="1" applyAlignment="1">
      <alignment shrinkToFit="1"/>
    </xf>
    <xf numFmtId="3" fontId="5" fillId="0" borderId="17" xfId="0" applyNumberFormat="1" applyFont="1" applyFill="1" applyBorder="1" applyAlignment="1">
      <alignment shrinkToFit="1"/>
    </xf>
    <xf numFmtId="3" fontId="5" fillId="0" borderId="52" xfId="0" applyNumberFormat="1" applyFont="1" applyFill="1" applyBorder="1" applyAlignment="1">
      <alignment shrinkToFit="1"/>
    </xf>
    <xf numFmtId="176" fontId="5" fillId="0" borderId="2" xfId="0" applyNumberFormat="1" applyFont="1" applyFill="1" applyBorder="1" applyAlignment="1">
      <alignment shrinkToFit="1"/>
    </xf>
    <xf numFmtId="3" fontId="5" fillId="0" borderId="53" xfId="0" applyNumberFormat="1" applyFont="1" applyFill="1" applyBorder="1" applyAlignment="1">
      <alignment shrinkToFit="1"/>
    </xf>
    <xf numFmtId="3" fontId="29" fillId="0" borderId="14" xfId="0" applyNumberFormat="1" applyFont="1" applyFill="1" applyBorder="1" applyAlignment="1">
      <alignment shrinkToFit="1"/>
    </xf>
    <xf numFmtId="3" fontId="29" fillId="0" borderId="17" xfId="0" applyNumberFormat="1" applyFont="1" applyFill="1" applyBorder="1" applyAlignment="1">
      <alignment shrinkToFit="1"/>
    </xf>
    <xf numFmtId="3" fontId="29" fillId="0" borderId="16" xfId="0" applyNumberFormat="1" applyFont="1" applyFill="1" applyBorder="1" applyAlignment="1">
      <alignment shrinkToFit="1"/>
    </xf>
    <xf numFmtId="3" fontId="29" fillId="0" borderId="5" xfId="0" applyNumberFormat="1" applyFont="1" applyFill="1" applyBorder="1" applyAlignment="1">
      <alignment shrinkToFit="1"/>
    </xf>
    <xf numFmtId="3" fontId="29" fillId="0" borderId="23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0" fillId="0" borderId="0" xfId="0" applyNumberFormat="1" applyFont="1" applyAlignment="1"/>
    <xf numFmtId="4" fontId="30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9" fillId="0" borderId="55" xfId="0" applyNumberFormat="1" applyFont="1" applyFill="1" applyBorder="1" applyAlignment="1">
      <alignment horizontal="center" vertical="center"/>
    </xf>
    <xf numFmtId="3" fontId="19" fillId="0" borderId="57" xfId="0" applyNumberFormat="1" applyFont="1" applyFill="1" applyBorder="1" applyAlignment="1">
      <alignment horizontal="center" vertical="center"/>
    </xf>
    <xf numFmtId="3" fontId="19" fillId="0" borderId="59" xfId="0" applyNumberFormat="1" applyFont="1" applyFill="1" applyBorder="1" applyAlignment="1">
      <alignment horizontal="center" vertical="center"/>
    </xf>
    <xf numFmtId="3" fontId="22" fillId="0" borderId="16" xfId="0" applyNumberFormat="1" applyFont="1" applyBorder="1" applyAlignment="1"/>
    <xf numFmtId="3" fontId="22" fillId="0" borderId="14" xfId="0" applyNumberFormat="1" applyFont="1" applyBorder="1" applyAlignment="1"/>
    <xf numFmtId="3" fontId="22" fillId="0" borderId="14" xfId="0" applyNumberFormat="1" applyFont="1" applyBorder="1" applyAlignment="1">
      <alignment horizontal="distributed" justifyLastLine="1"/>
    </xf>
    <xf numFmtId="3" fontId="22" fillId="0" borderId="16" xfId="0" applyNumberFormat="1" applyFont="1" applyBorder="1" applyAlignment="1">
      <alignment horizontal="distributed" justifyLastLine="1"/>
    </xf>
    <xf numFmtId="3" fontId="22" fillId="0" borderId="18" xfId="0" applyNumberFormat="1" applyFont="1" applyBorder="1" applyAlignment="1">
      <alignment horizontal="distributed" justifyLastLine="1"/>
    </xf>
    <xf numFmtId="3" fontId="19" fillId="0" borderId="7" xfId="0" applyNumberFormat="1" applyFont="1" applyFill="1" applyBorder="1" applyAlignment="1">
      <alignment horizontal="center" vertical="center"/>
    </xf>
    <xf numFmtId="3" fontId="18" fillId="0" borderId="54" xfId="0" applyNumberFormat="1" applyFont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3" fontId="18" fillId="0" borderId="58" xfId="0" applyNumberFormat="1" applyFont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46" xfId="0" applyNumberFormat="1" applyFont="1" applyFill="1" applyBorder="1" applyAlignment="1">
      <alignment horizontal="center" vertical="center"/>
    </xf>
    <xf numFmtId="3" fontId="19" fillId="0" borderId="32" xfId="0" applyNumberFormat="1" applyFont="1" applyFill="1" applyBorder="1" applyAlignment="1">
      <alignment horizontal="center" vertical="center"/>
    </xf>
    <xf numFmtId="3" fontId="22" fillId="0" borderId="9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3" fontId="19" fillId="0" borderId="44" xfId="0" applyNumberFormat="1" applyFont="1" applyFill="1" applyBorder="1" applyAlignment="1">
      <alignment horizontal="center" vertical="center" shrinkToFit="1"/>
    </xf>
    <xf numFmtId="3" fontId="19" fillId="0" borderId="45" xfId="0" applyNumberFormat="1" applyFont="1" applyFill="1" applyBorder="1" applyAlignment="1">
      <alignment horizontal="center" vertical="center" shrinkToFit="1"/>
    </xf>
    <xf numFmtId="3" fontId="19" fillId="0" borderId="44" xfId="0" applyNumberFormat="1" applyFont="1" applyFill="1" applyBorder="1" applyAlignment="1">
      <alignment horizontal="center" vertical="center"/>
    </xf>
    <xf numFmtId="3" fontId="19" fillId="0" borderId="45" xfId="0" applyNumberFormat="1" applyFont="1" applyFill="1" applyBorder="1" applyAlignment="1">
      <alignment horizontal="center" vertical="center"/>
    </xf>
    <xf numFmtId="3" fontId="19" fillId="0" borderId="50" xfId="0" applyNumberFormat="1" applyFont="1" applyFill="1" applyBorder="1" applyAlignment="1">
      <alignment horizontal="center" vertical="center"/>
    </xf>
    <xf numFmtId="3" fontId="19" fillId="0" borderId="51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 wrapText="1"/>
    </xf>
    <xf numFmtId="3" fontId="21" fillId="0" borderId="6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7" fillId="0" borderId="12" xfId="0" applyNumberFormat="1" applyFont="1" applyFill="1" applyBorder="1" applyAlignment="1">
      <alignment horizontal="center"/>
    </xf>
    <xf numFmtId="3" fontId="17" fillId="0" borderId="10" xfId="0" applyNumberFormat="1" applyFont="1" applyFill="1" applyBorder="1" applyAlignment="1">
      <alignment horizontal="center"/>
    </xf>
    <xf numFmtId="3" fontId="17" fillId="0" borderId="11" xfId="0" applyNumberFormat="1" applyFont="1" applyFill="1" applyBorder="1" applyAlignment="1">
      <alignment horizontal="center"/>
    </xf>
    <xf numFmtId="3" fontId="19" fillId="0" borderId="42" xfId="0" applyNumberFormat="1" applyFont="1" applyFill="1" applyBorder="1" applyAlignment="1">
      <alignment horizontal="center" vertical="center" shrinkToFit="1"/>
    </xf>
    <xf numFmtId="3" fontId="19" fillId="0" borderId="43" xfId="0" applyNumberFormat="1" applyFont="1" applyFill="1" applyBorder="1" applyAlignment="1">
      <alignment horizontal="center" vertical="center" shrinkToFit="1"/>
    </xf>
    <xf numFmtId="3" fontId="8" fillId="0" borderId="25" xfId="0" applyNumberFormat="1" applyFont="1" applyFill="1" applyBorder="1" applyAlignment="1" applyProtection="1">
      <alignment horizontal="center" vertical="center"/>
      <protection locked="0"/>
    </xf>
    <xf numFmtId="3" fontId="8" fillId="0" borderId="26" xfId="0" applyNumberFormat="1" applyFont="1" applyFill="1" applyBorder="1" applyAlignment="1" applyProtection="1">
      <alignment horizontal="center" vertical="center"/>
      <protection locked="0"/>
    </xf>
    <xf numFmtId="3" fontId="8" fillId="0" borderId="38" xfId="0" applyNumberFormat="1" applyFont="1" applyFill="1" applyBorder="1" applyAlignment="1" applyProtection="1">
      <alignment horizontal="center" vertical="center"/>
      <protection locked="0"/>
    </xf>
    <xf numFmtId="3" fontId="8" fillId="0" borderId="47" xfId="0" applyNumberFormat="1" applyFont="1" applyFill="1" applyBorder="1" applyAlignment="1" applyProtection="1">
      <alignment horizontal="center" vertical="center"/>
      <protection locked="0"/>
    </xf>
    <xf numFmtId="3" fontId="8" fillId="0" borderId="48" xfId="0" applyNumberFormat="1" applyFont="1" applyFill="1" applyBorder="1" applyAlignment="1" applyProtection="1">
      <alignment horizontal="center" vertical="center"/>
      <protection locked="0"/>
    </xf>
    <xf numFmtId="3" fontId="8" fillId="0" borderId="49" xfId="0" applyNumberFormat="1" applyFont="1" applyFill="1" applyBorder="1" applyAlignment="1" applyProtection="1">
      <alignment horizontal="center" vertical="center"/>
      <protection locked="0"/>
    </xf>
    <xf numFmtId="3" fontId="25" fillId="0" borderId="9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37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⑯公債費前年比較(道府県分完成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W:/&#27178;&#23665;&#21331;&#29983;/&#9325;&#31639;&#23450;&#65288;&#32207;&#25324;&#65289;/&#35430;&#31639;&#65298;/&#30476;&#20998;&#65298;/&#9325;&#32076;&#24120;&#32076;&#36027;&#65288;&#23550;&#20840;&#20307;&#12539;&#8545;''&#65289;.WK4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/>
  <dimension ref="A1:BE109"/>
  <sheetViews>
    <sheetView showGridLines="0" showZeros="0" tabSelected="1" showOutlineSymbols="0" view="pageBreakPreview" zoomScale="70" zoomScaleNormal="70" zoomScaleSheetLayoutView="70" workbookViewId="0">
      <pane xSplit="2" ySplit="7" topLeftCell="C8" activePane="bottomRight" state="frozenSplit"/>
      <selection activeCell="A3" sqref="A3:I6"/>
      <selection pane="topRight" activeCell="A3" sqref="A3:I6"/>
      <selection pane="bottomLeft" activeCell="A3" sqref="A3:I6"/>
      <selection pane="bottomRight" activeCell="AF49" sqref="AF49"/>
    </sheetView>
  </sheetViews>
  <sheetFormatPr defaultColWidth="8.69921875" defaultRowHeight="14.25" x14ac:dyDescent="0.15"/>
  <cols>
    <col min="1" max="1" width="10.796875" style="16" customWidth="1"/>
    <col min="2" max="17" width="13.3984375" style="16" customWidth="1"/>
    <col min="18" max="32" width="14.296875" style="16" customWidth="1"/>
    <col min="33" max="39" width="12.5" style="16" customWidth="1"/>
    <col min="40" max="40" width="13.3984375" style="16" customWidth="1"/>
    <col min="41" max="41" width="12.5" style="16" customWidth="1"/>
    <col min="42" max="42" width="15.69921875" style="16" bestFit="1" customWidth="1"/>
    <col min="43" max="43" width="6.59765625" style="16" customWidth="1"/>
    <col min="44" max="44" width="13.3984375" style="16" customWidth="1"/>
    <col min="45" max="46" width="12.69921875" style="16" customWidth="1"/>
    <col min="47" max="47" width="14.69921875" style="16" customWidth="1"/>
    <col min="48" max="48" width="5.796875" style="16" customWidth="1"/>
    <col min="49" max="49" width="15" style="16" customWidth="1"/>
    <col min="50" max="51" width="15.19921875" style="132" customWidth="1"/>
    <col min="52" max="52" width="11.3984375" style="132" bestFit="1" customWidth="1"/>
    <col min="53" max="53" width="8.69921875" style="132"/>
    <col min="54" max="54" width="10.8984375" style="132" bestFit="1" customWidth="1"/>
    <col min="55" max="55" width="8.69921875" style="132"/>
    <col min="56" max="56" width="10.8984375" style="132" bestFit="1" customWidth="1"/>
    <col min="57" max="57" width="8.69921875" style="132"/>
    <col min="58" max="16384" width="8.69921875" style="16"/>
  </cols>
  <sheetData>
    <row r="1" spans="1:57" ht="21" x14ac:dyDescent="0.15">
      <c r="A1" s="17"/>
      <c r="B1" s="18" t="s">
        <v>154</v>
      </c>
      <c r="C1" s="19"/>
      <c r="D1" s="20"/>
      <c r="E1" s="20"/>
      <c r="F1" s="19"/>
      <c r="G1" s="21"/>
      <c r="H1" s="21"/>
      <c r="I1" s="21"/>
      <c r="J1" s="170"/>
      <c r="K1" s="170"/>
      <c r="L1" s="170"/>
      <c r="M1" s="19"/>
      <c r="N1" s="22"/>
      <c r="O1" s="19"/>
      <c r="P1" s="19"/>
      <c r="Q1" s="169"/>
      <c r="R1" s="169"/>
      <c r="S1" s="169"/>
      <c r="T1" s="20"/>
      <c r="U1" s="20"/>
      <c r="V1" s="21"/>
      <c r="W1" s="21"/>
      <c r="X1" s="21"/>
      <c r="Y1" s="21"/>
      <c r="Z1" s="170"/>
      <c r="AA1" s="170"/>
      <c r="AB1" s="170"/>
      <c r="AC1" s="19"/>
      <c r="AD1" s="22"/>
      <c r="AE1" s="19"/>
      <c r="AF1" s="1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5"/>
      <c r="AR1" s="19"/>
      <c r="AS1" s="20"/>
      <c r="AW1" s="113"/>
      <c r="AX1" s="114"/>
      <c r="BE1" s="16"/>
    </row>
    <row r="2" spans="1:57" ht="18.75" x14ac:dyDescent="0.15">
      <c r="A2" s="23"/>
      <c r="B2" s="24" t="s">
        <v>153</v>
      </c>
      <c r="C2" s="19"/>
      <c r="D2" s="20"/>
      <c r="E2" s="20"/>
      <c r="F2" s="19"/>
      <c r="G2" s="21"/>
      <c r="H2" s="21"/>
      <c r="I2" s="21"/>
      <c r="J2" s="25"/>
      <c r="K2" s="25"/>
      <c r="L2" s="25"/>
      <c r="M2" s="19"/>
      <c r="N2" s="26"/>
      <c r="P2" s="26" t="s">
        <v>81</v>
      </c>
      <c r="Q2" s="24" t="s">
        <v>128</v>
      </c>
      <c r="R2" s="27"/>
      <c r="S2" s="27"/>
      <c r="T2" s="20"/>
      <c r="U2" s="20"/>
      <c r="V2" s="21"/>
      <c r="W2" s="21"/>
      <c r="X2" s="21"/>
      <c r="Y2" s="21"/>
      <c r="Z2" s="25"/>
      <c r="AA2" s="25"/>
      <c r="AB2" s="26"/>
      <c r="AE2" s="26" t="s">
        <v>81</v>
      </c>
      <c r="AF2" s="24" t="s">
        <v>128</v>
      </c>
      <c r="AG2" s="27"/>
      <c r="AH2" s="27"/>
      <c r="AI2" s="27"/>
      <c r="AJ2" s="27"/>
      <c r="AK2" s="27"/>
      <c r="AL2" s="134"/>
      <c r="AM2" s="135"/>
      <c r="AN2" s="27"/>
      <c r="AO2" s="28"/>
      <c r="AP2" s="26" t="s">
        <v>81</v>
      </c>
      <c r="AQ2" s="15"/>
      <c r="AR2" s="28" t="s">
        <v>122</v>
      </c>
      <c r="AS2" s="20"/>
      <c r="AT2" s="26"/>
      <c r="AU2" s="26" t="s">
        <v>81</v>
      </c>
      <c r="AW2" s="115"/>
      <c r="AX2" s="116" t="s">
        <v>81</v>
      </c>
      <c r="BE2" s="16"/>
    </row>
    <row r="3" spans="1:57" ht="17.25" x14ac:dyDescent="0.2">
      <c r="A3" s="145" t="s">
        <v>141</v>
      </c>
      <c r="B3" s="136" t="s">
        <v>10</v>
      </c>
      <c r="C3" s="29" t="s">
        <v>80</v>
      </c>
      <c r="D3" s="30"/>
      <c r="E3" s="30"/>
      <c r="F3" s="30"/>
      <c r="G3" s="30"/>
      <c r="H3" s="30"/>
      <c r="I3" s="30"/>
      <c r="J3" s="31"/>
      <c r="K3" s="171" t="s">
        <v>79</v>
      </c>
      <c r="L3" s="172"/>
      <c r="M3" s="172"/>
      <c r="N3" s="172"/>
      <c r="O3" s="172"/>
      <c r="P3" s="173"/>
      <c r="Q3" s="172" t="s">
        <v>132</v>
      </c>
      <c r="R3" s="172"/>
      <c r="S3" s="173"/>
      <c r="T3" s="32" t="s">
        <v>78</v>
      </c>
      <c r="U3" s="33"/>
      <c r="V3" s="30"/>
      <c r="W3" s="30"/>
      <c r="X3" s="30"/>
      <c r="Y3" s="30"/>
      <c r="Z3" s="31"/>
      <c r="AA3" s="171" t="s">
        <v>140</v>
      </c>
      <c r="AB3" s="172"/>
      <c r="AC3" s="172"/>
      <c r="AD3" s="172"/>
      <c r="AE3" s="173"/>
      <c r="AF3" s="171" t="s">
        <v>119</v>
      </c>
      <c r="AG3" s="172"/>
      <c r="AH3" s="173"/>
      <c r="AI3" s="34"/>
      <c r="AJ3" s="161" t="s">
        <v>135</v>
      </c>
      <c r="AK3" s="161" t="s">
        <v>139</v>
      </c>
      <c r="AL3" s="161" t="s">
        <v>148</v>
      </c>
      <c r="AM3" s="161" t="s">
        <v>152</v>
      </c>
      <c r="AN3" s="35"/>
      <c r="AO3" s="36"/>
      <c r="AP3" s="152" t="s">
        <v>65</v>
      </c>
      <c r="AQ3" s="15"/>
      <c r="AR3" s="37" t="s">
        <v>123</v>
      </c>
      <c r="AS3" s="38"/>
      <c r="AT3" s="152" t="s">
        <v>65</v>
      </c>
      <c r="AU3" s="152" t="s">
        <v>126</v>
      </c>
      <c r="AW3" s="163" t="s">
        <v>146</v>
      </c>
      <c r="AX3" s="166" t="s">
        <v>147</v>
      </c>
      <c r="BE3" s="16"/>
    </row>
    <row r="4" spans="1:57" ht="17.25" x14ac:dyDescent="0.15">
      <c r="A4" s="146"/>
      <c r="B4" s="137"/>
      <c r="C4" s="155" t="s">
        <v>0</v>
      </c>
      <c r="D4" s="156"/>
      <c r="E4" s="40" t="s">
        <v>11</v>
      </c>
      <c r="F4" s="148" t="s">
        <v>66</v>
      </c>
      <c r="G4" s="149"/>
      <c r="H4" s="149"/>
      <c r="I4" s="150"/>
      <c r="J4" s="41" t="s">
        <v>83</v>
      </c>
      <c r="K4" s="40" t="s">
        <v>1</v>
      </c>
      <c r="L4" s="40" t="s">
        <v>2</v>
      </c>
      <c r="M4" s="148" t="s">
        <v>12</v>
      </c>
      <c r="N4" s="151"/>
      <c r="O4" s="157" t="s">
        <v>116</v>
      </c>
      <c r="P4" s="158"/>
      <c r="Q4" s="42" t="s">
        <v>82</v>
      </c>
      <c r="R4" s="43"/>
      <c r="S4" s="44"/>
      <c r="T4" s="45" t="s">
        <v>3</v>
      </c>
      <c r="U4" s="40" t="s">
        <v>93</v>
      </c>
      <c r="V4" s="144" t="s">
        <v>13</v>
      </c>
      <c r="W4" s="40" t="s">
        <v>155</v>
      </c>
      <c r="X4" s="42" t="s">
        <v>91</v>
      </c>
      <c r="Y4" s="43"/>
      <c r="Z4" s="40" t="s">
        <v>14</v>
      </c>
      <c r="AA4" s="40" t="s">
        <v>15</v>
      </c>
      <c r="AB4" s="159" t="s">
        <v>16</v>
      </c>
      <c r="AC4" s="160"/>
      <c r="AD4" s="39" t="s">
        <v>118</v>
      </c>
      <c r="AE4" s="39" t="s">
        <v>64</v>
      </c>
      <c r="AF4" s="40" t="s">
        <v>4</v>
      </c>
      <c r="AG4" s="40" t="s">
        <v>5</v>
      </c>
      <c r="AH4" s="40" t="s">
        <v>120</v>
      </c>
      <c r="AI4" s="46" t="s">
        <v>129</v>
      </c>
      <c r="AJ4" s="162"/>
      <c r="AK4" s="162"/>
      <c r="AL4" s="162"/>
      <c r="AM4" s="162"/>
      <c r="AN4" s="47" t="s">
        <v>129</v>
      </c>
      <c r="AO4" s="48" t="s">
        <v>121</v>
      </c>
      <c r="AP4" s="153"/>
      <c r="AQ4" s="49"/>
      <c r="AR4" s="174"/>
      <c r="AS4" s="175"/>
      <c r="AT4" s="153"/>
      <c r="AU4" s="153"/>
      <c r="AW4" s="164"/>
      <c r="AX4" s="167"/>
      <c r="BE4" s="16"/>
    </row>
    <row r="5" spans="1:57" ht="22.5" customHeight="1" x14ac:dyDescent="0.15">
      <c r="A5" s="147"/>
      <c r="B5" s="138" t="s">
        <v>84</v>
      </c>
      <c r="C5" s="50" t="s">
        <v>85</v>
      </c>
      <c r="D5" s="50" t="s">
        <v>113</v>
      </c>
      <c r="E5" s="50" t="s">
        <v>86</v>
      </c>
      <c r="F5" s="50" t="s">
        <v>87</v>
      </c>
      <c r="G5" s="50" t="s">
        <v>114</v>
      </c>
      <c r="H5" s="50" t="s">
        <v>115</v>
      </c>
      <c r="I5" s="50" t="s">
        <v>94</v>
      </c>
      <c r="J5" s="50" t="s">
        <v>70</v>
      </c>
      <c r="K5" s="50" t="s">
        <v>6</v>
      </c>
      <c r="L5" s="50" t="s">
        <v>6</v>
      </c>
      <c r="M5" s="50" t="s">
        <v>6</v>
      </c>
      <c r="N5" s="51" t="s">
        <v>72</v>
      </c>
      <c r="O5" s="52" t="s">
        <v>6</v>
      </c>
      <c r="P5" s="53" t="s">
        <v>7</v>
      </c>
      <c r="Q5" s="50" t="s">
        <v>73</v>
      </c>
      <c r="R5" s="54" t="s">
        <v>88</v>
      </c>
      <c r="S5" s="55" t="s">
        <v>145</v>
      </c>
      <c r="T5" s="53" t="s">
        <v>89</v>
      </c>
      <c r="U5" s="50" t="s">
        <v>67</v>
      </c>
      <c r="V5" s="50" t="s">
        <v>67</v>
      </c>
      <c r="W5" s="56" t="s">
        <v>156</v>
      </c>
      <c r="X5" s="56" t="s">
        <v>90</v>
      </c>
      <c r="Y5" s="56" t="s">
        <v>117</v>
      </c>
      <c r="Z5" s="50" t="s">
        <v>67</v>
      </c>
      <c r="AA5" s="50" t="s">
        <v>8</v>
      </c>
      <c r="AB5" s="57" t="s">
        <v>68</v>
      </c>
      <c r="AC5" s="58" t="s">
        <v>69</v>
      </c>
      <c r="AD5" s="52" t="s">
        <v>92</v>
      </c>
      <c r="AE5" s="52" t="s">
        <v>70</v>
      </c>
      <c r="AF5" s="50" t="s">
        <v>9</v>
      </c>
      <c r="AG5" s="54" t="s">
        <v>77</v>
      </c>
      <c r="AH5" s="50" t="s">
        <v>71</v>
      </c>
      <c r="AI5" s="59"/>
      <c r="AJ5" s="60" t="s">
        <v>71</v>
      </c>
      <c r="AK5" s="60" t="s">
        <v>67</v>
      </c>
      <c r="AL5" s="60" t="s">
        <v>67</v>
      </c>
      <c r="AM5" s="60" t="s">
        <v>67</v>
      </c>
      <c r="AN5" s="61"/>
      <c r="AO5" s="62"/>
      <c r="AP5" s="154"/>
      <c r="AQ5" s="49"/>
      <c r="AR5" s="50" t="s">
        <v>124</v>
      </c>
      <c r="AS5" s="50" t="s">
        <v>125</v>
      </c>
      <c r="AT5" s="154"/>
      <c r="AU5" s="154"/>
      <c r="AW5" s="165"/>
      <c r="AX5" s="168"/>
      <c r="BE5" s="16"/>
    </row>
    <row r="6" spans="1:57" ht="24.75" customHeight="1" x14ac:dyDescent="0.2">
      <c r="A6" s="139" t="s">
        <v>17</v>
      </c>
      <c r="B6" s="64">
        <v>88520530</v>
      </c>
      <c r="C6" s="65">
        <v>28671086</v>
      </c>
      <c r="D6" s="65">
        <v>32328654</v>
      </c>
      <c r="E6" s="65">
        <v>8394624</v>
      </c>
      <c r="F6" s="65">
        <v>310635</v>
      </c>
      <c r="G6" s="65">
        <v>266422</v>
      </c>
      <c r="H6" s="65">
        <v>1686080</v>
      </c>
      <c r="I6" s="65">
        <v>3158629</v>
      </c>
      <c r="J6" s="65">
        <v>4527442</v>
      </c>
      <c r="K6" s="65">
        <v>84808044</v>
      </c>
      <c r="L6" s="65">
        <v>51851475</v>
      </c>
      <c r="M6" s="65">
        <v>53429952</v>
      </c>
      <c r="N6" s="66">
        <v>8043440</v>
      </c>
      <c r="O6" s="67">
        <v>29294001</v>
      </c>
      <c r="P6" s="68">
        <v>2984432</v>
      </c>
      <c r="Q6" s="65">
        <v>10410147</v>
      </c>
      <c r="R6" s="65">
        <v>4057868</v>
      </c>
      <c r="S6" s="66">
        <v>12295686</v>
      </c>
      <c r="T6" s="68">
        <v>13329348</v>
      </c>
      <c r="U6" s="65">
        <v>52459671</v>
      </c>
      <c r="V6" s="65">
        <v>71774701</v>
      </c>
      <c r="W6" s="65">
        <v>72206851</v>
      </c>
      <c r="X6" s="65">
        <v>90841703</v>
      </c>
      <c r="Y6" s="65">
        <v>84969537</v>
      </c>
      <c r="Z6" s="65">
        <v>1897318</v>
      </c>
      <c r="AA6" s="65">
        <v>19796049</v>
      </c>
      <c r="AB6" s="66">
        <v>8134171</v>
      </c>
      <c r="AC6" s="67">
        <v>9620199</v>
      </c>
      <c r="AD6" s="67">
        <v>3453265</v>
      </c>
      <c r="AE6" s="67">
        <v>7154586</v>
      </c>
      <c r="AF6" s="69">
        <v>13548791</v>
      </c>
      <c r="AG6" s="65">
        <v>97822</v>
      </c>
      <c r="AH6" s="65">
        <v>36837447</v>
      </c>
      <c r="AI6" s="70">
        <f>SUM(B6:AH6)</f>
        <v>911160606</v>
      </c>
      <c r="AJ6" s="67">
        <v>3677867</v>
      </c>
      <c r="AK6" s="67">
        <v>5941954</v>
      </c>
      <c r="AL6" s="67">
        <v>7365922</v>
      </c>
      <c r="AM6" s="67">
        <v>3664962</v>
      </c>
      <c r="AN6" s="71">
        <f>SUM(AJ6:AM6)</f>
        <v>20650705</v>
      </c>
      <c r="AO6" s="71">
        <v>168244715</v>
      </c>
      <c r="AP6" s="72">
        <f>SUM(AI6,AN6:AO6)</f>
        <v>1100056026</v>
      </c>
      <c r="AQ6" s="15"/>
      <c r="AR6" s="65">
        <v>30329094</v>
      </c>
      <c r="AS6" s="65">
        <v>77610854</v>
      </c>
      <c r="AT6" s="72">
        <f>SUM(AR6:AS6)</f>
        <v>107939948</v>
      </c>
      <c r="AU6" s="72">
        <f>SUM(AP6,AT6)</f>
        <v>1207995974</v>
      </c>
      <c r="AW6" s="117">
        <v>5806416</v>
      </c>
      <c r="AX6" s="118">
        <f>AU6-AW6</f>
        <v>1202189558</v>
      </c>
      <c r="AY6" s="130"/>
      <c r="AZ6" s="130"/>
      <c r="BA6" s="130"/>
      <c r="BB6" s="130"/>
      <c r="BC6" s="130"/>
      <c r="BD6" s="130"/>
      <c r="BE6" s="16"/>
    </row>
    <row r="7" spans="1:57" ht="17.25" x14ac:dyDescent="0.2">
      <c r="A7" s="139" t="s">
        <v>18</v>
      </c>
      <c r="B7" s="72">
        <v>20292832</v>
      </c>
      <c r="C7" s="73">
        <v>7169347</v>
      </c>
      <c r="D7" s="73">
        <v>9005001</v>
      </c>
      <c r="E7" s="73">
        <v>1492608</v>
      </c>
      <c r="F7" s="73">
        <v>970816</v>
      </c>
      <c r="G7" s="73">
        <v>767484</v>
      </c>
      <c r="H7" s="73">
        <v>451972</v>
      </c>
      <c r="I7" s="73">
        <v>1155055</v>
      </c>
      <c r="J7" s="73">
        <v>1871436</v>
      </c>
      <c r="K7" s="73">
        <v>27425040</v>
      </c>
      <c r="L7" s="73">
        <v>17165645</v>
      </c>
      <c r="M7" s="73">
        <v>14994336</v>
      </c>
      <c r="N7" s="74">
        <v>1837725</v>
      </c>
      <c r="O7" s="75">
        <v>7542633</v>
      </c>
      <c r="P7" s="76">
        <v>1021796</v>
      </c>
      <c r="Q7" s="73">
        <v>3314132</v>
      </c>
      <c r="R7" s="73">
        <v>1660640</v>
      </c>
      <c r="S7" s="74">
        <v>2641715</v>
      </c>
      <c r="T7" s="76">
        <v>2775125</v>
      </c>
      <c r="U7" s="73">
        <v>12207302</v>
      </c>
      <c r="V7" s="73">
        <v>22522512</v>
      </c>
      <c r="W7" s="73">
        <v>23860806</v>
      </c>
      <c r="X7" s="73">
        <v>23480499</v>
      </c>
      <c r="Y7" s="73">
        <v>21234471</v>
      </c>
      <c r="Z7" s="73">
        <v>666283</v>
      </c>
      <c r="AA7" s="73">
        <v>6412419</v>
      </c>
      <c r="AB7" s="74">
        <v>1558671</v>
      </c>
      <c r="AC7" s="75">
        <v>239816</v>
      </c>
      <c r="AD7" s="75">
        <v>1283705</v>
      </c>
      <c r="AE7" s="75">
        <v>3410893</v>
      </c>
      <c r="AF7" s="77">
        <v>3043487</v>
      </c>
      <c r="AG7" s="73">
        <v>11606</v>
      </c>
      <c r="AH7" s="73">
        <v>20528570</v>
      </c>
      <c r="AI7" s="78">
        <f>SUM(B7:AH7)</f>
        <v>264016378</v>
      </c>
      <c r="AJ7" s="75">
        <v>2064029</v>
      </c>
      <c r="AK7" s="75">
        <v>4209146</v>
      </c>
      <c r="AL7" s="75">
        <v>5458210</v>
      </c>
      <c r="AM7" s="75">
        <v>1675042</v>
      </c>
      <c r="AN7" s="79">
        <f t="shared" ref="AN7:AN55" si="0">SUM(AJ7:AM7)</f>
        <v>13406427</v>
      </c>
      <c r="AO7" s="79">
        <v>41519762</v>
      </c>
      <c r="AP7" s="72">
        <f t="shared" ref="AP7:AP54" si="1">SUM(AI7,AN7:AO7)</f>
        <v>318942567</v>
      </c>
      <c r="AQ7" s="15"/>
      <c r="AR7" s="73">
        <v>16652049</v>
      </c>
      <c r="AS7" s="73">
        <v>8477787</v>
      </c>
      <c r="AT7" s="72">
        <f t="shared" ref="AT7:AT55" si="2">SUM(AR7:AS7)</f>
        <v>25129836</v>
      </c>
      <c r="AU7" s="72">
        <f t="shared" ref="AU7:AU55" si="3">SUM(AP7,AT7)</f>
        <v>344072403</v>
      </c>
      <c r="AW7" s="119">
        <v>969545</v>
      </c>
      <c r="AX7" s="120">
        <f t="shared" ref="AX7:AX55" si="4">AU7-AW7</f>
        <v>343102858</v>
      </c>
      <c r="AY7" s="130"/>
      <c r="AZ7" s="130"/>
      <c r="BA7" s="130"/>
      <c r="BB7" s="130"/>
      <c r="BC7" s="130"/>
      <c r="BD7" s="130"/>
      <c r="BE7" s="16"/>
    </row>
    <row r="8" spans="1:57" ht="22.5" customHeight="1" x14ac:dyDescent="0.2">
      <c r="A8" s="139" t="s">
        <v>19</v>
      </c>
      <c r="B8" s="72">
        <v>18798668</v>
      </c>
      <c r="C8" s="73">
        <v>7534726</v>
      </c>
      <c r="D8" s="73">
        <v>10277097</v>
      </c>
      <c r="E8" s="73">
        <v>1841856</v>
      </c>
      <c r="F8" s="73">
        <v>624515</v>
      </c>
      <c r="G8" s="73">
        <v>285771</v>
      </c>
      <c r="H8" s="73">
        <v>382918</v>
      </c>
      <c r="I8" s="73">
        <v>605132</v>
      </c>
      <c r="J8" s="73">
        <v>2076308</v>
      </c>
      <c r="K8" s="73">
        <v>28490904</v>
      </c>
      <c r="L8" s="73">
        <v>17124282</v>
      </c>
      <c r="M8" s="73">
        <v>18079424</v>
      </c>
      <c r="N8" s="74">
        <v>2029739</v>
      </c>
      <c r="O8" s="75">
        <v>7408641</v>
      </c>
      <c r="P8" s="76">
        <v>923336</v>
      </c>
      <c r="Q8" s="73">
        <v>3879277</v>
      </c>
      <c r="R8" s="73">
        <v>2150700</v>
      </c>
      <c r="S8" s="74">
        <v>2310836</v>
      </c>
      <c r="T8" s="76">
        <v>1427867</v>
      </c>
      <c r="U8" s="73">
        <v>11172972</v>
      </c>
      <c r="V8" s="73">
        <v>28750906</v>
      </c>
      <c r="W8" s="73">
        <v>20500715</v>
      </c>
      <c r="X8" s="73">
        <v>24733894</v>
      </c>
      <c r="Y8" s="73">
        <v>21274086</v>
      </c>
      <c r="Z8" s="73">
        <v>658046</v>
      </c>
      <c r="AA8" s="73">
        <v>7009236</v>
      </c>
      <c r="AB8" s="74">
        <v>3206720</v>
      </c>
      <c r="AC8" s="75">
        <v>1327002</v>
      </c>
      <c r="AD8" s="75">
        <v>1157780</v>
      </c>
      <c r="AE8" s="75">
        <v>3407229</v>
      </c>
      <c r="AF8" s="77">
        <v>2941152</v>
      </c>
      <c r="AG8" s="73">
        <v>29015</v>
      </c>
      <c r="AH8" s="73">
        <v>17150007</v>
      </c>
      <c r="AI8" s="78">
        <f t="shared" ref="AI8:AI55" si="5">SUM(B8:AH8)</f>
        <v>269570757</v>
      </c>
      <c r="AJ8" s="75">
        <v>1669810</v>
      </c>
      <c r="AK8" s="75">
        <v>3519022</v>
      </c>
      <c r="AL8" s="75">
        <v>6276680</v>
      </c>
      <c r="AM8" s="75">
        <v>1736729</v>
      </c>
      <c r="AN8" s="79">
        <f t="shared" si="0"/>
        <v>13202241</v>
      </c>
      <c r="AO8" s="79">
        <v>43434072</v>
      </c>
      <c r="AP8" s="72">
        <f t="shared" si="1"/>
        <v>326207070</v>
      </c>
      <c r="AQ8" s="15"/>
      <c r="AR8" s="73">
        <v>16636534</v>
      </c>
      <c r="AS8" s="73">
        <v>12027798</v>
      </c>
      <c r="AT8" s="72">
        <f t="shared" si="2"/>
        <v>28664332</v>
      </c>
      <c r="AU8" s="72">
        <f t="shared" si="3"/>
        <v>354871402</v>
      </c>
      <c r="AW8" s="119">
        <v>1048782</v>
      </c>
      <c r="AX8" s="120">
        <f t="shared" si="4"/>
        <v>353822620</v>
      </c>
      <c r="AY8" s="130"/>
      <c r="AZ8" s="130"/>
      <c r="BA8" s="130"/>
      <c r="BB8" s="130"/>
      <c r="BC8" s="130"/>
      <c r="BD8" s="130"/>
      <c r="BE8" s="16"/>
    </row>
    <row r="9" spans="1:57" ht="22.5" customHeight="1" x14ac:dyDescent="0.2">
      <c r="A9" s="139" t="s">
        <v>20</v>
      </c>
      <c r="B9" s="72">
        <v>32228770</v>
      </c>
      <c r="C9" s="73">
        <v>4881721</v>
      </c>
      <c r="D9" s="73">
        <v>7766979</v>
      </c>
      <c r="E9" s="73">
        <v>1724160</v>
      </c>
      <c r="F9" s="73">
        <v>881755</v>
      </c>
      <c r="G9" s="73">
        <v>506688</v>
      </c>
      <c r="H9" s="73">
        <v>337651</v>
      </c>
      <c r="I9" s="73">
        <v>295116</v>
      </c>
      <c r="J9" s="73">
        <v>2430908</v>
      </c>
      <c r="K9" s="73">
        <v>28329228</v>
      </c>
      <c r="L9" s="73">
        <v>17094737</v>
      </c>
      <c r="M9" s="73">
        <v>24370848</v>
      </c>
      <c r="N9" s="74">
        <v>2959065</v>
      </c>
      <c r="O9" s="75">
        <v>10551870</v>
      </c>
      <c r="P9" s="76">
        <v>1376252</v>
      </c>
      <c r="Q9" s="73">
        <v>5153847</v>
      </c>
      <c r="R9" s="73">
        <v>2506154</v>
      </c>
      <c r="S9" s="74">
        <v>7816936</v>
      </c>
      <c r="T9" s="76">
        <v>1890387</v>
      </c>
      <c r="U9" s="73">
        <v>15697492</v>
      </c>
      <c r="V9" s="73">
        <v>28640288</v>
      </c>
      <c r="W9" s="73">
        <v>29443242</v>
      </c>
      <c r="X9" s="73">
        <v>36184744</v>
      </c>
      <c r="Y9" s="73">
        <v>31224110</v>
      </c>
      <c r="Z9" s="73">
        <v>960278</v>
      </c>
      <c r="AA9" s="73">
        <v>6299982</v>
      </c>
      <c r="AB9" s="74">
        <v>1600322</v>
      </c>
      <c r="AC9" s="75">
        <v>367025</v>
      </c>
      <c r="AD9" s="75">
        <v>883300</v>
      </c>
      <c r="AE9" s="75">
        <v>4218867</v>
      </c>
      <c r="AF9" s="77">
        <v>5554106</v>
      </c>
      <c r="AG9" s="73">
        <v>25699</v>
      </c>
      <c r="AH9" s="73">
        <v>11875853</v>
      </c>
      <c r="AI9" s="78">
        <f t="shared" si="5"/>
        <v>326078380</v>
      </c>
      <c r="AJ9" s="75">
        <v>2099420</v>
      </c>
      <c r="AK9" s="75">
        <v>2915478</v>
      </c>
      <c r="AL9" s="75">
        <v>3555203</v>
      </c>
      <c r="AM9" s="75">
        <v>1147959</v>
      </c>
      <c r="AN9" s="79">
        <f t="shared" si="0"/>
        <v>9718060</v>
      </c>
      <c r="AO9" s="79">
        <v>55689162</v>
      </c>
      <c r="AP9" s="72">
        <f t="shared" si="1"/>
        <v>391485602</v>
      </c>
      <c r="AQ9" s="15"/>
      <c r="AR9" s="73">
        <v>19618766</v>
      </c>
      <c r="AS9" s="73">
        <v>6833917</v>
      </c>
      <c r="AT9" s="72">
        <f t="shared" si="2"/>
        <v>26452683</v>
      </c>
      <c r="AU9" s="72">
        <f t="shared" si="3"/>
        <v>417938285</v>
      </c>
      <c r="AW9" s="119">
        <v>4623589</v>
      </c>
      <c r="AX9" s="120">
        <f t="shared" si="4"/>
        <v>413314696</v>
      </c>
      <c r="AY9" s="130"/>
      <c r="AZ9" s="130"/>
      <c r="BA9" s="130"/>
      <c r="BB9" s="130"/>
      <c r="BC9" s="130"/>
      <c r="BD9" s="130"/>
      <c r="BE9" s="16"/>
    </row>
    <row r="10" spans="1:57" ht="22.5" customHeight="1" x14ac:dyDescent="0.2">
      <c r="A10" s="139" t="s">
        <v>21</v>
      </c>
      <c r="B10" s="72">
        <v>17243695</v>
      </c>
      <c r="C10" s="73">
        <v>6804790</v>
      </c>
      <c r="D10" s="73">
        <v>9661872</v>
      </c>
      <c r="E10" s="73">
        <v>2061504</v>
      </c>
      <c r="F10" s="73">
        <v>553774</v>
      </c>
      <c r="G10" s="73">
        <v>600070</v>
      </c>
      <c r="H10" s="73">
        <v>97226</v>
      </c>
      <c r="I10" s="73">
        <v>227364</v>
      </c>
      <c r="J10" s="73">
        <v>1875405</v>
      </c>
      <c r="K10" s="73">
        <v>18981960</v>
      </c>
      <c r="L10" s="73">
        <v>12024815</v>
      </c>
      <c r="M10" s="73">
        <v>13276656</v>
      </c>
      <c r="N10" s="74">
        <v>1575291</v>
      </c>
      <c r="O10" s="75">
        <v>6453948</v>
      </c>
      <c r="P10" s="76">
        <v>813936</v>
      </c>
      <c r="Q10" s="73">
        <v>3415770</v>
      </c>
      <c r="R10" s="73">
        <v>3121190</v>
      </c>
      <c r="S10" s="74">
        <v>710858</v>
      </c>
      <c r="T10" s="76">
        <v>604044</v>
      </c>
      <c r="U10" s="73">
        <v>9490117</v>
      </c>
      <c r="V10" s="73">
        <v>18371104</v>
      </c>
      <c r="W10" s="73">
        <v>16020725</v>
      </c>
      <c r="X10" s="73">
        <v>22516940</v>
      </c>
      <c r="Y10" s="73">
        <v>19011417</v>
      </c>
      <c r="Z10" s="73">
        <v>582898</v>
      </c>
      <c r="AA10" s="73">
        <v>6748794</v>
      </c>
      <c r="AB10" s="74">
        <v>2070465</v>
      </c>
      <c r="AC10" s="75">
        <v>618450</v>
      </c>
      <c r="AD10" s="75">
        <v>432160</v>
      </c>
      <c r="AE10" s="75">
        <v>3375335</v>
      </c>
      <c r="AF10" s="77">
        <v>2359977</v>
      </c>
      <c r="AG10" s="73">
        <v>15751</v>
      </c>
      <c r="AH10" s="73">
        <v>14283876</v>
      </c>
      <c r="AI10" s="78">
        <f t="shared" si="5"/>
        <v>216002177</v>
      </c>
      <c r="AJ10" s="75">
        <v>1741928</v>
      </c>
      <c r="AK10" s="75">
        <v>4487303</v>
      </c>
      <c r="AL10" s="75">
        <v>6675831</v>
      </c>
      <c r="AM10" s="75">
        <v>2126986</v>
      </c>
      <c r="AN10" s="79">
        <f t="shared" si="0"/>
        <v>15032048</v>
      </c>
      <c r="AO10" s="79">
        <v>39099763</v>
      </c>
      <c r="AP10" s="72">
        <f t="shared" si="1"/>
        <v>270133988</v>
      </c>
      <c r="AQ10" s="15"/>
      <c r="AR10" s="73">
        <v>16504245</v>
      </c>
      <c r="AS10" s="73">
        <v>10065360</v>
      </c>
      <c r="AT10" s="72">
        <f t="shared" si="2"/>
        <v>26569605</v>
      </c>
      <c r="AU10" s="72">
        <f t="shared" si="3"/>
        <v>296703593</v>
      </c>
      <c r="AW10" s="119">
        <v>821206</v>
      </c>
      <c r="AX10" s="120">
        <f t="shared" si="4"/>
        <v>295882387</v>
      </c>
      <c r="AY10" s="130"/>
      <c r="AZ10" s="130"/>
      <c r="BA10" s="130"/>
      <c r="BB10" s="130"/>
      <c r="BC10" s="130"/>
      <c r="BD10" s="130"/>
      <c r="BE10" s="16"/>
    </row>
    <row r="11" spans="1:57" ht="22.5" customHeight="1" x14ac:dyDescent="0.2">
      <c r="A11" s="139" t="s">
        <v>22</v>
      </c>
      <c r="B11" s="72">
        <v>17573801</v>
      </c>
      <c r="C11" s="73">
        <v>8135334</v>
      </c>
      <c r="D11" s="73">
        <v>10754133</v>
      </c>
      <c r="E11" s="73">
        <v>2031168</v>
      </c>
      <c r="F11" s="73">
        <v>334766</v>
      </c>
      <c r="G11" s="73">
        <v>321313</v>
      </c>
      <c r="H11" s="73">
        <v>52489</v>
      </c>
      <c r="I11" s="73">
        <v>66302</v>
      </c>
      <c r="J11" s="73">
        <v>1801805</v>
      </c>
      <c r="K11" s="73">
        <v>24263376</v>
      </c>
      <c r="L11" s="73">
        <v>13318886</v>
      </c>
      <c r="M11" s="73">
        <v>13754912</v>
      </c>
      <c r="N11" s="74">
        <v>1431219</v>
      </c>
      <c r="O11" s="75">
        <v>5884482</v>
      </c>
      <c r="P11" s="76">
        <v>715476</v>
      </c>
      <c r="Q11" s="73">
        <v>3227021</v>
      </c>
      <c r="R11" s="73">
        <v>1144686</v>
      </c>
      <c r="S11" s="74">
        <v>3072983</v>
      </c>
      <c r="T11" s="76">
        <v>1129332</v>
      </c>
      <c r="U11" s="73">
        <v>9031511</v>
      </c>
      <c r="V11" s="73">
        <v>21053700</v>
      </c>
      <c r="W11" s="73">
        <v>18738437</v>
      </c>
      <c r="X11" s="73">
        <v>21281761</v>
      </c>
      <c r="Y11" s="73">
        <v>18702067</v>
      </c>
      <c r="Z11" s="73">
        <v>615184</v>
      </c>
      <c r="AA11" s="73">
        <v>6165666</v>
      </c>
      <c r="AB11" s="74">
        <v>1592904</v>
      </c>
      <c r="AC11" s="75">
        <v>296314</v>
      </c>
      <c r="AD11" s="75">
        <v>270100</v>
      </c>
      <c r="AE11" s="75">
        <v>3393656</v>
      </c>
      <c r="AF11" s="77">
        <v>2427207</v>
      </c>
      <c r="AG11" s="73">
        <v>19896</v>
      </c>
      <c r="AH11" s="73">
        <v>11853131</v>
      </c>
      <c r="AI11" s="78">
        <f t="shared" si="5"/>
        <v>224455018</v>
      </c>
      <c r="AJ11" s="75">
        <v>1913584</v>
      </c>
      <c r="AK11" s="75">
        <v>3658526</v>
      </c>
      <c r="AL11" s="75">
        <v>5294104</v>
      </c>
      <c r="AM11" s="75">
        <v>1565599</v>
      </c>
      <c r="AN11" s="79">
        <f t="shared" si="0"/>
        <v>12431813</v>
      </c>
      <c r="AO11" s="79">
        <v>39383792</v>
      </c>
      <c r="AP11" s="72">
        <f t="shared" si="1"/>
        <v>276270623</v>
      </c>
      <c r="AQ11" s="15"/>
      <c r="AR11" s="73">
        <v>16571315</v>
      </c>
      <c r="AS11" s="73">
        <v>8253121</v>
      </c>
      <c r="AT11" s="72">
        <f t="shared" si="2"/>
        <v>24824436</v>
      </c>
      <c r="AU11" s="72">
        <f t="shared" si="3"/>
        <v>301095059</v>
      </c>
      <c r="AW11" s="119">
        <v>901890</v>
      </c>
      <c r="AX11" s="120">
        <f t="shared" si="4"/>
        <v>300193169</v>
      </c>
      <c r="AY11" s="130"/>
      <c r="AZ11" s="130"/>
      <c r="BA11" s="130"/>
      <c r="BB11" s="130"/>
      <c r="BC11" s="130"/>
      <c r="BD11" s="130"/>
      <c r="BE11" s="16"/>
    </row>
    <row r="12" spans="1:57" ht="22.5" customHeight="1" x14ac:dyDescent="0.2">
      <c r="A12" s="139" t="s">
        <v>23</v>
      </c>
      <c r="B12" s="72">
        <v>28649726</v>
      </c>
      <c r="C12" s="73">
        <v>8860475</v>
      </c>
      <c r="D12" s="73">
        <v>15064494</v>
      </c>
      <c r="E12" s="73">
        <v>4394688</v>
      </c>
      <c r="F12" s="73">
        <v>424063</v>
      </c>
      <c r="G12" s="73">
        <v>393110</v>
      </c>
      <c r="H12" s="73">
        <v>82538</v>
      </c>
      <c r="I12" s="73">
        <v>180004</v>
      </c>
      <c r="J12" s="73">
        <v>2235887</v>
      </c>
      <c r="K12" s="73">
        <v>41155524</v>
      </c>
      <c r="L12" s="73">
        <v>23352368</v>
      </c>
      <c r="M12" s="73">
        <v>23421072</v>
      </c>
      <c r="N12" s="74">
        <v>3575470</v>
      </c>
      <c r="O12" s="75">
        <v>10674696</v>
      </c>
      <c r="P12" s="76">
        <v>1481276</v>
      </c>
      <c r="Q12" s="73">
        <v>4149070</v>
      </c>
      <c r="R12" s="73">
        <v>7664196</v>
      </c>
      <c r="S12" s="74">
        <v>4322692</v>
      </c>
      <c r="T12" s="76">
        <v>1523463</v>
      </c>
      <c r="U12" s="73">
        <v>12717494</v>
      </c>
      <c r="V12" s="73">
        <v>26904751</v>
      </c>
      <c r="W12" s="73">
        <v>24953589</v>
      </c>
      <c r="X12" s="73">
        <v>35082785</v>
      </c>
      <c r="Y12" s="73">
        <v>29416177</v>
      </c>
      <c r="Z12" s="73">
        <v>815873</v>
      </c>
      <c r="AA12" s="73">
        <v>7854444</v>
      </c>
      <c r="AB12" s="74">
        <v>2658536</v>
      </c>
      <c r="AC12" s="75">
        <v>407247</v>
      </c>
      <c r="AD12" s="75">
        <v>373760</v>
      </c>
      <c r="AE12" s="75">
        <v>3660154</v>
      </c>
      <c r="AF12" s="77">
        <v>4246264</v>
      </c>
      <c r="AG12" s="73">
        <v>37305</v>
      </c>
      <c r="AH12" s="73">
        <v>13725169</v>
      </c>
      <c r="AI12" s="78">
        <f t="shared" si="5"/>
        <v>344458360</v>
      </c>
      <c r="AJ12" s="75">
        <v>1657700</v>
      </c>
      <c r="AK12" s="75">
        <v>3557814</v>
      </c>
      <c r="AL12" s="75">
        <v>5839772</v>
      </c>
      <c r="AM12" s="75">
        <v>1433801</v>
      </c>
      <c r="AN12" s="79">
        <f t="shared" si="0"/>
        <v>12489087</v>
      </c>
      <c r="AO12" s="79">
        <v>56950343</v>
      </c>
      <c r="AP12" s="72">
        <f t="shared" si="1"/>
        <v>413897790</v>
      </c>
      <c r="AQ12" s="15"/>
      <c r="AR12" s="73">
        <v>17192990</v>
      </c>
      <c r="AS12" s="73">
        <v>11186396</v>
      </c>
      <c r="AT12" s="72">
        <f t="shared" si="2"/>
        <v>28379386</v>
      </c>
      <c r="AU12" s="72">
        <f t="shared" si="3"/>
        <v>442277176</v>
      </c>
      <c r="AW12" s="119">
        <v>3356732</v>
      </c>
      <c r="AX12" s="120">
        <f t="shared" si="4"/>
        <v>438920444</v>
      </c>
      <c r="AY12" s="130"/>
      <c r="AZ12" s="130"/>
      <c r="BA12" s="130"/>
      <c r="BB12" s="130"/>
      <c r="BC12" s="130"/>
      <c r="BD12" s="130"/>
      <c r="BE12" s="16"/>
    </row>
    <row r="13" spans="1:57" ht="22.5" customHeight="1" x14ac:dyDescent="0.2">
      <c r="A13" s="140" t="s">
        <v>24</v>
      </c>
      <c r="B13" s="64">
        <v>41645478</v>
      </c>
      <c r="C13" s="65">
        <v>8977473</v>
      </c>
      <c r="D13" s="65">
        <v>10066974</v>
      </c>
      <c r="E13" s="65">
        <v>1330752</v>
      </c>
      <c r="F13" s="65">
        <v>562477</v>
      </c>
      <c r="G13" s="65">
        <v>502622</v>
      </c>
      <c r="H13" s="65">
        <v>142565</v>
      </c>
      <c r="I13" s="65">
        <v>169013</v>
      </c>
      <c r="J13" s="65">
        <v>2770678</v>
      </c>
      <c r="K13" s="65">
        <v>63562620</v>
      </c>
      <c r="L13" s="65">
        <v>35773086</v>
      </c>
      <c r="M13" s="65">
        <v>33383616</v>
      </c>
      <c r="N13" s="66">
        <v>4544913</v>
      </c>
      <c r="O13" s="67">
        <v>16000878</v>
      </c>
      <c r="P13" s="68">
        <v>2382732</v>
      </c>
      <c r="Q13" s="65">
        <v>4893812</v>
      </c>
      <c r="R13" s="65">
        <v>1345418</v>
      </c>
      <c r="S13" s="66">
        <v>10160610</v>
      </c>
      <c r="T13" s="68">
        <v>2541889</v>
      </c>
      <c r="U13" s="65">
        <v>19614956</v>
      </c>
      <c r="V13" s="65">
        <v>40710674</v>
      </c>
      <c r="W13" s="65">
        <v>41655542</v>
      </c>
      <c r="X13" s="65">
        <v>44434245</v>
      </c>
      <c r="Y13" s="65">
        <v>41575788</v>
      </c>
      <c r="Z13" s="65">
        <v>1134045</v>
      </c>
      <c r="AA13" s="65">
        <v>8288631</v>
      </c>
      <c r="AB13" s="66">
        <v>1332911</v>
      </c>
      <c r="AC13" s="67">
        <v>26319</v>
      </c>
      <c r="AD13" s="67">
        <v>393470</v>
      </c>
      <c r="AE13" s="67">
        <v>4931113</v>
      </c>
      <c r="AF13" s="69">
        <v>6619409</v>
      </c>
      <c r="AG13" s="65">
        <v>28186</v>
      </c>
      <c r="AH13" s="65">
        <v>10503646</v>
      </c>
      <c r="AI13" s="70">
        <f t="shared" si="5"/>
        <v>462006541</v>
      </c>
      <c r="AJ13" s="67">
        <v>1958310</v>
      </c>
      <c r="AK13" s="67">
        <v>3767537</v>
      </c>
      <c r="AL13" s="67">
        <v>5590668</v>
      </c>
      <c r="AM13" s="67">
        <v>1507244</v>
      </c>
      <c r="AN13" s="71">
        <f t="shared" si="0"/>
        <v>12823759</v>
      </c>
      <c r="AO13" s="71">
        <v>76517082</v>
      </c>
      <c r="AP13" s="64">
        <f t="shared" si="1"/>
        <v>551347382</v>
      </c>
      <c r="AQ13" s="15"/>
      <c r="AR13" s="65">
        <v>21697467</v>
      </c>
      <c r="AS13" s="65">
        <v>6726071</v>
      </c>
      <c r="AT13" s="64">
        <f t="shared" si="2"/>
        <v>28423538</v>
      </c>
      <c r="AU13" s="64">
        <f t="shared" si="3"/>
        <v>579770920</v>
      </c>
      <c r="AW13" s="117">
        <v>7135607</v>
      </c>
      <c r="AX13" s="121">
        <f t="shared" si="4"/>
        <v>572635313</v>
      </c>
      <c r="AY13" s="130"/>
      <c r="AZ13" s="130"/>
      <c r="BA13" s="130"/>
      <c r="BB13" s="130"/>
      <c r="BC13" s="130"/>
      <c r="BD13" s="130"/>
      <c r="BE13" s="16"/>
    </row>
    <row r="14" spans="1:57" ht="22.5" customHeight="1" x14ac:dyDescent="0.2">
      <c r="A14" s="139" t="s">
        <v>25</v>
      </c>
      <c r="B14" s="72">
        <v>29405495</v>
      </c>
      <c r="C14" s="73">
        <v>6794926</v>
      </c>
      <c r="D14" s="73">
        <v>9154548</v>
      </c>
      <c r="E14" s="73">
        <v>2117568</v>
      </c>
      <c r="F14" s="73">
        <v>0</v>
      </c>
      <c r="G14" s="73">
        <v>0</v>
      </c>
      <c r="H14" s="73">
        <v>0</v>
      </c>
      <c r="I14" s="73">
        <v>0</v>
      </c>
      <c r="J14" s="73">
        <v>2251729</v>
      </c>
      <c r="K14" s="73">
        <v>41556720</v>
      </c>
      <c r="L14" s="73">
        <v>23695090</v>
      </c>
      <c r="M14" s="73">
        <v>21386800</v>
      </c>
      <c r="N14" s="74">
        <v>2762456</v>
      </c>
      <c r="O14" s="75">
        <v>8759727</v>
      </c>
      <c r="P14" s="76">
        <v>1240596</v>
      </c>
      <c r="Q14" s="73">
        <v>3826547</v>
      </c>
      <c r="R14" s="73">
        <v>0</v>
      </c>
      <c r="S14" s="74">
        <v>5340661</v>
      </c>
      <c r="T14" s="76">
        <v>1443724</v>
      </c>
      <c r="U14" s="73">
        <v>14053350</v>
      </c>
      <c r="V14" s="73">
        <v>27594115</v>
      </c>
      <c r="W14" s="73">
        <v>28871362</v>
      </c>
      <c r="X14" s="73">
        <v>28296374</v>
      </c>
      <c r="Y14" s="73">
        <v>27045476</v>
      </c>
      <c r="Z14" s="73">
        <v>849908</v>
      </c>
      <c r="AA14" s="73">
        <v>6266637</v>
      </c>
      <c r="AB14" s="74">
        <v>1553664</v>
      </c>
      <c r="AC14" s="75">
        <v>179351</v>
      </c>
      <c r="AD14" s="75">
        <v>116800</v>
      </c>
      <c r="AE14" s="75">
        <v>3776690</v>
      </c>
      <c r="AF14" s="77">
        <v>4541329</v>
      </c>
      <c r="AG14" s="73">
        <v>11606</v>
      </c>
      <c r="AH14" s="73">
        <v>7735499</v>
      </c>
      <c r="AI14" s="78">
        <f t="shared" si="5"/>
        <v>310628748</v>
      </c>
      <c r="AJ14" s="75">
        <v>1375530</v>
      </c>
      <c r="AK14" s="75">
        <v>2773678</v>
      </c>
      <c r="AL14" s="75">
        <v>4286075</v>
      </c>
      <c r="AM14" s="75">
        <v>1191205</v>
      </c>
      <c r="AN14" s="79">
        <f t="shared" si="0"/>
        <v>9626488</v>
      </c>
      <c r="AO14" s="79">
        <v>51629286</v>
      </c>
      <c r="AP14" s="72">
        <f t="shared" si="1"/>
        <v>371884522</v>
      </c>
      <c r="AQ14" s="15"/>
      <c r="AR14" s="73">
        <v>17623800</v>
      </c>
      <c r="AS14" s="73">
        <v>6490562</v>
      </c>
      <c r="AT14" s="72">
        <f t="shared" si="2"/>
        <v>24114362</v>
      </c>
      <c r="AU14" s="72">
        <f t="shared" si="3"/>
        <v>395998884</v>
      </c>
      <c r="AW14" s="119">
        <v>4915936</v>
      </c>
      <c r="AX14" s="120">
        <f t="shared" si="4"/>
        <v>391082948</v>
      </c>
      <c r="AY14" s="130"/>
      <c r="AZ14" s="130"/>
      <c r="BA14" s="130"/>
      <c r="BB14" s="130"/>
      <c r="BC14" s="130"/>
      <c r="BD14" s="130"/>
      <c r="BE14" s="16"/>
    </row>
    <row r="15" spans="1:57" ht="22.5" customHeight="1" x14ac:dyDescent="0.2">
      <c r="A15" s="139" t="s">
        <v>26</v>
      </c>
      <c r="B15" s="72">
        <v>29570548</v>
      </c>
      <c r="C15" s="73">
        <v>5939772</v>
      </c>
      <c r="D15" s="73">
        <v>8043357</v>
      </c>
      <c r="E15" s="73">
        <v>1644480</v>
      </c>
      <c r="F15" s="73">
        <v>0</v>
      </c>
      <c r="G15" s="73">
        <v>0</v>
      </c>
      <c r="H15" s="73">
        <v>0</v>
      </c>
      <c r="I15" s="73">
        <v>0</v>
      </c>
      <c r="J15" s="73">
        <v>2248748</v>
      </c>
      <c r="K15" s="73">
        <v>40963908</v>
      </c>
      <c r="L15" s="73">
        <v>23328732</v>
      </c>
      <c r="M15" s="73">
        <v>21231872</v>
      </c>
      <c r="N15" s="74">
        <v>2610436</v>
      </c>
      <c r="O15" s="75">
        <v>9909825</v>
      </c>
      <c r="P15" s="76">
        <v>1153076</v>
      </c>
      <c r="Q15" s="73">
        <v>4024352</v>
      </c>
      <c r="R15" s="73">
        <v>1278650</v>
      </c>
      <c r="S15" s="74">
        <v>4534417</v>
      </c>
      <c r="T15" s="76">
        <v>1296011</v>
      </c>
      <c r="U15" s="73">
        <v>12713251</v>
      </c>
      <c r="V15" s="73">
        <v>28950521</v>
      </c>
      <c r="W15" s="73">
        <v>28930423</v>
      </c>
      <c r="X15" s="73">
        <v>31920896</v>
      </c>
      <c r="Y15" s="73">
        <v>29438294</v>
      </c>
      <c r="Z15" s="73">
        <v>852530</v>
      </c>
      <c r="AA15" s="73">
        <v>5056038</v>
      </c>
      <c r="AB15" s="74">
        <v>1578769</v>
      </c>
      <c r="AC15" s="75">
        <v>139640</v>
      </c>
      <c r="AD15" s="75">
        <v>81030</v>
      </c>
      <c r="AE15" s="75">
        <v>3784368</v>
      </c>
      <c r="AF15" s="77">
        <v>4588790</v>
      </c>
      <c r="AG15" s="73">
        <v>24041</v>
      </c>
      <c r="AH15" s="73">
        <v>7241430</v>
      </c>
      <c r="AI15" s="78">
        <f t="shared" si="5"/>
        <v>313078205</v>
      </c>
      <c r="AJ15" s="75">
        <v>1611885</v>
      </c>
      <c r="AK15" s="75">
        <v>3121773</v>
      </c>
      <c r="AL15" s="75">
        <v>3826639</v>
      </c>
      <c r="AM15" s="75">
        <v>1264455</v>
      </c>
      <c r="AN15" s="79">
        <f t="shared" si="0"/>
        <v>9824752</v>
      </c>
      <c r="AO15" s="79">
        <v>53625617</v>
      </c>
      <c r="AP15" s="72">
        <f t="shared" si="1"/>
        <v>376528574</v>
      </c>
      <c r="AQ15" s="15"/>
      <c r="AR15" s="73">
        <v>17659282</v>
      </c>
      <c r="AS15" s="73">
        <v>5247416</v>
      </c>
      <c r="AT15" s="72">
        <f t="shared" si="2"/>
        <v>22906698</v>
      </c>
      <c r="AU15" s="72">
        <f t="shared" si="3"/>
        <v>399435272</v>
      </c>
      <c r="AW15" s="119">
        <v>4587854</v>
      </c>
      <c r="AX15" s="120">
        <f t="shared" si="4"/>
        <v>394847418</v>
      </c>
      <c r="AY15" s="130"/>
      <c r="AZ15" s="130"/>
      <c r="BA15" s="130"/>
      <c r="BB15" s="130"/>
      <c r="BC15" s="130"/>
      <c r="BD15" s="130"/>
      <c r="BE15" s="16"/>
    </row>
    <row r="16" spans="1:57" ht="22.5" customHeight="1" x14ac:dyDescent="0.2">
      <c r="A16" s="139" t="s">
        <v>27</v>
      </c>
      <c r="B16" s="72">
        <v>96460448</v>
      </c>
      <c r="C16" s="73">
        <v>6922199</v>
      </c>
      <c r="D16" s="73">
        <v>10829853</v>
      </c>
      <c r="E16" s="73">
        <v>1905792</v>
      </c>
      <c r="F16" s="73">
        <v>0</v>
      </c>
      <c r="G16" s="73">
        <v>0</v>
      </c>
      <c r="H16" s="73">
        <v>0</v>
      </c>
      <c r="I16" s="73">
        <v>0</v>
      </c>
      <c r="J16" s="73">
        <v>5057900</v>
      </c>
      <c r="K16" s="73">
        <v>110610336</v>
      </c>
      <c r="L16" s="73">
        <v>60218619</v>
      </c>
      <c r="M16" s="73">
        <v>62126128</v>
      </c>
      <c r="N16" s="74">
        <v>8634943</v>
      </c>
      <c r="O16" s="75">
        <v>29947212</v>
      </c>
      <c r="P16" s="76">
        <v>4395692</v>
      </c>
      <c r="Q16" s="73">
        <v>9574928</v>
      </c>
      <c r="R16" s="73">
        <v>2548526</v>
      </c>
      <c r="S16" s="74">
        <v>29873863</v>
      </c>
      <c r="T16" s="76">
        <v>5545147</v>
      </c>
      <c r="U16" s="73">
        <v>40155887</v>
      </c>
      <c r="V16" s="73">
        <v>84704235</v>
      </c>
      <c r="W16" s="73">
        <v>93904865</v>
      </c>
      <c r="X16" s="73">
        <v>97863882</v>
      </c>
      <c r="Y16" s="73">
        <v>98772037</v>
      </c>
      <c r="Z16" s="73">
        <v>2574707</v>
      </c>
      <c r="AA16" s="73">
        <v>5497362</v>
      </c>
      <c r="AB16" s="74">
        <v>942944</v>
      </c>
      <c r="AC16" s="75">
        <v>198106</v>
      </c>
      <c r="AD16" s="75">
        <v>147095</v>
      </c>
      <c r="AE16" s="75">
        <v>8928664</v>
      </c>
      <c r="AF16" s="77">
        <v>16777053</v>
      </c>
      <c r="AG16" s="73">
        <v>33160</v>
      </c>
      <c r="AH16" s="73">
        <v>12306815</v>
      </c>
      <c r="AI16" s="78">
        <f t="shared" si="5"/>
        <v>907458398</v>
      </c>
      <c r="AJ16" s="75">
        <v>3077089</v>
      </c>
      <c r="AK16" s="75">
        <v>6417855</v>
      </c>
      <c r="AL16" s="75">
        <v>4425587</v>
      </c>
      <c r="AM16" s="75">
        <v>2459615</v>
      </c>
      <c r="AN16" s="79">
        <f t="shared" si="0"/>
        <v>16380146</v>
      </c>
      <c r="AO16" s="79">
        <v>140959818</v>
      </c>
      <c r="AP16" s="72">
        <f t="shared" si="1"/>
        <v>1064798362</v>
      </c>
      <c r="AQ16" s="15"/>
      <c r="AR16" s="73">
        <v>36269773</v>
      </c>
      <c r="AS16" s="73">
        <v>3955334</v>
      </c>
      <c r="AT16" s="72">
        <f t="shared" si="2"/>
        <v>40225107</v>
      </c>
      <c r="AU16" s="72">
        <f t="shared" si="3"/>
        <v>1105023469</v>
      </c>
      <c r="AW16" s="119">
        <v>23041536</v>
      </c>
      <c r="AX16" s="120">
        <f t="shared" si="4"/>
        <v>1081981933</v>
      </c>
      <c r="AY16" s="130"/>
      <c r="AZ16" s="130"/>
      <c r="BA16" s="130"/>
      <c r="BB16" s="130"/>
      <c r="BC16" s="130"/>
      <c r="BD16" s="130"/>
      <c r="BE16" s="16"/>
    </row>
    <row r="17" spans="1:57" ht="22.5" customHeight="1" x14ac:dyDescent="0.2">
      <c r="A17" s="139" t="s">
        <v>28</v>
      </c>
      <c r="B17" s="72">
        <v>85349775</v>
      </c>
      <c r="C17" s="73">
        <v>6018547</v>
      </c>
      <c r="D17" s="73">
        <v>9311667</v>
      </c>
      <c r="E17" s="73">
        <v>1705728</v>
      </c>
      <c r="F17" s="73">
        <v>1009815</v>
      </c>
      <c r="G17" s="73">
        <v>519641</v>
      </c>
      <c r="H17" s="73">
        <v>329797</v>
      </c>
      <c r="I17" s="73">
        <v>328464</v>
      </c>
      <c r="J17" s="73">
        <v>3756611</v>
      </c>
      <c r="K17" s="73">
        <v>101065464</v>
      </c>
      <c r="L17" s="73">
        <v>53517813</v>
      </c>
      <c r="M17" s="73">
        <v>50546944</v>
      </c>
      <c r="N17" s="74">
        <v>6658114</v>
      </c>
      <c r="O17" s="75">
        <v>24710358</v>
      </c>
      <c r="P17" s="76">
        <v>3345452</v>
      </c>
      <c r="Q17" s="73">
        <v>8877708</v>
      </c>
      <c r="R17" s="73">
        <v>1216590</v>
      </c>
      <c r="S17" s="74">
        <v>26418086</v>
      </c>
      <c r="T17" s="76">
        <v>3567640</v>
      </c>
      <c r="U17" s="73">
        <v>36246872</v>
      </c>
      <c r="V17" s="73">
        <v>74442814</v>
      </c>
      <c r="W17" s="73">
        <v>80175308</v>
      </c>
      <c r="X17" s="73">
        <v>88847654</v>
      </c>
      <c r="Y17" s="73">
        <v>86797032</v>
      </c>
      <c r="Z17" s="73">
        <v>2236961</v>
      </c>
      <c r="AA17" s="73">
        <v>6472440</v>
      </c>
      <c r="AB17" s="74">
        <v>1263286</v>
      </c>
      <c r="AC17" s="75">
        <v>125116</v>
      </c>
      <c r="AD17" s="75">
        <v>707370</v>
      </c>
      <c r="AE17" s="75">
        <v>8090639</v>
      </c>
      <c r="AF17" s="77">
        <v>14951664</v>
      </c>
      <c r="AG17" s="73">
        <v>35647</v>
      </c>
      <c r="AH17" s="73">
        <v>9574499</v>
      </c>
      <c r="AI17" s="78">
        <f t="shared" si="5"/>
        <v>798221516</v>
      </c>
      <c r="AJ17" s="75">
        <v>2847812</v>
      </c>
      <c r="AK17" s="75">
        <v>6025560</v>
      </c>
      <c r="AL17" s="75">
        <v>4877385</v>
      </c>
      <c r="AM17" s="75">
        <v>2078403</v>
      </c>
      <c r="AN17" s="79">
        <f t="shared" si="0"/>
        <v>15829160</v>
      </c>
      <c r="AO17" s="79">
        <v>124321824</v>
      </c>
      <c r="AP17" s="72">
        <f t="shared" si="1"/>
        <v>938372500</v>
      </c>
      <c r="AQ17" s="15"/>
      <c r="AR17" s="73">
        <v>33482331</v>
      </c>
      <c r="AS17" s="73">
        <v>5466921</v>
      </c>
      <c r="AT17" s="72">
        <f t="shared" si="2"/>
        <v>38949252</v>
      </c>
      <c r="AU17" s="72">
        <f t="shared" si="3"/>
        <v>977321752</v>
      </c>
      <c r="AW17" s="119">
        <v>20756583</v>
      </c>
      <c r="AX17" s="120">
        <f t="shared" si="4"/>
        <v>956565169</v>
      </c>
      <c r="AY17" s="130"/>
      <c r="AZ17" s="130"/>
      <c r="BA17" s="130"/>
      <c r="BB17" s="130"/>
      <c r="BC17" s="130"/>
      <c r="BD17" s="130"/>
      <c r="BE17" s="16"/>
    </row>
    <row r="18" spans="1:57" ht="22.5" customHeight="1" x14ac:dyDescent="0.2">
      <c r="A18" s="139" t="s">
        <v>29</v>
      </c>
      <c r="B18" s="72">
        <v>353022306</v>
      </c>
      <c r="C18" s="73">
        <v>7403754</v>
      </c>
      <c r="D18" s="73">
        <v>13781040</v>
      </c>
      <c r="E18" s="73">
        <v>572928</v>
      </c>
      <c r="F18" s="73">
        <v>970462</v>
      </c>
      <c r="G18" s="73">
        <v>1953203</v>
      </c>
      <c r="H18" s="73">
        <v>97583</v>
      </c>
      <c r="I18" s="73">
        <v>152201</v>
      </c>
      <c r="J18" s="73">
        <v>9439986</v>
      </c>
      <c r="K18" s="73">
        <v>221406300</v>
      </c>
      <c r="L18" s="73">
        <v>104997021</v>
      </c>
      <c r="M18" s="73">
        <v>78838144</v>
      </c>
      <c r="N18" s="74">
        <v>10929227</v>
      </c>
      <c r="O18" s="75">
        <v>41967411</v>
      </c>
      <c r="P18" s="76">
        <v>6509300</v>
      </c>
      <c r="Q18" s="73">
        <v>20762911</v>
      </c>
      <c r="R18" s="73">
        <v>11394858</v>
      </c>
      <c r="S18" s="74">
        <v>100179691</v>
      </c>
      <c r="T18" s="76">
        <v>16824374</v>
      </c>
      <c r="U18" s="73">
        <v>75641681</v>
      </c>
      <c r="V18" s="73">
        <v>165772900</v>
      </c>
      <c r="W18" s="73">
        <v>184144867</v>
      </c>
      <c r="X18" s="73">
        <v>178704730</v>
      </c>
      <c r="Y18" s="73">
        <v>158663966</v>
      </c>
      <c r="Z18" s="73">
        <v>4715779</v>
      </c>
      <c r="AA18" s="73">
        <v>3957525</v>
      </c>
      <c r="AB18" s="74">
        <v>792305</v>
      </c>
      <c r="AC18" s="75">
        <v>227075</v>
      </c>
      <c r="AD18" s="75">
        <v>342005</v>
      </c>
      <c r="AE18" s="75">
        <v>14312395</v>
      </c>
      <c r="AF18" s="77">
        <v>35819932</v>
      </c>
      <c r="AG18" s="73">
        <v>349838</v>
      </c>
      <c r="AH18" s="73">
        <v>107078546</v>
      </c>
      <c r="AI18" s="78">
        <f t="shared" si="5"/>
        <v>1931726244</v>
      </c>
      <c r="AJ18" s="75">
        <v>6579193</v>
      </c>
      <c r="AK18" s="75">
        <v>12609124</v>
      </c>
      <c r="AL18" s="75">
        <v>3424103</v>
      </c>
      <c r="AM18" s="75">
        <v>3805775</v>
      </c>
      <c r="AN18" s="79">
        <f t="shared" si="0"/>
        <v>26418195</v>
      </c>
      <c r="AO18" s="79">
        <v>97882818</v>
      </c>
      <c r="AP18" s="72">
        <f t="shared" si="1"/>
        <v>2056027257</v>
      </c>
      <c r="AQ18" s="15"/>
      <c r="AR18" s="73">
        <v>53908504</v>
      </c>
      <c r="AS18" s="73">
        <v>1760923</v>
      </c>
      <c r="AT18" s="72">
        <f t="shared" si="2"/>
        <v>55669427</v>
      </c>
      <c r="AU18" s="72">
        <f t="shared" si="3"/>
        <v>2111696684</v>
      </c>
      <c r="AW18" s="122">
        <v>0</v>
      </c>
      <c r="AX18" s="120">
        <f t="shared" si="4"/>
        <v>2111696684</v>
      </c>
      <c r="AY18" s="130"/>
      <c r="AZ18" s="130"/>
      <c r="BA18" s="130"/>
      <c r="BB18" s="130"/>
      <c r="BC18" s="130"/>
      <c r="BD18" s="130"/>
      <c r="BE18" s="16"/>
    </row>
    <row r="19" spans="1:57" ht="22.5" customHeight="1" x14ac:dyDescent="0.2">
      <c r="A19" s="139" t="s">
        <v>30</v>
      </c>
      <c r="B19" s="72">
        <v>128472043</v>
      </c>
      <c r="C19" s="73">
        <v>2602726</v>
      </c>
      <c r="D19" s="73">
        <v>5936448</v>
      </c>
      <c r="E19" s="73">
        <v>1030656</v>
      </c>
      <c r="F19" s="73">
        <v>92188</v>
      </c>
      <c r="G19" s="73">
        <v>94567</v>
      </c>
      <c r="H19" s="73">
        <v>83803</v>
      </c>
      <c r="I19" s="73">
        <v>178055</v>
      </c>
      <c r="J19" s="73">
        <v>4575805</v>
      </c>
      <c r="K19" s="73">
        <v>59442876</v>
      </c>
      <c r="L19" s="73">
        <v>32895403</v>
      </c>
      <c r="M19" s="73">
        <v>66181200</v>
      </c>
      <c r="N19" s="74">
        <v>9290657</v>
      </c>
      <c r="O19" s="75">
        <v>23705418</v>
      </c>
      <c r="P19" s="76">
        <v>3432972</v>
      </c>
      <c r="Q19" s="73">
        <v>11055425</v>
      </c>
      <c r="R19" s="73">
        <v>1791180</v>
      </c>
      <c r="S19" s="74">
        <v>39610397</v>
      </c>
      <c r="T19" s="76">
        <v>3546576</v>
      </c>
      <c r="U19" s="73">
        <v>50780577</v>
      </c>
      <c r="V19" s="73">
        <v>84921567</v>
      </c>
      <c r="W19" s="73">
        <v>110574773</v>
      </c>
      <c r="X19" s="73">
        <v>120251501</v>
      </c>
      <c r="Y19" s="73">
        <v>118005513</v>
      </c>
      <c r="Z19" s="73">
        <v>3179952</v>
      </c>
      <c r="AA19" s="73">
        <v>4163796</v>
      </c>
      <c r="AB19" s="74">
        <v>723923</v>
      </c>
      <c r="AC19" s="75">
        <v>430559</v>
      </c>
      <c r="AD19" s="75">
        <v>511730</v>
      </c>
      <c r="AE19" s="75">
        <v>10377219</v>
      </c>
      <c r="AF19" s="77">
        <v>21753855</v>
      </c>
      <c r="AG19" s="73">
        <v>98651</v>
      </c>
      <c r="AH19" s="73">
        <v>12494768</v>
      </c>
      <c r="AI19" s="78">
        <f t="shared" si="5"/>
        <v>932286779</v>
      </c>
      <c r="AJ19" s="75">
        <v>4589569</v>
      </c>
      <c r="AK19" s="75">
        <v>6972339</v>
      </c>
      <c r="AL19" s="75">
        <v>3494484</v>
      </c>
      <c r="AM19" s="75">
        <v>2334459</v>
      </c>
      <c r="AN19" s="79">
        <f t="shared" si="0"/>
        <v>17390851</v>
      </c>
      <c r="AO19" s="79">
        <v>158122600</v>
      </c>
      <c r="AP19" s="72">
        <f t="shared" si="1"/>
        <v>1107800230</v>
      </c>
      <c r="AQ19" s="15"/>
      <c r="AR19" s="73">
        <v>41207008</v>
      </c>
      <c r="AS19" s="73">
        <v>2089241</v>
      </c>
      <c r="AT19" s="72">
        <f t="shared" si="2"/>
        <v>43296249</v>
      </c>
      <c r="AU19" s="72">
        <f t="shared" si="3"/>
        <v>1151096479</v>
      </c>
      <c r="AW19" s="119">
        <v>23769965</v>
      </c>
      <c r="AX19" s="123">
        <f t="shared" si="4"/>
        <v>1127326514</v>
      </c>
      <c r="AY19" s="130"/>
      <c r="AZ19" s="130"/>
      <c r="BA19" s="130"/>
      <c r="BB19" s="130"/>
      <c r="BC19" s="130"/>
      <c r="BD19" s="130"/>
      <c r="BE19" s="16"/>
    </row>
    <row r="20" spans="1:57" ht="22.5" customHeight="1" x14ac:dyDescent="0.2">
      <c r="A20" s="140" t="s">
        <v>31</v>
      </c>
      <c r="B20" s="64">
        <v>35981554</v>
      </c>
      <c r="C20" s="65">
        <v>12347810</v>
      </c>
      <c r="D20" s="65">
        <v>12753141</v>
      </c>
      <c r="E20" s="65">
        <v>3657408</v>
      </c>
      <c r="F20" s="65">
        <v>997631</v>
      </c>
      <c r="G20" s="65">
        <v>1301836</v>
      </c>
      <c r="H20" s="65">
        <v>139536</v>
      </c>
      <c r="I20" s="65">
        <v>222800</v>
      </c>
      <c r="J20" s="65">
        <v>2389349</v>
      </c>
      <c r="K20" s="65">
        <v>34568724</v>
      </c>
      <c r="L20" s="65">
        <v>20019692</v>
      </c>
      <c r="M20" s="65">
        <v>23966688</v>
      </c>
      <c r="N20" s="66">
        <v>2832133</v>
      </c>
      <c r="O20" s="67">
        <v>10920348</v>
      </c>
      <c r="P20" s="68">
        <v>1004292</v>
      </c>
      <c r="Q20" s="65">
        <v>4837163</v>
      </c>
      <c r="R20" s="65">
        <v>1282716</v>
      </c>
      <c r="S20" s="66">
        <v>4273279</v>
      </c>
      <c r="T20" s="68">
        <v>370837</v>
      </c>
      <c r="U20" s="65">
        <v>15556191</v>
      </c>
      <c r="V20" s="65">
        <v>32208570</v>
      </c>
      <c r="W20" s="65">
        <v>26846414</v>
      </c>
      <c r="X20" s="65">
        <v>43209135</v>
      </c>
      <c r="Y20" s="65">
        <v>36705613</v>
      </c>
      <c r="Z20" s="65">
        <v>936091</v>
      </c>
      <c r="AA20" s="65">
        <v>8467173</v>
      </c>
      <c r="AB20" s="66">
        <v>2590606</v>
      </c>
      <c r="AC20" s="67">
        <v>264229</v>
      </c>
      <c r="AD20" s="67">
        <v>670505</v>
      </c>
      <c r="AE20" s="67">
        <v>4115498</v>
      </c>
      <c r="AF20" s="69">
        <v>4917972</v>
      </c>
      <c r="AG20" s="65">
        <v>59688</v>
      </c>
      <c r="AH20" s="65">
        <v>20324098</v>
      </c>
      <c r="AI20" s="70">
        <f t="shared" si="5"/>
        <v>370738720</v>
      </c>
      <c r="AJ20" s="67">
        <v>1863266</v>
      </c>
      <c r="AK20" s="67">
        <v>3888107</v>
      </c>
      <c r="AL20" s="67">
        <v>5399940</v>
      </c>
      <c r="AM20" s="67">
        <v>1646023</v>
      </c>
      <c r="AN20" s="71">
        <f t="shared" si="0"/>
        <v>12797336</v>
      </c>
      <c r="AO20" s="71">
        <v>74684123</v>
      </c>
      <c r="AP20" s="64">
        <f t="shared" si="1"/>
        <v>458220179</v>
      </c>
      <c r="AQ20" s="15"/>
      <c r="AR20" s="65">
        <v>19017623</v>
      </c>
      <c r="AS20" s="65">
        <v>11335852</v>
      </c>
      <c r="AT20" s="64">
        <f t="shared" si="2"/>
        <v>30353475</v>
      </c>
      <c r="AU20" s="64">
        <f t="shared" si="3"/>
        <v>488573654</v>
      </c>
      <c r="AW20" s="117">
        <v>2306078</v>
      </c>
      <c r="AX20" s="120">
        <f t="shared" si="4"/>
        <v>486267576</v>
      </c>
      <c r="AY20" s="130"/>
      <c r="AZ20" s="130"/>
      <c r="BA20" s="130"/>
      <c r="BB20" s="130"/>
      <c r="BC20" s="130"/>
      <c r="BD20" s="130"/>
      <c r="BE20" s="16"/>
    </row>
    <row r="21" spans="1:57" ht="22.5" customHeight="1" x14ac:dyDescent="0.2">
      <c r="A21" s="139" t="s">
        <v>32</v>
      </c>
      <c r="B21" s="72">
        <v>17182886</v>
      </c>
      <c r="C21" s="73">
        <v>5385470</v>
      </c>
      <c r="D21" s="73">
        <v>7163112</v>
      </c>
      <c r="E21" s="73">
        <v>1510848</v>
      </c>
      <c r="F21" s="73">
        <v>608821</v>
      </c>
      <c r="G21" s="73">
        <v>545828</v>
      </c>
      <c r="H21" s="73">
        <v>58701</v>
      </c>
      <c r="I21" s="73">
        <v>105585</v>
      </c>
      <c r="J21" s="73">
        <v>1710010</v>
      </c>
      <c r="K21" s="73">
        <v>21550812</v>
      </c>
      <c r="L21" s="73">
        <v>11723456</v>
      </c>
      <c r="M21" s="73">
        <v>13701024</v>
      </c>
      <c r="N21" s="74">
        <v>1576967</v>
      </c>
      <c r="O21" s="75">
        <v>6024057</v>
      </c>
      <c r="P21" s="76">
        <v>735168</v>
      </c>
      <c r="Q21" s="73">
        <v>2946198</v>
      </c>
      <c r="R21" s="73">
        <v>3657902</v>
      </c>
      <c r="S21" s="74">
        <v>1842351</v>
      </c>
      <c r="T21" s="76">
        <v>226035</v>
      </c>
      <c r="U21" s="73">
        <v>8198885</v>
      </c>
      <c r="V21" s="73">
        <v>16775582</v>
      </c>
      <c r="W21" s="73">
        <v>16831710</v>
      </c>
      <c r="X21" s="73">
        <v>21280423</v>
      </c>
      <c r="Y21" s="73">
        <v>17304830</v>
      </c>
      <c r="Z21" s="73">
        <v>605366</v>
      </c>
      <c r="AA21" s="73">
        <v>5067972</v>
      </c>
      <c r="AB21" s="74">
        <v>1213059</v>
      </c>
      <c r="AC21" s="75">
        <v>362483</v>
      </c>
      <c r="AD21" s="75">
        <v>236155</v>
      </c>
      <c r="AE21" s="75">
        <v>3387826</v>
      </c>
      <c r="AF21" s="77">
        <v>2461330</v>
      </c>
      <c r="AG21" s="73">
        <v>24041</v>
      </c>
      <c r="AH21" s="73">
        <v>13944068</v>
      </c>
      <c r="AI21" s="78">
        <f t="shared" si="5"/>
        <v>205948961</v>
      </c>
      <c r="AJ21" s="75">
        <v>1411693</v>
      </c>
      <c r="AK21" s="75">
        <v>3110237</v>
      </c>
      <c r="AL21" s="75">
        <v>4281956</v>
      </c>
      <c r="AM21" s="75">
        <v>1346872</v>
      </c>
      <c r="AN21" s="79">
        <f t="shared" si="0"/>
        <v>10150758</v>
      </c>
      <c r="AO21" s="79">
        <v>39458585</v>
      </c>
      <c r="AP21" s="72">
        <f t="shared" si="1"/>
        <v>255558304</v>
      </c>
      <c r="AQ21" s="15"/>
      <c r="AR21" s="73">
        <v>16549867</v>
      </c>
      <c r="AS21" s="73">
        <v>3910794</v>
      </c>
      <c r="AT21" s="72">
        <f t="shared" si="2"/>
        <v>20460661</v>
      </c>
      <c r="AU21" s="72">
        <f t="shared" si="3"/>
        <v>276018965</v>
      </c>
      <c r="AW21" s="119">
        <v>1492160</v>
      </c>
      <c r="AX21" s="120">
        <f t="shared" si="4"/>
        <v>274526805</v>
      </c>
      <c r="AY21" s="130"/>
      <c r="AZ21" s="130"/>
      <c r="BA21" s="130"/>
      <c r="BB21" s="130"/>
      <c r="BC21" s="130"/>
      <c r="BD21" s="130"/>
      <c r="BE21" s="16"/>
    </row>
    <row r="22" spans="1:57" ht="22.5" customHeight="1" x14ac:dyDescent="0.2">
      <c r="A22" s="139" t="s">
        <v>33</v>
      </c>
      <c r="B22" s="72">
        <v>17486931</v>
      </c>
      <c r="C22" s="73">
        <v>5344096</v>
      </c>
      <c r="D22" s="73">
        <v>6899985</v>
      </c>
      <c r="E22" s="73">
        <v>1130112</v>
      </c>
      <c r="F22" s="73">
        <v>541325</v>
      </c>
      <c r="G22" s="73">
        <v>640245</v>
      </c>
      <c r="H22" s="73">
        <v>105743</v>
      </c>
      <c r="I22" s="73">
        <v>269910</v>
      </c>
      <c r="J22" s="73">
        <v>1743909</v>
      </c>
      <c r="K22" s="73">
        <v>24478944</v>
      </c>
      <c r="L22" s="73">
        <v>12852075</v>
      </c>
      <c r="M22" s="73">
        <v>13370960</v>
      </c>
      <c r="N22" s="74">
        <v>1589512</v>
      </c>
      <c r="O22" s="75">
        <v>5203356</v>
      </c>
      <c r="P22" s="76">
        <v>726416</v>
      </c>
      <c r="Q22" s="73">
        <v>2999721</v>
      </c>
      <c r="R22" s="73">
        <v>1511696</v>
      </c>
      <c r="S22" s="74">
        <v>3060786</v>
      </c>
      <c r="T22" s="76">
        <v>463485</v>
      </c>
      <c r="U22" s="73">
        <v>9704512</v>
      </c>
      <c r="V22" s="73">
        <v>19304589</v>
      </c>
      <c r="W22" s="73">
        <v>18449440</v>
      </c>
      <c r="X22" s="73">
        <v>19788000</v>
      </c>
      <c r="Y22" s="73">
        <v>17391531</v>
      </c>
      <c r="Z22" s="73">
        <v>634498</v>
      </c>
      <c r="AA22" s="73">
        <v>4610151</v>
      </c>
      <c r="AB22" s="74">
        <v>1551890</v>
      </c>
      <c r="AC22" s="75">
        <v>414718</v>
      </c>
      <c r="AD22" s="75">
        <v>592395</v>
      </c>
      <c r="AE22" s="75">
        <v>3401260</v>
      </c>
      <c r="AF22" s="77">
        <v>2817348</v>
      </c>
      <c r="AG22" s="73">
        <v>19067</v>
      </c>
      <c r="AH22" s="73">
        <v>11542467</v>
      </c>
      <c r="AI22" s="78">
        <f t="shared" si="5"/>
        <v>210641073</v>
      </c>
      <c r="AJ22" s="75">
        <v>1352406</v>
      </c>
      <c r="AK22" s="75">
        <v>2930299</v>
      </c>
      <c r="AL22" s="75">
        <v>3345765</v>
      </c>
      <c r="AM22" s="75">
        <v>1154859</v>
      </c>
      <c r="AN22" s="79">
        <f t="shared" si="0"/>
        <v>8783329</v>
      </c>
      <c r="AO22" s="79">
        <v>39280881</v>
      </c>
      <c r="AP22" s="72">
        <f t="shared" si="1"/>
        <v>258705283</v>
      </c>
      <c r="AQ22" s="15"/>
      <c r="AR22" s="73">
        <v>16601362</v>
      </c>
      <c r="AS22" s="73">
        <v>3439945</v>
      </c>
      <c r="AT22" s="72">
        <f t="shared" si="2"/>
        <v>20041307</v>
      </c>
      <c r="AU22" s="72">
        <f t="shared" si="3"/>
        <v>278746590</v>
      </c>
      <c r="AW22" s="119">
        <v>1708019</v>
      </c>
      <c r="AX22" s="120">
        <f t="shared" si="4"/>
        <v>277038571</v>
      </c>
      <c r="AY22" s="130"/>
      <c r="AZ22" s="130"/>
      <c r="BA22" s="130"/>
      <c r="BB22" s="130"/>
      <c r="BC22" s="130"/>
      <c r="BD22" s="130"/>
      <c r="BE22" s="16"/>
    </row>
    <row r="23" spans="1:57" ht="22.5" customHeight="1" x14ac:dyDescent="0.2">
      <c r="A23" s="139" t="s">
        <v>34</v>
      </c>
      <c r="B23" s="72">
        <v>15532356</v>
      </c>
      <c r="C23" s="73">
        <v>3748868</v>
      </c>
      <c r="D23" s="73">
        <v>6918915</v>
      </c>
      <c r="E23" s="73">
        <v>1472832</v>
      </c>
      <c r="F23" s="73">
        <v>310665</v>
      </c>
      <c r="G23" s="73">
        <v>467730</v>
      </c>
      <c r="H23" s="73">
        <v>122155</v>
      </c>
      <c r="I23" s="73">
        <v>228052</v>
      </c>
      <c r="J23" s="73">
        <v>1533235</v>
      </c>
      <c r="K23" s="73">
        <v>18862200</v>
      </c>
      <c r="L23" s="73">
        <v>9767577</v>
      </c>
      <c r="M23" s="73">
        <v>10191568</v>
      </c>
      <c r="N23" s="74">
        <v>1213558</v>
      </c>
      <c r="O23" s="75">
        <v>5521587</v>
      </c>
      <c r="P23" s="76">
        <v>614828</v>
      </c>
      <c r="Q23" s="73">
        <v>2897163</v>
      </c>
      <c r="R23" s="73">
        <v>1862870</v>
      </c>
      <c r="S23" s="74">
        <v>2074092</v>
      </c>
      <c r="T23" s="76">
        <v>279248</v>
      </c>
      <c r="U23" s="73">
        <v>8160704</v>
      </c>
      <c r="V23" s="73">
        <v>16430960</v>
      </c>
      <c r="W23" s="73">
        <v>15179076</v>
      </c>
      <c r="X23" s="73">
        <v>14584978</v>
      </c>
      <c r="Y23" s="73">
        <v>11795115</v>
      </c>
      <c r="Z23" s="73">
        <v>521774</v>
      </c>
      <c r="AA23" s="73">
        <v>4808700</v>
      </c>
      <c r="AB23" s="74">
        <v>1542120</v>
      </c>
      <c r="AC23" s="75">
        <v>403791</v>
      </c>
      <c r="AD23" s="75">
        <v>458075</v>
      </c>
      <c r="AE23" s="75">
        <v>3334358</v>
      </c>
      <c r="AF23" s="77">
        <v>1901875</v>
      </c>
      <c r="AG23" s="73">
        <v>21554</v>
      </c>
      <c r="AH23" s="73">
        <v>9625660</v>
      </c>
      <c r="AI23" s="78">
        <f t="shared" si="5"/>
        <v>172388239</v>
      </c>
      <c r="AJ23" s="75">
        <v>1813286</v>
      </c>
      <c r="AK23" s="75">
        <v>3394749</v>
      </c>
      <c r="AL23" s="75">
        <v>4160155</v>
      </c>
      <c r="AM23" s="75">
        <v>1532867</v>
      </c>
      <c r="AN23" s="79">
        <f t="shared" si="0"/>
        <v>10901057</v>
      </c>
      <c r="AO23" s="79">
        <v>34578978</v>
      </c>
      <c r="AP23" s="72">
        <f t="shared" si="1"/>
        <v>217868274</v>
      </c>
      <c r="AQ23" s="15"/>
      <c r="AR23" s="73">
        <v>16394991</v>
      </c>
      <c r="AS23" s="73">
        <v>3421010</v>
      </c>
      <c r="AT23" s="72">
        <f t="shared" si="2"/>
        <v>19816001</v>
      </c>
      <c r="AU23" s="72">
        <f t="shared" si="3"/>
        <v>237684275</v>
      </c>
      <c r="AW23" s="119">
        <v>735410</v>
      </c>
      <c r="AX23" s="120">
        <f t="shared" si="4"/>
        <v>236948865</v>
      </c>
      <c r="AY23" s="130"/>
      <c r="AZ23" s="130"/>
      <c r="BA23" s="130"/>
      <c r="BB23" s="130"/>
      <c r="BC23" s="130"/>
      <c r="BD23" s="130"/>
      <c r="BE23" s="16"/>
    </row>
    <row r="24" spans="1:57" ht="22.5" customHeight="1" x14ac:dyDescent="0.2">
      <c r="A24" s="140" t="s">
        <v>35</v>
      </c>
      <c r="B24" s="64">
        <v>15002449</v>
      </c>
      <c r="C24" s="65">
        <v>2358592</v>
      </c>
      <c r="D24" s="65">
        <v>9616440</v>
      </c>
      <c r="E24" s="65">
        <v>1803264</v>
      </c>
      <c r="F24" s="65">
        <v>0</v>
      </c>
      <c r="G24" s="65">
        <v>0</v>
      </c>
      <c r="H24" s="65">
        <v>0</v>
      </c>
      <c r="I24" s="65">
        <v>0</v>
      </c>
      <c r="J24" s="65">
        <v>1598694</v>
      </c>
      <c r="K24" s="65">
        <v>19341240</v>
      </c>
      <c r="L24" s="65">
        <v>10913923</v>
      </c>
      <c r="M24" s="65">
        <v>10669824</v>
      </c>
      <c r="N24" s="66">
        <v>1157979</v>
      </c>
      <c r="O24" s="67">
        <v>5197773</v>
      </c>
      <c r="P24" s="68">
        <v>662964</v>
      </c>
      <c r="Q24" s="65">
        <v>2957619</v>
      </c>
      <c r="R24" s="65">
        <v>977552</v>
      </c>
      <c r="S24" s="66">
        <v>3096126</v>
      </c>
      <c r="T24" s="68">
        <v>696805</v>
      </c>
      <c r="U24" s="65">
        <v>7609710</v>
      </c>
      <c r="V24" s="65">
        <v>18006367</v>
      </c>
      <c r="W24" s="65">
        <v>15563123</v>
      </c>
      <c r="X24" s="65">
        <v>14739790</v>
      </c>
      <c r="Y24" s="65">
        <v>12732209</v>
      </c>
      <c r="Z24" s="65">
        <v>538349</v>
      </c>
      <c r="AA24" s="65">
        <v>4461561</v>
      </c>
      <c r="AB24" s="66">
        <v>1429946</v>
      </c>
      <c r="AC24" s="67">
        <v>2739749</v>
      </c>
      <c r="AD24" s="67">
        <v>110595</v>
      </c>
      <c r="AE24" s="67">
        <v>3350782</v>
      </c>
      <c r="AF24" s="69">
        <v>2134141</v>
      </c>
      <c r="AG24" s="65">
        <v>9948</v>
      </c>
      <c r="AH24" s="65">
        <v>9061781</v>
      </c>
      <c r="AI24" s="70">
        <f t="shared" si="5"/>
        <v>178539295</v>
      </c>
      <c r="AJ24" s="67">
        <v>1498168</v>
      </c>
      <c r="AK24" s="67">
        <v>3894030</v>
      </c>
      <c r="AL24" s="67">
        <v>4362439</v>
      </c>
      <c r="AM24" s="67">
        <v>1287988</v>
      </c>
      <c r="AN24" s="71">
        <f t="shared" si="0"/>
        <v>11042625</v>
      </c>
      <c r="AO24" s="71">
        <v>34189084</v>
      </c>
      <c r="AP24" s="64">
        <f t="shared" si="1"/>
        <v>223771004</v>
      </c>
      <c r="AQ24" s="15"/>
      <c r="AR24" s="65">
        <v>16417315</v>
      </c>
      <c r="AS24" s="65">
        <v>3269845</v>
      </c>
      <c r="AT24" s="64">
        <f t="shared" si="2"/>
        <v>19687160</v>
      </c>
      <c r="AU24" s="64">
        <f t="shared" si="3"/>
        <v>243458164</v>
      </c>
      <c r="AW24" s="117">
        <v>728234</v>
      </c>
      <c r="AX24" s="121">
        <f t="shared" si="4"/>
        <v>242729930</v>
      </c>
      <c r="AY24" s="130"/>
      <c r="AZ24" s="130"/>
      <c r="BA24" s="130"/>
      <c r="BB24" s="130"/>
      <c r="BC24" s="130"/>
      <c r="BD24" s="130"/>
      <c r="BE24" s="16"/>
    </row>
    <row r="25" spans="1:57" ht="22.5" customHeight="1" x14ac:dyDescent="0.2">
      <c r="A25" s="139" t="s">
        <v>36</v>
      </c>
      <c r="B25" s="72">
        <v>29422869</v>
      </c>
      <c r="C25" s="73">
        <v>8432487</v>
      </c>
      <c r="D25" s="73">
        <v>13167708</v>
      </c>
      <c r="E25" s="73">
        <v>4024512</v>
      </c>
      <c r="F25" s="73">
        <v>0</v>
      </c>
      <c r="G25" s="73">
        <v>0</v>
      </c>
      <c r="H25" s="73">
        <v>0</v>
      </c>
      <c r="I25" s="73">
        <v>0</v>
      </c>
      <c r="J25" s="73">
        <v>2375037</v>
      </c>
      <c r="K25" s="73">
        <v>43808208</v>
      </c>
      <c r="L25" s="73">
        <v>26702771</v>
      </c>
      <c r="M25" s="73">
        <v>26957472</v>
      </c>
      <c r="N25" s="74">
        <v>3283351</v>
      </c>
      <c r="O25" s="75">
        <v>12383094</v>
      </c>
      <c r="P25" s="76">
        <v>1634436</v>
      </c>
      <c r="Q25" s="73">
        <v>4192319</v>
      </c>
      <c r="R25" s="73">
        <v>975198</v>
      </c>
      <c r="S25" s="74">
        <v>5022604</v>
      </c>
      <c r="T25" s="76">
        <v>1056349</v>
      </c>
      <c r="U25" s="73">
        <v>15226758</v>
      </c>
      <c r="V25" s="73">
        <v>28867528</v>
      </c>
      <c r="W25" s="73">
        <v>23934657</v>
      </c>
      <c r="X25" s="73">
        <v>38292108</v>
      </c>
      <c r="Y25" s="73">
        <v>34539573</v>
      </c>
      <c r="Z25" s="73">
        <v>892114</v>
      </c>
      <c r="AA25" s="73">
        <v>8885214</v>
      </c>
      <c r="AB25" s="74">
        <v>2982967</v>
      </c>
      <c r="AC25" s="75">
        <v>567114</v>
      </c>
      <c r="AD25" s="75">
        <v>218635</v>
      </c>
      <c r="AE25" s="75">
        <v>3921326</v>
      </c>
      <c r="AF25" s="77">
        <v>4737022</v>
      </c>
      <c r="AG25" s="73">
        <v>67149</v>
      </c>
      <c r="AH25" s="73">
        <v>12072984</v>
      </c>
      <c r="AI25" s="78">
        <f t="shared" si="5"/>
        <v>358643564</v>
      </c>
      <c r="AJ25" s="75">
        <v>1628476</v>
      </c>
      <c r="AK25" s="75">
        <v>3551251</v>
      </c>
      <c r="AL25" s="75">
        <v>4884198</v>
      </c>
      <c r="AM25" s="75">
        <v>1589994</v>
      </c>
      <c r="AN25" s="79">
        <f t="shared" si="0"/>
        <v>11653919</v>
      </c>
      <c r="AO25" s="79">
        <v>64364940</v>
      </c>
      <c r="AP25" s="72">
        <f t="shared" si="1"/>
        <v>434662423</v>
      </c>
      <c r="AQ25" s="15"/>
      <c r="AR25" s="73">
        <v>18152341</v>
      </c>
      <c r="AS25" s="73">
        <v>10436263</v>
      </c>
      <c r="AT25" s="72">
        <f t="shared" si="2"/>
        <v>28588604</v>
      </c>
      <c r="AU25" s="72">
        <f t="shared" si="3"/>
        <v>463251027</v>
      </c>
      <c r="AW25" s="119">
        <v>3191575</v>
      </c>
      <c r="AX25" s="120">
        <f t="shared" si="4"/>
        <v>460059452</v>
      </c>
      <c r="AY25" s="130"/>
      <c r="AZ25" s="130"/>
      <c r="BA25" s="130"/>
      <c r="BB25" s="130"/>
      <c r="BC25" s="130"/>
      <c r="BD25" s="130"/>
      <c r="BE25" s="16"/>
    </row>
    <row r="26" spans="1:57" ht="22.5" customHeight="1" x14ac:dyDescent="0.2">
      <c r="A26" s="139" t="s">
        <v>37</v>
      </c>
      <c r="B26" s="72">
        <v>30265508</v>
      </c>
      <c r="C26" s="73">
        <v>6549285</v>
      </c>
      <c r="D26" s="73">
        <v>11835036</v>
      </c>
      <c r="E26" s="73">
        <v>2415936</v>
      </c>
      <c r="F26" s="73">
        <v>0</v>
      </c>
      <c r="G26" s="73">
        <v>0</v>
      </c>
      <c r="H26" s="73">
        <v>0</v>
      </c>
      <c r="I26" s="73">
        <v>0</v>
      </c>
      <c r="J26" s="73">
        <v>2261782</v>
      </c>
      <c r="K26" s="73">
        <v>44754312</v>
      </c>
      <c r="L26" s="73">
        <v>26135507</v>
      </c>
      <c r="M26" s="73">
        <v>25098336</v>
      </c>
      <c r="N26" s="74">
        <v>3520946</v>
      </c>
      <c r="O26" s="75">
        <v>10881267</v>
      </c>
      <c r="P26" s="76">
        <v>1380628</v>
      </c>
      <c r="Q26" s="73">
        <v>3727000</v>
      </c>
      <c r="R26" s="73">
        <v>632584</v>
      </c>
      <c r="S26" s="74">
        <v>6140650</v>
      </c>
      <c r="T26" s="76">
        <v>998270</v>
      </c>
      <c r="U26" s="73">
        <v>13775548</v>
      </c>
      <c r="V26" s="73">
        <v>28716696</v>
      </c>
      <c r="W26" s="73">
        <v>26299085</v>
      </c>
      <c r="X26" s="73">
        <v>33830612</v>
      </c>
      <c r="Y26" s="73">
        <v>30442232</v>
      </c>
      <c r="Z26" s="73">
        <v>866392</v>
      </c>
      <c r="AA26" s="73">
        <v>5508360</v>
      </c>
      <c r="AB26" s="74">
        <v>3094015</v>
      </c>
      <c r="AC26" s="75">
        <v>721355</v>
      </c>
      <c r="AD26" s="75">
        <v>140160</v>
      </c>
      <c r="AE26" s="75">
        <v>3833318</v>
      </c>
      <c r="AF26" s="77">
        <v>4453509</v>
      </c>
      <c r="AG26" s="73">
        <v>37305</v>
      </c>
      <c r="AH26" s="73">
        <v>11742336</v>
      </c>
      <c r="AI26" s="78">
        <f t="shared" si="5"/>
        <v>340057970</v>
      </c>
      <c r="AJ26" s="75">
        <v>1389176</v>
      </c>
      <c r="AK26" s="75">
        <v>3175484</v>
      </c>
      <c r="AL26" s="75">
        <v>4337007</v>
      </c>
      <c r="AM26" s="75">
        <v>1403482</v>
      </c>
      <c r="AN26" s="79">
        <f t="shared" si="0"/>
        <v>10305149</v>
      </c>
      <c r="AO26" s="79">
        <v>57460544</v>
      </c>
      <c r="AP26" s="72">
        <f t="shared" si="1"/>
        <v>407823663</v>
      </c>
      <c r="AQ26" s="15"/>
      <c r="AR26" s="73">
        <v>17827473</v>
      </c>
      <c r="AS26" s="73">
        <v>7654418</v>
      </c>
      <c r="AT26" s="72">
        <f t="shared" si="2"/>
        <v>25481891</v>
      </c>
      <c r="AU26" s="72">
        <f t="shared" si="3"/>
        <v>433305554</v>
      </c>
      <c r="AW26" s="119">
        <v>3390136</v>
      </c>
      <c r="AX26" s="120">
        <f t="shared" si="4"/>
        <v>429915418</v>
      </c>
      <c r="AY26" s="130"/>
      <c r="AZ26" s="130"/>
      <c r="BA26" s="130"/>
      <c r="BB26" s="130"/>
      <c r="BC26" s="130"/>
      <c r="BD26" s="130"/>
      <c r="BE26" s="16"/>
    </row>
    <row r="27" spans="1:57" ht="22.5" customHeight="1" x14ac:dyDescent="0.2">
      <c r="A27" s="139" t="s">
        <v>38</v>
      </c>
      <c r="B27" s="72">
        <v>53398989</v>
      </c>
      <c r="C27" s="73">
        <v>4619229</v>
      </c>
      <c r="D27" s="73">
        <v>8987964</v>
      </c>
      <c r="E27" s="73">
        <v>2356800</v>
      </c>
      <c r="F27" s="73">
        <v>1058342</v>
      </c>
      <c r="G27" s="73">
        <v>1023854</v>
      </c>
      <c r="H27" s="73">
        <v>173288</v>
      </c>
      <c r="I27" s="73">
        <v>332575</v>
      </c>
      <c r="J27" s="73">
        <v>2953066</v>
      </c>
      <c r="K27" s="73">
        <v>41383068</v>
      </c>
      <c r="L27" s="73">
        <v>25639151</v>
      </c>
      <c r="M27" s="73">
        <v>32218288</v>
      </c>
      <c r="N27" s="74">
        <v>4509516</v>
      </c>
      <c r="O27" s="75">
        <v>18278742</v>
      </c>
      <c r="P27" s="76">
        <v>2770008</v>
      </c>
      <c r="Q27" s="73">
        <v>5742275</v>
      </c>
      <c r="R27" s="73">
        <v>4619618</v>
      </c>
      <c r="S27" s="74">
        <v>13417797</v>
      </c>
      <c r="T27" s="76">
        <v>1697796</v>
      </c>
      <c r="U27" s="79">
        <v>22755976</v>
      </c>
      <c r="V27" s="73">
        <v>46122771</v>
      </c>
      <c r="W27" s="73">
        <v>45075877</v>
      </c>
      <c r="X27" s="73">
        <v>59760633</v>
      </c>
      <c r="Y27" s="73">
        <v>55170384</v>
      </c>
      <c r="Z27" s="73">
        <v>1389700</v>
      </c>
      <c r="AA27" s="73">
        <v>5596227</v>
      </c>
      <c r="AB27" s="74">
        <v>2058384</v>
      </c>
      <c r="AC27" s="75">
        <v>102517</v>
      </c>
      <c r="AD27" s="75">
        <v>769055</v>
      </c>
      <c r="AE27" s="75">
        <v>5772251</v>
      </c>
      <c r="AF27" s="77">
        <v>8216507</v>
      </c>
      <c r="AG27" s="73">
        <v>41450</v>
      </c>
      <c r="AH27" s="73">
        <v>9469174</v>
      </c>
      <c r="AI27" s="78">
        <f t="shared" si="5"/>
        <v>487481272</v>
      </c>
      <c r="AJ27" s="75">
        <v>1535936</v>
      </c>
      <c r="AK27" s="75">
        <v>3860277</v>
      </c>
      <c r="AL27" s="75">
        <v>4845965</v>
      </c>
      <c r="AM27" s="75">
        <v>1768352</v>
      </c>
      <c r="AN27" s="79">
        <f t="shared" si="0"/>
        <v>12010530</v>
      </c>
      <c r="AO27" s="79">
        <v>94618627</v>
      </c>
      <c r="AP27" s="72">
        <f t="shared" si="1"/>
        <v>594110429</v>
      </c>
      <c r="AQ27" s="15"/>
      <c r="AR27" s="73">
        <v>23744941</v>
      </c>
      <c r="AS27" s="73">
        <v>6136438</v>
      </c>
      <c r="AT27" s="72">
        <f t="shared" si="2"/>
        <v>29881379</v>
      </c>
      <c r="AU27" s="72">
        <f t="shared" si="3"/>
        <v>623991808</v>
      </c>
      <c r="AW27" s="119">
        <v>9983441</v>
      </c>
      <c r="AX27" s="120">
        <f t="shared" si="4"/>
        <v>614008367</v>
      </c>
      <c r="AY27" s="130"/>
      <c r="AZ27" s="130"/>
      <c r="BA27" s="130"/>
      <c r="BB27" s="130"/>
      <c r="BC27" s="130"/>
      <c r="BD27" s="130"/>
      <c r="BE27" s="16"/>
    </row>
    <row r="28" spans="1:57" ht="22.5" customHeight="1" x14ac:dyDescent="0.2">
      <c r="A28" s="139" t="s">
        <v>39</v>
      </c>
      <c r="B28" s="72">
        <v>111671385</v>
      </c>
      <c r="C28" s="73">
        <v>10001137</v>
      </c>
      <c r="D28" s="73">
        <v>11024832</v>
      </c>
      <c r="E28" s="73">
        <v>1643136</v>
      </c>
      <c r="F28" s="73">
        <v>1742034</v>
      </c>
      <c r="G28" s="73">
        <v>2339912</v>
      </c>
      <c r="H28" s="73">
        <v>216291</v>
      </c>
      <c r="I28" s="73">
        <v>390011</v>
      </c>
      <c r="J28" s="73">
        <v>4122382</v>
      </c>
      <c r="K28" s="73">
        <v>113682180</v>
      </c>
      <c r="L28" s="73">
        <v>62204043</v>
      </c>
      <c r="M28" s="73">
        <v>65750096</v>
      </c>
      <c r="N28" s="74">
        <v>11866875</v>
      </c>
      <c r="O28" s="75">
        <v>22421328</v>
      </c>
      <c r="P28" s="76">
        <v>3148532</v>
      </c>
      <c r="Q28" s="73">
        <v>11016451</v>
      </c>
      <c r="R28" s="73">
        <v>3195234</v>
      </c>
      <c r="S28" s="74">
        <v>30103727</v>
      </c>
      <c r="T28" s="76">
        <v>1896218</v>
      </c>
      <c r="U28" s="73">
        <v>48940019</v>
      </c>
      <c r="V28" s="73">
        <v>80577889</v>
      </c>
      <c r="W28" s="73">
        <v>86994188</v>
      </c>
      <c r="X28" s="73">
        <v>96040127</v>
      </c>
      <c r="Y28" s="73">
        <v>95659564</v>
      </c>
      <c r="Z28" s="73">
        <v>2637205</v>
      </c>
      <c r="AA28" s="73">
        <v>7841106</v>
      </c>
      <c r="AB28" s="74">
        <v>1525175</v>
      </c>
      <c r="AC28" s="75">
        <v>179103</v>
      </c>
      <c r="AD28" s="75">
        <v>769420</v>
      </c>
      <c r="AE28" s="75">
        <v>9060703</v>
      </c>
      <c r="AF28" s="77">
        <v>17122389</v>
      </c>
      <c r="AG28" s="73">
        <v>124350</v>
      </c>
      <c r="AH28" s="73">
        <v>14001898</v>
      </c>
      <c r="AI28" s="78">
        <f t="shared" si="5"/>
        <v>929908940</v>
      </c>
      <c r="AJ28" s="75">
        <v>3253043</v>
      </c>
      <c r="AK28" s="75">
        <v>5359639</v>
      </c>
      <c r="AL28" s="75">
        <v>4338773</v>
      </c>
      <c r="AM28" s="75">
        <v>2290480</v>
      </c>
      <c r="AN28" s="79">
        <f t="shared" si="0"/>
        <v>15241935</v>
      </c>
      <c r="AO28" s="79">
        <v>191572052</v>
      </c>
      <c r="AP28" s="72">
        <f t="shared" si="1"/>
        <v>1136722927</v>
      </c>
      <c r="AQ28" s="15"/>
      <c r="AR28" s="73">
        <v>36805025</v>
      </c>
      <c r="AS28" s="73">
        <v>4839991</v>
      </c>
      <c r="AT28" s="72">
        <f t="shared" si="2"/>
        <v>41645016</v>
      </c>
      <c r="AU28" s="72">
        <f t="shared" si="3"/>
        <v>1178367943</v>
      </c>
      <c r="AW28" s="119">
        <v>27489259</v>
      </c>
      <c r="AX28" s="120">
        <f t="shared" si="4"/>
        <v>1150878684</v>
      </c>
      <c r="AY28" s="130"/>
      <c r="AZ28" s="130"/>
      <c r="BA28" s="130"/>
      <c r="BB28" s="130"/>
      <c r="BC28" s="130"/>
      <c r="BD28" s="130"/>
      <c r="BE28" s="16"/>
    </row>
    <row r="29" spans="1:57" ht="22.5" customHeight="1" x14ac:dyDescent="0.2">
      <c r="A29" s="139" t="s">
        <v>40</v>
      </c>
      <c r="B29" s="72">
        <v>26451915</v>
      </c>
      <c r="C29" s="73">
        <v>4674303</v>
      </c>
      <c r="D29" s="73">
        <v>11051334</v>
      </c>
      <c r="E29" s="73">
        <v>2063424</v>
      </c>
      <c r="F29" s="73">
        <v>836060</v>
      </c>
      <c r="G29" s="73">
        <v>928398</v>
      </c>
      <c r="H29" s="73">
        <v>150725</v>
      </c>
      <c r="I29" s="73">
        <v>348713</v>
      </c>
      <c r="J29" s="73">
        <v>2143565</v>
      </c>
      <c r="K29" s="73">
        <v>41275284</v>
      </c>
      <c r="L29" s="73">
        <v>22152841</v>
      </c>
      <c r="M29" s="73">
        <v>21238608</v>
      </c>
      <c r="N29" s="74">
        <v>2649248</v>
      </c>
      <c r="O29" s="75">
        <v>7648710</v>
      </c>
      <c r="P29" s="76">
        <v>1039300</v>
      </c>
      <c r="Q29" s="73">
        <v>3392196</v>
      </c>
      <c r="R29" s="73">
        <v>725460</v>
      </c>
      <c r="S29" s="74">
        <v>5146137</v>
      </c>
      <c r="T29" s="76">
        <v>1533064</v>
      </c>
      <c r="U29" s="73">
        <v>12789410</v>
      </c>
      <c r="V29" s="73">
        <v>26482292</v>
      </c>
      <c r="W29" s="73">
        <v>23356664</v>
      </c>
      <c r="X29" s="73">
        <v>31751941</v>
      </c>
      <c r="Y29" s="73">
        <v>26939115</v>
      </c>
      <c r="Z29" s="73">
        <v>790241</v>
      </c>
      <c r="AA29" s="73">
        <v>5026671</v>
      </c>
      <c r="AB29" s="74">
        <v>1773296</v>
      </c>
      <c r="AC29" s="75">
        <v>59768</v>
      </c>
      <c r="AD29" s="75">
        <v>1063245</v>
      </c>
      <c r="AE29" s="75">
        <v>3574585</v>
      </c>
      <c r="AF29" s="77">
        <v>4244477</v>
      </c>
      <c r="AG29" s="73">
        <v>22383</v>
      </c>
      <c r="AH29" s="73">
        <v>12153670</v>
      </c>
      <c r="AI29" s="78">
        <f t="shared" si="5"/>
        <v>305477043</v>
      </c>
      <c r="AJ29" s="75">
        <v>1148629</v>
      </c>
      <c r="AK29" s="75">
        <v>2916139</v>
      </c>
      <c r="AL29" s="75">
        <v>4080258</v>
      </c>
      <c r="AM29" s="75">
        <v>1233513</v>
      </c>
      <c r="AN29" s="79">
        <f t="shared" si="0"/>
        <v>9378539</v>
      </c>
      <c r="AO29" s="79">
        <v>56677023</v>
      </c>
      <c r="AP29" s="72">
        <f t="shared" si="1"/>
        <v>371532605</v>
      </c>
      <c r="AQ29" s="15"/>
      <c r="AR29" s="73">
        <v>16880189</v>
      </c>
      <c r="AS29" s="73">
        <v>4730955</v>
      </c>
      <c r="AT29" s="72">
        <f t="shared" si="2"/>
        <v>21611144</v>
      </c>
      <c r="AU29" s="72">
        <f t="shared" si="3"/>
        <v>393143749</v>
      </c>
      <c r="AW29" s="119">
        <v>4269414</v>
      </c>
      <c r="AX29" s="123">
        <f t="shared" si="4"/>
        <v>388874335</v>
      </c>
      <c r="AY29" s="130"/>
      <c r="AZ29" s="130"/>
      <c r="BA29" s="130"/>
      <c r="BB29" s="130"/>
      <c r="BC29" s="130"/>
      <c r="BD29" s="130"/>
      <c r="BE29" s="16"/>
    </row>
    <row r="30" spans="1:57" ht="22.5" customHeight="1" x14ac:dyDescent="0.2">
      <c r="A30" s="140" t="s">
        <v>41</v>
      </c>
      <c r="B30" s="64">
        <v>19745551</v>
      </c>
      <c r="C30" s="65">
        <v>3787913</v>
      </c>
      <c r="D30" s="65">
        <v>6941631</v>
      </c>
      <c r="E30" s="65">
        <v>1555200</v>
      </c>
      <c r="F30" s="65">
        <v>52304</v>
      </c>
      <c r="G30" s="65">
        <v>25714</v>
      </c>
      <c r="H30" s="65">
        <v>0</v>
      </c>
      <c r="I30" s="65">
        <v>17879</v>
      </c>
      <c r="J30" s="65">
        <v>1898083</v>
      </c>
      <c r="K30" s="65">
        <v>33299268</v>
      </c>
      <c r="L30" s="65">
        <v>18583805</v>
      </c>
      <c r="M30" s="65">
        <v>16900624</v>
      </c>
      <c r="N30" s="66">
        <v>2942484</v>
      </c>
      <c r="O30" s="67">
        <v>8452662</v>
      </c>
      <c r="P30" s="68">
        <v>1199024</v>
      </c>
      <c r="Q30" s="65">
        <v>3174119</v>
      </c>
      <c r="R30" s="65">
        <v>3453318</v>
      </c>
      <c r="S30" s="66">
        <v>3133655</v>
      </c>
      <c r="T30" s="68">
        <v>528113</v>
      </c>
      <c r="U30" s="65">
        <v>11104556</v>
      </c>
      <c r="V30" s="65">
        <v>20746849</v>
      </c>
      <c r="W30" s="65">
        <v>22528424</v>
      </c>
      <c r="X30" s="65">
        <v>22430455</v>
      </c>
      <c r="Y30" s="65">
        <v>18338946</v>
      </c>
      <c r="Z30" s="65">
        <v>717548</v>
      </c>
      <c r="AA30" s="65">
        <v>4833270</v>
      </c>
      <c r="AB30" s="66">
        <v>1261688</v>
      </c>
      <c r="AC30" s="67">
        <v>448446</v>
      </c>
      <c r="AD30" s="67">
        <v>348210</v>
      </c>
      <c r="AE30" s="67">
        <v>3425318</v>
      </c>
      <c r="AF30" s="69">
        <v>3353894</v>
      </c>
      <c r="AG30" s="65">
        <v>21554</v>
      </c>
      <c r="AH30" s="65">
        <v>8790512</v>
      </c>
      <c r="AI30" s="70">
        <f t="shared" si="5"/>
        <v>244041017</v>
      </c>
      <c r="AJ30" s="67">
        <v>1332186</v>
      </c>
      <c r="AK30" s="67">
        <v>2374300</v>
      </c>
      <c r="AL30" s="67">
        <v>2662817</v>
      </c>
      <c r="AM30" s="67">
        <v>1218758</v>
      </c>
      <c r="AN30" s="71">
        <f t="shared" si="0"/>
        <v>7588061</v>
      </c>
      <c r="AO30" s="71">
        <v>40599736</v>
      </c>
      <c r="AP30" s="64">
        <f t="shared" si="1"/>
        <v>292228814</v>
      </c>
      <c r="AQ30" s="15"/>
      <c r="AR30" s="65">
        <v>16728801</v>
      </c>
      <c r="AS30" s="65">
        <v>3631254</v>
      </c>
      <c r="AT30" s="64">
        <f t="shared" si="2"/>
        <v>20360055</v>
      </c>
      <c r="AU30" s="64">
        <f t="shared" si="3"/>
        <v>312588869</v>
      </c>
      <c r="AW30" s="117">
        <v>2645144</v>
      </c>
      <c r="AX30" s="120">
        <f t="shared" si="4"/>
        <v>309943725</v>
      </c>
      <c r="AY30" s="130"/>
      <c r="AZ30" s="130"/>
      <c r="BA30" s="130"/>
      <c r="BB30" s="130"/>
      <c r="BC30" s="130"/>
      <c r="BD30" s="130"/>
      <c r="BE30" s="16"/>
    </row>
    <row r="31" spans="1:57" ht="22.5" customHeight="1" x14ac:dyDescent="0.2">
      <c r="A31" s="139" t="s">
        <v>42</v>
      </c>
      <c r="B31" s="72">
        <v>55127702</v>
      </c>
      <c r="C31" s="73">
        <v>3162234</v>
      </c>
      <c r="D31" s="73">
        <v>6746652</v>
      </c>
      <c r="E31" s="73">
        <v>1381248</v>
      </c>
      <c r="F31" s="73">
        <v>413000</v>
      </c>
      <c r="G31" s="73">
        <v>388747</v>
      </c>
      <c r="H31" s="73">
        <v>7803</v>
      </c>
      <c r="I31" s="73">
        <v>42472</v>
      </c>
      <c r="J31" s="73">
        <v>2725760</v>
      </c>
      <c r="K31" s="73">
        <v>26712468</v>
      </c>
      <c r="L31" s="73">
        <v>15162494</v>
      </c>
      <c r="M31" s="73">
        <v>19110032</v>
      </c>
      <c r="N31" s="74">
        <v>2717682</v>
      </c>
      <c r="O31" s="75">
        <v>8558739</v>
      </c>
      <c r="P31" s="76">
        <v>1325928</v>
      </c>
      <c r="Q31" s="73">
        <v>5283016</v>
      </c>
      <c r="R31" s="73">
        <v>6309362</v>
      </c>
      <c r="S31" s="74">
        <v>15982265</v>
      </c>
      <c r="T31" s="76">
        <v>1053288</v>
      </c>
      <c r="U31" s="73">
        <v>19593770</v>
      </c>
      <c r="V31" s="73">
        <v>33227671</v>
      </c>
      <c r="W31" s="73">
        <v>31781048</v>
      </c>
      <c r="X31" s="73">
        <v>46509250</v>
      </c>
      <c r="Y31" s="73">
        <v>38833317</v>
      </c>
      <c r="Z31" s="73">
        <v>1036004</v>
      </c>
      <c r="AA31" s="73">
        <v>4410666</v>
      </c>
      <c r="AB31" s="74">
        <v>1645341</v>
      </c>
      <c r="AC31" s="75">
        <v>153869</v>
      </c>
      <c r="AD31" s="75">
        <v>401135</v>
      </c>
      <c r="AE31" s="75">
        <v>4555738</v>
      </c>
      <c r="AF31" s="77">
        <v>6655153</v>
      </c>
      <c r="AG31" s="73">
        <v>67978</v>
      </c>
      <c r="AH31" s="73">
        <v>8683830</v>
      </c>
      <c r="AI31" s="78">
        <f t="shared" si="5"/>
        <v>369765662</v>
      </c>
      <c r="AJ31" s="75">
        <v>1606664</v>
      </c>
      <c r="AK31" s="75">
        <v>3738484</v>
      </c>
      <c r="AL31" s="75">
        <v>2664453</v>
      </c>
      <c r="AM31" s="75">
        <v>1217270</v>
      </c>
      <c r="AN31" s="79">
        <f t="shared" si="0"/>
        <v>9226871</v>
      </c>
      <c r="AO31" s="79">
        <v>66171529</v>
      </c>
      <c r="AP31" s="72">
        <f t="shared" si="1"/>
        <v>445164062</v>
      </c>
      <c r="AQ31" s="15"/>
      <c r="AR31" s="73">
        <v>21017547</v>
      </c>
      <c r="AS31" s="73">
        <v>3496784</v>
      </c>
      <c r="AT31" s="72">
        <f t="shared" si="2"/>
        <v>24514331</v>
      </c>
      <c r="AU31" s="72">
        <f t="shared" si="3"/>
        <v>469678393</v>
      </c>
      <c r="AW31" s="119">
        <v>4631406</v>
      </c>
      <c r="AX31" s="120">
        <f t="shared" si="4"/>
        <v>465046987</v>
      </c>
      <c r="AY31" s="130"/>
      <c r="AZ31" s="130"/>
      <c r="BA31" s="130"/>
      <c r="BB31" s="130"/>
      <c r="BC31" s="130"/>
      <c r="BD31" s="130"/>
      <c r="BE31" s="16"/>
    </row>
    <row r="32" spans="1:57" ht="22.5" customHeight="1" x14ac:dyDescent="0.2">
      <c r="A32" s="139" t="s">
        <v>43</v>
      </c>
      <c r="B32" s="72">
        <v>175190729</v>
      </c>
      <c r="C32" s="73">
        <v>4546071</v>
      </c>
      <c r="D32" s="73">
        <v>7409202</v>
      </c>
      <c r="E32" s="73">
        <v>1670592</v>
      </c>
      <c r="F32" s="73">
        <v>954915</v>
      </c>
      <c r="G32" s="73">
        <v>530514</v>
      </c>
      <c r="H32" s="73">
        <v>75888</v>
      </c>
      <c r="I32" s="73">
        <v>77921</v>
      </c>
      <c r="J32" s="73">
        <v>4434397</v>
      </c>
      <c r="K32" s="73">
        <v>112292964</v>
      </c>
      <c r="L32" s="73">
        <v>61099060</v>
      </c>
      <c r="M32" s="73">
        <v>66147520</v>
      </c>
      <c r="N32" s="74">
        <v>8385115</v>
      </c>
      <c r="O32" s="75">
        <v>33140688</v>
      </c>
      <c r="P32" s="76">
        <v>5052092</v>
      </c>
      <c r="Q32" s="73">
        <v>14777139</v>
      </c>
      <c r="R32" s="73">
        <v>10425438</v>
      </c>
      <c r="S32" s="74">
        <v>41859936</v>
      </c>
      <c r="T32" s="76">
        <v>2995508</v>
      </c>
      <c r="U32" s="73">
        <v>76127556</v>
      </c>
      <c r="V32" s="73">
        <v>115352999</v>
      </c>
      <c r="W32" s="73">
        <v>120646270</v>
      </c>
      <c r="X32" s="73">
        <v>142263091</v>
      </c>
      <c r="Y32" s="73">
        <v>124827336</v>
      </c>
      <c r="Z32" s="73">
        <v>3054304</v>
      </c>
      <c r="AA32" s="73">
        <v>4117932</v>
      </c>
      <c r="AB32" s="74">
        <v>707664</v>
      </c>
      <c r="AC32" s="75">
        <v>15221</v>
      </c>
      <c r="AD32" s="75">
        <v>350035</v>
      </c>
      <c r="AE32" s="75">
        <v>10109427</v>
      </c>
      <c r="AF32" s="77">
        <v>21325131</v>
      </c>
      <c r="AG32" s="73">
        <v>156681</v>
      </c>
      <c r="AH32" s="73">
        <v>14138785</v>
      </c>
      <c r="AI32" s="78">
        <f t="shared" si="5"/>
        <v>1184258121</v>
      </c>
      <c r="AJ32" s="75">
        <v>4281858</v>
      </c>
      <c r="AK32" s="75">
        <v>8698934</v>
      </c>
      <c r="AL32" s="75">
        <v>3739667</v>
      </c>
      <c r="AM32" s="75">
        <v>2826292</v>
      </c>
      <c r="AN32" s="79">
        <f t="shared" si="0"/>
        <v>19546751</v>
      </c>
      <c r="AO32" s="79">
        <v>187292268</v>
      </c>
      <c r="AP32" s="72">
        <f t="shared" si="1"/>
        <v>1391097140</v>
      </c>
      <c r="AQ32" s="15"/>
      <c r="AR32" s="73">
        <v>40198918</v>
      </c>
      <c r="AS32" s="73">
        <v>1642149</v>
      </c>
      <c r="AT32" s="72">
        <f t="shared" si="2"/>
        <v>41841067</v>
      </c>
      <c r="AU32" s="72">
        <f t="shared" si="3"/>
        <v>1432938207</v>
      </c>
      <c r="AW32" s="119">
        <v>29700477</v>
      </c>
      <c r="AX32" s="120">
        <f t="shared" si="4"/>
        <v>1403237730</v>
      </c>
      <c r="AY32" s="130"/>
      <c r="AZ32" s="130"/>
      <c r="BA32" s="130"/>
      <c r="BB32" s="130"/>
      <c r="BC32" s="130"/>
      <c r="BD32" s="130"/>
      <c r="BE32" s="16"/>
    </row>
    <row r="33" spans="1:57" ht="22.5" customHeight="1" x14ac:dyDescent="0.2">
      <c r="A33" s="139" t="s">
        <v>44</v>
      </c>
      <c r="B33" s="72">
        <v>99440089</v>
      </c>
      <c r="C33" s="73">
        <v>6886579</v>
      </c>
      <c r="D33" s="73">
        <v>13037091</v>
      </c>
      <c r="E33" s="73">
        <v>3630144</v>
      </c>
      <c r="F33" s="73">
        <v>1464941</v>
      </c>
      <c r="G33" s="73">
        <v>1651478</v>
      </c>
      <c r="H33" s="73">
        <v>179857</v>
      </c>
      <c r="I33" s="73">
        <v>276188</v>
      </c>
      <c r="J33" s="73">
        <v>5337340</v>
      </c>
      <c r="K33" s="73">
        <v>85622412</v>
      </c>
      <c r="L33" s="73">
        <v>45132942</v>
      </c>
      <c r="M33" s="73">
        <v>51402416</v>
      </c>
      <c r="N33" s="74">
        <v>6807278</v>
      </c>
      <c r="O33" s="75">
        <v>21639708</v>
      </c>
      <c r="P33" s="76">
        <v>2546832</v>
      </c>
      <c r="Q33" s="73">
        <v>8280024</v>
      </c>
      <c r="R33" s="73">
        <v>8184430</v>
      </c>
      <c r="S33" s="74">
        <v>16294692</v>
      </c>
      <c r="T33" s="76">
        <v>1591890</v>
      </c>
      <c r="U33" s="73">
        <v>38497552</v>
      </c>
      <c r="V33" s="73">
        <v>74832821</v>
      </c>
      <c r="W33" s="73">
        <v>74063587</v>
      </c>
      <c r="X33" s="73">
        <v>89558742</v>
      </c>
      <c r="Y33" s="73">
        <v>80093857</v>
      </c>
      <c r="Z33" s="73">
        <v>1974779</v>
      </c>
      <c r="AA33" s="73">
        <v>7216794</v>
      </c>
      <c r="AB33" s="74">
        <v>2427642</v>
      </c>
      <c r="AC33" s="75">
        <v>486731</v>
      </c>
      <c r="AD33" s="75">
        <v>937685</v>
      </c>
      <c r="AE33" s="75">
        <v>7382944</v>
      </c>
      <c r="AF33" s="77">
        <v>13142022</v>
      </c>
      <c r="AG33" s="73">
        <v>132640</v>
      </c>
      <c r="AH33" s="73">
        <v>16945173</v>
      </c>
      <c r="AI33" s="78">
        <f t="shared" si="5"/>
        <v>787099300</v>
      </c>
      <c r="AJ33" s="75">
        <v>3063133</v>
      </c>
      <c r="AK33" s="75">
        <v>5602173</v>
      </c>
      <c r="AL33" s="75">
        <v>5445601</v>
      </c>
      <c r="AM33" s="75">
        <v>2151244</v>
      </c>
      <c r="AN33" s="79">
        <f t="shared" si="0"/>
        <v>16262151</v>
      </c>
      <c r="AO33" s="79">
        <v>133732016</v>
      </c>
      <c r="AP33" s="72">
        <f t="shared" si="1"/>
        <v>937093467</v>
      </c>
      <c r="AQ33" s="15"/>
      <c r="AR33" s="73">
        <v>31032575</v>
      </c>
      <c r="AS33" s="73">
        <v>6723671</v>
      </c>
      <c r="AT33" s="72">
        <f t="shared" si="2"/>
        <v>37756246</v>
      </c>
      <c r="AU33" s="72">
        <f t="shared" si="3"/>
        <v>974849713</v>
      </c>
      <c r="AW33" s="119">
        <v>11835077</v>
      </c>
      <c r="AX33" s="120">
        <f t="shared" si="4"/>
        <v>963014636</v>
      </c>
      <c r="AY33" s="130"/>
      <c r="AZ33" s="130"/>
      <c r="BA33" s="130"/>
      <c r="BB33" s="130"/>
      <c r="BC33" s="130"/>
      <c r="BD33" s="130"/>
      <c r="BE33" s="16"/>
    </row>
    <row r="34" spans="1:57" ht="22.5" customHeight="1" x14ac:dyDescent="0.2">
      <c r="A34" s="139" t="s">
        <v>45</v>
      </c>
      <c r="B34" s="72">
        <v>21561134</v>
      </c>
      <c r="C34" s="73">
        <v>2256527</v>
      </c>
      <c r="D34" s="73">
        <v>8058501</v>
      </c>
      <c r="E34" s="73">
        <v>1353792</v>
      </c>
      <c r="F34" s="73">
        <v>0</v>
      </c>
      <c r="G34" s="73">
        <v>0</v>
      </c>
      <c r="H34" s="73">
        <v>0</v>
      </c>
      <c r="I34" s="73">
        <v>0</v>
      </c>
      <c r="J34" s="73">
        <v>1851296</v>
      </c>
      <c r="K34" s="73">
        <v>28359168</v>
      </c>
      <c r="L34" s="73">
        <v>15765212</v>
      </c>
      <c r="M34" s="73">
        <v>12299936</v>
      </c>
      <c r="N34" s="74">
        <v>2365637</v>
      </c>
      <c r="O34" s="75">
        <v>6638187</v>
      </c>
      <c r="P34" s="76">
        <v>982412</v>
      </c>
      <c r="Q34" s="73">
        <v>3121226</v>
      </c>
      <c r="R34" s="73">
        <v>4161444</v>
      </c>
      <c r="S34" s="74">
        <v>6125638</v>
      </c>
      <c r="T34" s="76">
        <v>2051293</v>
      </c>
      <c r="U34" s="73">
        <v>11727271</v>
      </c>
      <c r="V34" s="73">
        <v>25595831</v>
      </c>
      <c r="W34" s="73">
        <v>19734100</v>
      </c>
      <c r="X34" s="73">
        <v>24707413</v>
      </c>
      <c r="Y34" s="73">
        <v>21649592</v>
      </c>
      <c r="Z34" s="73">
        <v>692567</v>
      </c>
      <c r="AA34" s="73">
        <v>4253067</v>
      </c>
      <c r="AB34" s="74">
        <v>1608856</v>
      </c>
      <c r="AC34" s="75">
        <v>129890</v>
      </c>
      <c r="AD34" s="75">
        <v>106945</v>
      </c>
      <c r="AE34" s="75">
        <v>3418400</v>
      </c>
      <c r="AF34" s="77">
        <v>3217642</v>
      </c>
      <c r="AG34" s="73">
        <v>12435</v>
      </c>
      <c r="AH34" s="73">
        <v>8700578</v>
      </c>
      <c r="AI34" s="78">
        <f t="shared" si="5"/>
        <v>242505990</v>
      </c>
      <c r="AJ34" s="75">
        <v>1720027</v>
      </c>
      <c r="AK34" s="75">
        <v>3778192</v>
      </c>
      <c r="AL34" s="75">
        <v>3135425</v>
      </c>
      <c r="AM34" s="75">
        <v>1058572</v>
      </c>
      <c r="AN34" s="79">
        <f t="shared" si="0"/>
        <v>9692216</v>
      </c>
      <c r="AO34" s="79">
        <v>37864640</v>
      </c>
      <c r="AP34" s="72">
        <f t="shared" si="1"/>
        <v>290062846</v>
      </c>
      <c r="AQ34" s="15"/>
      <c r="AR34" s="73">
        <v>16693074</v>
      </c>
      <c r="AS34" s="73">
        <v>2709661</v>
      </c>
      <c r="AT34" s="72">
        <f t="shared" si="2"/>
        <v>19402735</v>
      </c>
      <c r="AU34" s="72">
        <f t="shared" si="3"/>
        <v>309465581</v>
      </c>
      <c r="AW34" s="119">
        <v>984607</v>
      </c>
      <c r="AX34" s="120">
        <f t="shared" si="4"/>
        <v>308480974</v>
      </c>
      <c r="AY34" s="130"/>
      <c r="AZ34" s="130"/>
      <c r="BA34" s="130"/>
      <c r="BB34" s="130"/>
      <c r="BC34" s="130"/>
      <c r="BD34" s="130"/>
      <c r="BE34" s="16"/>
    </row>
    <row r="35" spans="1:57" ht="22.5" customHeight="1" x14ac:dyDescent="0.2">
      <c r="A35" s="139" t="s">
        <v>46</v>
      </c>
      <c r="B35" s="72">
        <v>18885538</v>
      </c>
      <c r="C35" s="73">
        <v>2860971</v>
      </c>
      <c r="D35" s="73">
        <v>9120474</v>
      </c>
      <c r="E35" s="73">
        <v>1536768</v>
      </c>
      <c r="F35" s="73">
        <v>836679</v>
      </c>
      <c r="G35" s="73">
        <v>687549</v>
      </c>
      <c r="H35" s="73">
        <v>118646</v>
      </c>
      <c r="I35" s="73">
        <v>344435</v>
      </c>
      <c r="J35" s="73">
        <v>1619025</v>
      </c>
      <c r="K35" s="73">
        <v>23449008</v>
      </c>
      <c r="L35" s="73">
        <v>13064799</v>
      </c>
      <c r="M35" s="73">
        <v>12845552</v>
      </c>
      <c r="N35" s="74">
        <v>1607769</v>
      </c>
      <c r="O35" s="75">
        <v>6308790</v>
      </c>
      <c r="P35" s="76">
        <v>914584</v>
      </c>
      <c r="Q35" s="73">
        <v>2938411</v>
      </c>
      <c r="R35" s="73">
        <v>4182630</v>
      </c>
      <c r="S35" s="74">
        <v>2412476</v>
      </c>
      <c r="T35" s="76">
        <v>1231316</v>
      </c>
      <c r="U35" s="73">
        <v>9499121</v>
      </c>
      <c r="V35" s="73">
        <v>21389561</v>
      </c>
      <c r="W35" s="73">
        <v>15743758</v>
      </c>
      <c r="X35" s="73">
        <v>20269314</v>
      </c>
      <c r="Y35" s="73">
        <v>16326844</v>
      </c>
      <c r="Z35" s="73">
        <v>572094</v>
      </c>
      <c r="AA35" s="73">
        <v>4425525</v>
      </c>
      <c r="AB35" s="74">
        <v>1764492</v>
      </c>
      <c r="AC35" s="75">
        <v>139841</v>
      </c>
      <c r="AD35" s="75">
        <v>645320</v>
      </c>
      <c r="AE35" s="75">
        <v>3370292</v>
      </c>
      <c r="AF35" s="77">
        <v>2407918</v>
      </c>
      <c r="AG35" s="73">
        <v>24041</v>
      </c>
      <c r="AH35" s="73">
        <v>10930798</v>
      </c>
      <c r="AI35" s="78">
        <f t="shared" si="5"/>
        <v>212474339</v>
      </c>
      <c r="AJ35" s="75">
        <v>1701199</v>
      </c>
      <c r="AK35" s="75">
        <v>4302102</v>
      </c>
      <c r="AL35" s="75">
        <v>4526381</v>
      </c>
      <c r="AM35" s="75">
        <v>1345202</v>
      </c>
      <c r="AN35" s="79">
        <f t="shared" si="0"/>
        <v>11874884</v>
      </c>
      <c r="AO35" s="79">
        <v>37041918</v>
      </c>
      <c r="AP35" s="72">
        <f t="shared" si="1"/>
        <v>261391141</v>
      </c>
      <c r="AQ35" s="15"/>
      <c r="AR35" s="73">
        <v>16480265</v>
      </c>
      <c r="AS35" s="73">
        <v>3559633</v>
      </c>
      <c r="AT35" s="72">
        <f t="shared" si="2"/>
        <v>20039898</v>
      </c>
      <c r="AU35" s="72">
        <f t="shared" si="3"/>
        <v>281431039</v>
      </c>
      <c r="AW35" s="119">
        <v>776755</v>
      </c>
      <c r="AX35" s="120">
        <f t="shared" si="4"/>
        <v>280654284</v>
      </c>
      <c r="AY35" s="130"/>
      <c r="AZ35" s="130"/>
      <c r="BA35" s="130"/>
      <c r="BB35" s="130"/>
      <c r="BC35" s="130"/>
      <c r="BD35" s="130"/>
      <c r="BE35" s="16"/>
    </row>
    <row r="36" spans="1:57" ht="22.5" customHeight="1" x14ac:dyDescent="0.2">
      <c r="A36" s="140" t="s">
        <v>47</v>
      </c>
      <c r="B36" s="64">
        <v>11406031</v>
      </c>
      <c r="C36" s="65">
        <v>3599264</v>
      </c>
      <c r="D36" s="65">
        <v>5834226</v>
      </c>
      <c r="E36" s="65">
        <v>1264896</v>
      </c>
      <c r="F36" s="65">
        <v>471233</v>
      </c>
      <c r="G36" s="65">
        <v>351957</v>
      </c>
      <c r="H36" s="65">
        <v>67861</v>
      </c>
      <c r="I36" s="65">
        <v>84546</v>
      </c>
      <c r="J36" s="65">
        <v>1474807</v>
      </c>
      <c r="K36" s="65">
        <v>14101740</v>
      </c>
      <c r="L36" s="65">
        <v>8024422</v>
      </c>
      <c r="M36" s="65">
        <v>8164032</v>
      </c>
      <c r="N36" s="66">
        <v>898711</v>
      </c>
      <c r="O36" s="67">
        <v>4075590</v>
      </c>
      <c r="P36" s="68">
        <v>553564</v>
      </c>
      <c r="Q36" s="65">
        <v>2817007</v>
      </c>
      <c r="R36" s="65">
        <v>557898</v>
      </c>
      <c r="S36" s="66">
        <v>1257528</v>
      </c>
      <c r="T36" s="68">
        <v>174768</v>
      </c>
      <c r="U36" s="65">
        <v>7156782</v>
      </c>
      <c r="V36" s="65">
        <v>14124991</v>
      </c>
      <c r="W36" s="65">
        <v>12504748</v>
      </c>
      <c r="X36" s="65">
        <v>11952709</v>
      </c>
      <c r="Y36" s="65">
        <v>9163035</v>
      </c>
      <c r="Z36" s="65">
        <v>433318</v>
      </c>
      <c r="AA36" s="65">
        <v>4376619</v>
      </c>
      <c r="AB36" s="66">
        <v>1437868</v>
      </c>
      <c r="AC36" s="67">
        <v>312511</v>
      </c>
      <c r="AD36" s="67">
        <v>393105</v>
      </c>
      <c r="AE36" s="67">
        <v>3233281</v>
      </c>
      <c r="AF36" s="69">
        <v>1548335</v>
      </c>
      <c r="AG36" s="65">
        <v>16580</v>
      </c>
      <c r="AH36" s="65">
        <v>10994886</v>
      </c>
      <c r="AI36" s="70">
        <f t="shared" si="5"/>
        <v>142828849</v>
      </c>
      <c r="AJ36" s="67">
        <v>1686037</v>
      </c>
      <c r="AK36" s="67">
        <v>3600411</v>
      </c>
      <c r="AL36" s="67">
        <v>4605785</v>
      </c>
      <c r="AM36" s="67">
        <v>1516269</v>
      </c>
      <c r="AN36" s="71">
        <f t="shared" si="0"/>
        <v>11408502</v>
      </c>
      <c r="AO36" s="71">
        <v>27758676</v>
      </c>
      <c r="AP36" s="64">
        <f t="shared" si="1"/>
        <v>181996027</v>
      </c>
      <c r="AQ36" s="15"/>
      <c r="AR36" s="65">
        <v>16267573</v>
      </c>
      <c r="AS36" s="65">
        <v>2784277</v>
      </c>
      <c r="AT36" s="64">
        <f t="shared" si="2"/>
        <v>19051850</v>
      </c>
      <c r="AU36" s="64">
        <f t="shared" si="3"/>
        <v>201047877</v>
      </c>
      <c r="AW36" s="117">
        <v>486939</v>
      </c>
      <c r="AX36" s="121">
        <f t="shared" si="4"/>
        <v>200560938</v>
      </c>
      <c r="AY36" s="130"/>
      <c r="AZ36" s="130"/>
      <c r="BA36" s="130"/>
      <c r="BB36" s="130"/>
      <c r="BC36" s="130"/>
      <c r="BD36" s="130"/>
      <c r="BE36" s="16"/>
    </row>
    <row r="37" spans="1:57" ht="22.5" customHeight="1" x14ac:dyDescent="0.2">
      <c r="A37" s="139" t="s">
        <v>48</v>
      </c>
      <c r="B37" s="72">
        <v>13794956</v>
      </c>
      <c r="C37" s="73">
        <v>4187542</v>
      </c>
      <c r="D37" s="73">
        <v>8898993</v>
      </c>
      <c r="E37" s="73">
        <v>1994688</v>
      </c>
      <c r="F37" s="73">
        <v>485423</v>
      </c>
      <c r="G37" s="73">
        <v>620942</v>
      </c>
      <c r="H37" s="73">
        <v>304592</v>
      </c>
      <c r="I37" s="73">
        <v>380785</v>
      </c>
      <c r="J37" s="73">
        <v>1572905</v>
      </c>
      <c r="K37" s="73">
        <v>19700520</v>
      </c>
      <c r="L37" s="73">
        <v>11097102</v>
      </c>
      <c r="M37" s="73">
        <v>10986416</v>
      </c>
      <c r="N37" s="74">
        <v>1096065</v>
      </c>
      <c r="O37" s="75">
        <v>6442782</v>
      </c>
      <c r="P37" s="76">
        <v>789868</v>
      </c>
      <c r="Q37" s="73">
        <v>3233350</v>
      </c>
      <c r="R37" s="73">
        <v>1376876</v>
      </c>
      <c r="S37" s="74">
        <v>1215933</v>
      </c>
      <c r="T37" s="76">
        <v>0</v>
      </c>
      <c r="U37" s="73">
        <v>8180170</v>
      </c>
      <c r="V37" s="73">
        <v>15959643</v>
      </c>
      <c r="W37" s="73">
        <v>14927843</v>
      </c>
      <c r="X37" s="73">
        <v>16366131</v>
      </c>
      <c r="Y37" s="73">
        <v>12173177</v>
      </c>
      <c r="Z37" s="73">
        <v>482003</v>
      </c>
      <c r="AA37" s="73">
        <v>4652154</v>
      </c>
      <c r="AB37" s="74">
        <v>2130903</v>
      </c>
      <c r="AC37" s="75">
        <v>421771</v>
      </c>
      <c r="AD37" s="75">
        <v>734015</v>
      </c>
      <c r="AE37" s="75">
        <v>3289557</v>
      </c>
      <c r="AF37" s="77">
        <v>1795361</v>
      </c>
      <c r="AG37" s="73">
        <v>28186</v>
      </c>
      <c r="AH37" s="73">
        <v>15476233</v>
      </c>
      <c r="AI37" s="78">
        <f t="shared" si="5"/>
        <v>184796885</v>
      </c>
      <c r="AJ37" s="75">
        <v>1821537</v>
      </c>
      <c r="AK37" s="75">
        <v>4133531</v>
      </c>
      <c r="AL37" s="75">
        <v>5586822</v>
      </c>
      <c r="AM37" s="75">
        <v>2049592</v>
      </c>
      <c r="AN37" s="79">
        <f t="shared" si="0"/>
        <v>13591482</v>
      </c>
      <c r="AO37" s="79">
        <v>35662434</v>
      </c>
      <c r="AP37" s="72">
        <f t="shared" si="1"/>
        <v>234050801</v>
      </c>
      <c r="AQ37" s="15"/>
      <c r="AR37" s="73">
        <v>16335383</v>
      </c>
      <c r="AS37" s="73">
        <v>4896563</v>
      </c>
      <c r="AT37" s="72">
        <f t="shared" si="2"/>
        <v>21231946</v>
      </c>
      <c r="AU37" s="72">
        <f t="shared" si="3"/>
        <v>255282747</v>
      </c>
      <c r="AW37" s="119">
        <v>589941</v>
      </c>
      <c r="AX37" s="120">
        <f t="shared" si="4"/>
        <v>254692806</v>
      </c>
      <c r="AY37" s="130"/>
      <c r="AZ37" s="130"/>
      <c r="BA37" s="130"/>
      <c r="BB37" s="130"/>
      <c r="BC37" s="130"/>
      <c r="BD37" s="130"/>
      <c r="BE37" s="16"/>
    </row>
    <row r="38" spans="1:57" ht="22.5" customHeight="1" x14ac:dyDescent="0.2">
      <c r="A38" s="139" t="s">
        <v>49</v>
      </c>
      <c r="B38" s="72">
        <v>29996211</v>
      </c>
      <c r="C38" s="73">
        <v>4731158</v>
      </c>
      <c r="D38" s="73">
        <v>8874384</v>
      </c>
      <c r="E38" s="73">
        <v>1498176</v>
      </c>
      <c r="F38" s="73">
        <v>1221743</v>
      </c>
      <c r="G38" s="73">
        <v>880105</v>
      </c>
      <c r="H38" s="73">
        <v>160997</v>
      </c>
      <c r="I38" s="73">
        <v>110035</v>
      </c>
      <c r="J38" s="73">
        <v>2204480</v>
      </c>
      <c r="K38" s="73">
        <v>29562756</v>
      </c>
      <c r="L38" s="73">
        <v>15936573</v>
      </c>
      <c r="M38" s="73">
        <v>21521520</v>
      </c>
      <c r="N38" s="74">
        <v>3108167</v>
      </c>
      <c r="O38" s="75">
        <v>8313087</v>
      </c>
      <c r="P38" s="76">
        <v>1065556</v>
      </c>
      <c r="Q38" s="73">
        <v>3882124</v>
      </c>
      <c r="R38" s="73">
        <v>2398726</v>
      </c>
      <c r="S38" s="74">
        <v>6452764</v>
      </c>
      <c r="T38" s="76">
        <v>357342</v>
      </c>
      <c r="U38" s="73">
        <v>14309764</v>
      </c>
      <c r="V38" s="73">
        <v>24198375</v>
      </c>
      <c r="W38" s="73">
        <v>26074376</v>
      </c>
      <c r="X38" s="73">
        <v>35138017</v>
      </c>
      <c r="Y38" s="73">
        <v>29482333</v>
      </c>
      <c r="Z38" s="73">
        <v>833648</v>
      </c>
      <c r="AA38" s="73">
        <v>5740488</v>
      </c>
      <c r="AB38" s="74">
        <v>2049373</v>
      </c>
      <c r="AC38" s="75">
        <v>479632</v>
      </c>
      <c r="AD38" s="75">
        <v>493845</v>
      </c>
      <c r="AE38" s="75">
        <v>3720305</v>
      </c>
      <c r="AF38" s="77">
        <v>4566892</v>
      </c>
      <c r="AG38" s="73">
        <v>48082</v>
      </c>
      <c r="AH38" s="73">
        <v>7929392</v>
      </c>
      <c r="AI38" s="78">
        <f t="shared" si="5"/>
        <v>297340426</v>
      </c>
      <c r="AJ38" s="75">
        <v>1614610</v>
      </c>
      <c r="AK38" s="75">
        <v>3017714</v>
      </c>
      <c r="AL38" s="75">
        <v>3929166</v>
      </c>
      <c r="AM38" s="75">
        <v>1065453</v>
      </c>
      <c r="AN38" s="79">
        <f t="shared" si="0"/>
        <v>9626943</v>
      </c>
      <c r="AO38" s="79">
        <v>47889269</v>
      </c>
      <c r="AP38" s="72">
        <f t="shared" si="1"/>
        <v>354856638</v>
      </c>
      <c r="AQ38" s="15"/>
      <c r="AR38" s="73">
        <v>17418480</v>
      </c>
      <c r="AS38" s="73">
        <v>5632147</v>
      </c>
      <c r="AT38" s="72">
        <f t="shared" si="2"/>
        <v>23050627</v>
      </c>
      <c r="AU38" s="72">
        <f t="shared" si="3"/>
        <v>377907265</v>
      </c>
      <c r="AW38" s="119">
        <v>2607944</v>
      </c>
      <c r="AX38" s="120">
        <f t="shared" si="4"/>
        <v>375299321</v>
      </c>
      <c r="AY38" s="130"/>
      <c r="AZ38" s="130"/>
      <c r="BA38" s="130"/>
      <c r="BB38" s="130"/>
      <c r="BC38" s="130"/>
      <c r="BD38" s="130"/>
      <c r="BE38" s="16"/>
    </row>
    <row r="39" spans="1:57" ht="22.5" customHeight="1" x14ac:dyDescent="0.2">
      <c r="A39" s="139" t="s">
        <v>50</v>
      </c>
      <c r="B39" s="72">
        <v>43938846</v>
      </c>
      <c r="C39" s="73">
        <v>5682760</v>
      </c>
      <c r="D39" s="73">
        <v>12052731</v>
      </c>
      <c r="E39" s="73">
        <v>3019392</v>
      </c>
      <c r="F39" s="73">
        <v>1760354</v>
      </c>
      <c r="G39" s="73">
        <v>1497314</v>
      </c>
      <c r="H39" s="73">
        <v>167239</v>
      </c>
      <c r="I39" s="73">
        <v>239048</v>
      </c>
      <c r="J39" s="73">
        <v>2626793</v>
      </c>
      <c r="K39" s="73">
        <v>38059728</v>
      </c>
      <c r="L39" s="73">
        <v>19842422</v>
      </c>
      <c r="M39" s="73">
        <v>25064656</v>
      </c>
      <c r="N39" s="74">
        <v>3568266</v>
      </c>
      <c r="O39" s="75">
        <v>9167286</v>
      </c>
      <c r="P39" s="76">
        <v>1336868</v>
      </c>
      <c r="Q39" s="73">
        <v>5218364</v>
      </c>
      <c r="R39" s="73">
        <v>2826726</v>
      </c>
      <c r="S39" s="74">
        <v>11335261</v>
      </c>
      <c r="T39" s="76">
        <v>0</v>
      </c>
      <c r="U39" s="73">
        <v>19974475</v>
      </c>
      <c r="V39" s="73">
        <v>32162693</v>
      </c>
      <c r="W39" s="73">
        <v>37475987</v>
      </c>
      <c r="X39" s="73">
        <v>46640083</v>
      </c>
      <c r="Y39" s="73">
        <v>42273620</v>
      </c>
      <c r="Z39" s="73">
        <v>1111202</v>
      </c>
      <c r="AA39" s="73">
        <v>5275179</v>
      </c>
      <c r="AB39" s="74">
        <v>2490411</v>
      </c>
      <c r="AC39" s="75">
        <v>405046</v>
      </c>
      <c r="AD39" s="75">
        <v>781465</v>
      </c>
      <c r="AE39" s="75">
        <v>4826825</v>
      </c>
      <c r="AF39" s="77">
        <v>6937227</v>
      </c>
      <c r="AG39" s="73">
        <v>62175</v>
      </c>
      <c r="AH39" s="73">
        <v>10032564</v>
      </c>
      <c r="AI39" s="78">
        <f t="shared" si="5"/>
        <v>397853006</v>
      </c>
      <c r="AJ39" s="75">
        <v>1797969</v>
      </c>
      <c r="AK39" s="75">
        <v>3745721</v>
      </c>
      <c r="AL39" s="75">
        <v>3706946</v>
      </c>
      <c r="AM39" s="75">
        <v>1381597</v>
      </c>
      <c r="AN39" s="79">
        <f t="shared" si="0"/>
        <v>10632233</v>
      </c>
      <c r="AO39" s="79">
        <v>70525208</v>
      </c>
      <c r="AP39" s="72">
        <f t="shared" si="1"/>
        <v>479010447</v>
      </c>
      <c r="AQ39" s="15"/>
      <c r="AR39" s="73">
        <v>21542591</v>
      </c>
      <c r="AS39" s="73">
        <v>6332079</v>
      </c>
      <c r="AT39" s="72">
        <f t="shared" si="2"/>
        <v>27874670</v>
      </c>
      <c r="AU39" s="72">
        <f t="shared" si="3"/>
        <v>506885117</v>
      </c>
      <c r="AW39" s="119">
        <v>5545358</v>
      </c>
      <c r="AX39" s="120">
        <f t="shared" si="4"/>
        <v>501339759</v>
      </c>
      <c r="AY39" s="130"/>
      <c r="AZ39" s="130"/>
      <c r="BA39" s="130"/>
      <c r="BB39" s="130"/>
      <c r="BC39" s="130"/>
      <c r="BD39" s="130"/>
      <c r="BE39" s="16"/>
    </row>
    <row r="40" spans="1:57" ht="22.5" customHeight="1" x14ac:dyDescent="0.2">
      <c r="A40" s="139" t="s">
        <v>51</v>
      </c>
      <c r="B40" s="72">
        <v>26912326</v>
      </c>
      <c r="C40" s="73">
        <v>4507574</v>
      </c>
      <c r="D40" s="73">
        <v>8978499</v>
      </c>
      <c r="E40" s="73">
        <v>1961280</v>
      </c>
      <c r="F40" s="73">
        <v>1369921</v>
      </c>
      <c r="G40" s="73">
        <v>1980768</v>
      </c>
      <c r="H40" s="73">
        <v>206999</v>
      </c>
      <c r="I40" s="73">
        <v>739348</v>
      </c>
      <c r="J40" s="73">
        <v>1917105</v>
      </c>
      <c r="K40" s="73">
        <v>29802276</v>
      </c>
      <c r="L40" s="73">
        <v>17183372</v>
      </c>
      <c r="M40" s="73">
        <v>16361744</v>
      </c>
      <c r="N40" s="74">
        <v>1694150</v>
      </c>
      <c r="O40" s="75">
        <v>8435913</v>
      </c>
      <c r="P40" s="76">
        <v>1214340</v>
      </c>
      <c r="Q40" s="73">
        <v>3262143</v>
      </c>
      <c r="R40" s="73">
        <v>860922</v>
      </c>
      <c r="S40" s="74">
        <v>3826061</v>
      </c>
      <c r="T40" s="76">
        <v>632734</v>
      </c>
      <c r="U40" s="73">
        <v>10552571</v>
      </c>
      <c r="V40" s="73">
        <v>21756384</v>
      </c>
      <c r="W40" s="73">
        <v>20586793</v>
      </c>
      <c r="X40" s="73">
        <v>26475005</v>
      </c>
      <c r="Y40" s="73">
        <v>24215714</v>
      </c>
      <c r="Z40" s="73">
        <v>697535</v>
      </c>
      <c r="AA40" s="73">
        <v>4700475</v>
      </c>
      <c r="AB40" s="74">
        <v>2017726</v>
      </c>
      <c r="AC40" s="75">
        <v>240297</v>
      </c>
      <c r="AD40" s="75">
        <v>1008860</v>
      </c>
      <c r="AE40" s="75">
        <v>3419767</v>
      </c>
      <c r="AF40" s="77">
        <v>3497929</v>
      </c>
      <c r="AG40" s="73">
        <v>40621</v>
      </c>
      <c r="AH40" s="73">
        <v>9486271</v>
      </c>
      <c r="AI40" s="78">
        <f t="shared" si="5"/>
        <v>260543423</v>
      </c>
      <c r="AJ40" s="75">
        <v>1419026</v>
      </c>
      <c r="AK40" s="75">
        <v>3871706</v>
      </c>
      <c r="AL40" s="75">
        <v>4550990</v>
      </c>
      <c r="AM40" s="75">
        <v>1297342</v>
      </c>
      <c r="AN40" s="79">
        <f t="shared" si="0"/>
        <v>11139064</v>
      </c>
      <c r="AO40" s="79">
        <v>43499256</v>
      </c>
      <c r="AP40" s="72">
        <f t="shared" si="1"/>
        <v>315181743</v>
      </c>
      <c r="AQ40" s="15"/>
      <c r="AR40" s="73">
        <v>16705571</v>
      </c>
      <c r="AS40" s="73">
        <v>4656127</v>
      </c>
      <c r="AT40" s="72">
        <f t="shared" si="2"/>
        <v>21361698</v>
      </c>
      <c r="AU40" s="72">
        <f t="shared" si="3"/>
        <v>336543441</v>
      </c>
      <c r="AW40" s="119">
        <v>1445637</v>
      </c>
      <c r="AX40" s="123">
        <f t="shared" si="4"/>
        <v>335097804</v>
      </c>
      <c r="AY40" s="130"/>
      <c r="AZ40" s="130"/>
      <c r="BA40" s="130"/>
      <c r="BB40" s="130"/>
      <c r="BC40" s="130"/>
      <c r="BD40" s="130"/>
      <c r="BE40" s="16"/>
    </row>
    <row r="41" spans="1:57" ht="22.5" customHeight="1" x14ac:dyDescent="0.2">
      <c r="A41" s="140" t="s">
        <v>52</v>
      </c>
      <c r="B41" s="64">
        <v>14029505</v>
      </c>
      <c r="C41" s="65">
        <v>2514224</v>
      </c>
      <c r="D41" s="65">
        <v>8136114</v>
      </c>
      <c r="E41" s="65">
        <v>1209216</v>
      </c>
      <c r="F41" s="65">
        <v>623335</v>
      </c>
      <c r="G41" s="65">
        <v>976669</v>
      </c>
      <c r="H41" s="65">
        <v>148716</v>
      </c>
      <c r="I41" s="65">
        <v>237445</v>
      </c>
      <c r="J41" s="65">
        <v>1520630</v>
      </c>
      <c r="K41" s="65">
        <v>18035856</v>
      </c>
      <c r="L41" s="65">
        <v>10086663</v>
      </c>
      <c r="M41" s="65">
        <v>10508160</v>
      </c>
      <c r="N41" s="66">
        <v>1400479</v>
      </c>
      <c r="O41" s="67">
        <v>4795797</v>
      </c>
      <c r="P41" s="68">
        <v>571068</v>
      </c>
      <c r="Q41" s="65">
        <v>2840804</v>
      </c>
      <c r="R41" s="65">
        <v>0</v>
      </c>
      <c r="S41" s="66">
        <v>536975</v>
      </c>
      <c r="T41" s="68">
        <v>1676610</v>
      </c>
      <c r="U41" s="65">
        <v>8003159</v>
      </c>
      <c r="V41" s="65">
        <v>17240060</v>
      </c>
      <c r="W41" s="65">
        <v>15201655</v>
      </c>
      <c r="X41" s="65">
        <v>15883129</v>
      </c>
      <c r="Y41" s="65">
        <v>12420402</v>
      </c>
      <c r="Z41" s="65">
        <v>502216</v>
      </c>
      <c r="AA41" s="65">
        <v>4446000</v>
      </c>
      <c r="AB41" s="66">
        <v>1641873</v>
      </c>
      <c r="AC41" s="67">
        <v>259749</v>
      </c>
      <c r="AD41" s="67">
        <v>608820</v>
      </c>
      <c r="AE41" s="67">
        <v>3311591</v>
      </c>
      <c r="AF41" s="69">
        <v>1983386</v>
      </c>
      <c r="AG41" s="65">
        <v>13264</v>
      </c>
      <c r="AH41" s="65">
        <v>8585438</v>
      </c>
      <c r="AI41" s="70">
        <f t="shared" si="5"/>
        <v>169949008</v>
      </c>
      <c r="AJ41" s="67">
        <v>1779361</v>
      </c>
      <c r="AK41" s="67">
        <v>3807978</v>
      </c>
      <c r="AL41" s="67">
        <v>4964310</v>
      </c>
      <c r="AM41" s="67">
        <v>1551686</v>
      </c>
      <c r="AN41" s="71">
        <f t="shared" si="0"/>
        <v>12103335</v>
      </c>
      <c r="AO41" s="71">
        <v>32774525</v>
      </c>
      <c r="AP41" s="64">
        <f t="shared" si="1"/>
        <v>214826868</v>
      </c>
      <c r="AQ41" s="15"/>
      <c r="AR41" s="65">
        <v>16364856</v>
      </c>
      <c r="AS41" s="65">
        <v>3117682</v>
      </c>
      <c r="AT41" s="64">
        <f t="shared" si="2"/>
        <v>19482538</v>
      </c>
      <c r="AU41" s="64">
        <f t="shared" si="3"/>
        <v>234309406</v>
      </c>
      <c r="AW41" s="117">
        <v>632767</v>
      </c>
      <c r="AX41" s="120">
        <f t="shared" si="4"/>
        <v>233676639</v>
      </c>
      <c r="AY41" s="130"/>
      <c r="AZ41" s="130"/>
      <c r="BA41" s="130"/>
      <c r="BB41" s="130"/>
      <c r="BC41" s="130"/>
      <c r="BD41" s="130"/>
      <c r="BE41" s="16"/>
    </row>
    <row r="42" spans="1:57" ht="22.5" customHeight="1" x14ac:dyDescent="0.2">
      <c r="A42" s="139" t="s">
        <v>53</v>
      </c>
      <c r="B42" s="72">
        <v>16453178</v>
      </c>
      <c r="C42" s="73">
        <v>2806445</v>
      </c>
      <c r="D42" s="73">
        <v>5029701</v>
      </c>
      <c r="E42" s="73">
        <v>981888</v>
      </c>
      <c r="F42" s="73">
        <v>781809</v>
      </c>
      <c r="G42" s="73">
        <v>852769</v>
      </c>
      <c r="H42" s="73">
        <v>0</v>
      </c>
      <c r="I42" s="73">
        <v>171952</v>
      </c>
      <c r="J42" s="73">
        <v>1633508</v>
      </c>
      <c r="K42" s="73">
        <v>21353208</v>
      </c>
      <c r="L42" s="73">
        <v>11268463</v>
      </c>
      <c r="M42" s="73">
        <v>11909248</v>
      </c>
      <c r="N42" s="74">
        <v>1439292</v>
      </c>
      <c r="O42" s="75">
        <v>4868376</v>
      </c>
      <c r="P42" s="76">
        <v>676092</v>
      </c>
      <c r="Q42" s="73">
        <v>2927075</v>
      </c>
      <c r="R42" s="73">
        <v>675170</v>
      </c>
      <c r="S42" s="74">
        <v>2448754</v>
      </c>
      <c r="T42" s="76">
        <v>767850</v>
      </c>
      <c r="U42" s="73">
        <v>7864239</v>
      </c>
      <c r="V42" s="73">
        <v>18632763</v>
      </c>
      <c r="W42" s="73">
        <v>15865134</v>
      </c>
      <c r="X42" s="73">
        <v>18932285</v>
      </c>
      <c r="Y42" s="73">
        <v>15450991</v>
      </c>
      <c r="Z42" s="73">
        <v>580266</v>
      </c>
      <c r="AA42" s="73">
        <v>4545567</v>
      </c>
      <c r="AB42" s="74">
        <v>739391</v>
      </c>
      <c r="AC42" s="75">
        <v>37898</v>
      </c>
      <c r="AD42" s="75">
        <v>581810</v>
      </c>
      <c r="AE42" s="75">
        <v>3373937</v>
      </c>
      <c r="AF42" s="77">
        <v>2477261</v>
      </c>
      <c r="AG42" s="73">
        <v>16580</v>
      </c>
      <c r="AH42" s="73">
        <v>7532301</v>
      </c>
      <c r="AI42" s="78">
        <f t="shared" si="5"/>
        <v>183675201</v>
      </c>
      <c r="AJ42" s="75">
        <v>1400137</v>
      </c>
      <c r="AK42" s="75">
        <v>2889978</v>
      </c>
      <c r="AL42" s="75">
        <v>3904220</v>
      </c>
      <c r="AM42" s="75">
        <v>1376638</v>
      </c>
      <c r="AN42" s="79">
        <f t="shared" si="0"/>
        <v>9570973</v>
      </c>
      <c r="AO42" s="79">
        <v>29626862</v>
      </c>
      <c r="AP42" s="72">
        <f>SUM(AI42,AN42:AO42)</f>
        <v>222873036</v>
      </c>
      <c r="AQ42" s="15"/>
      <c r="AR42" s="73">
        <v>16502336</v>
      </c>
      <c r="AS42" s="73">
        <v>1741882</v>
      </c>
      <c r="AT42" s="72">
        <f t="shared" si="2"/>
        <v>18244218</v>
      </c>
      <c r="AU42" s="72">
        <f t="shared" si="3"/>
        <v>241117254</v>
      </c>
      <c r="AW42" s="119">
        <v>1168640</v>
      </c>
      <c r="AX42" s="120">
        <f t="shared" si="4"/>
        <v>239948614</v>
      </c>
      <c r="AY42" s="130"/>
      <c r="AZ42" s="130"/>
      <c r="BA42" s="130"/>
      <c r="BB42" s="130"/>
      <c r="BC42" s="130"/>
      <c r="BD42" s="130"/>
      <c r="BE42" s="16"/>
    </row>
    <row r="43" spans="1:57" ht="22.5" customHeight="1" x14ac:dyDescent="0.2">
      <c r="A43" s="139" t="s">
        <v>54</v>
      </c>
      <c r="B43" s="72">
        <v>21291837</v>
      </c>
      <c r="C43" s="73">
        <v>4153429</v>
      </c>
      <c r="D43" s="73">
        <v>8603685</v>
      </c>
      <c r="E43" s="73">
        <v>2191488</v>
      </c>
      <c r="F43" s="73">
        <v>1101825</v>
      </c>
      <c r="G43" s="73">
        <v>1011447</v>
      </c>
      <c r="H43" s="73">
        <v>25021</v>
      </c>
      <c r="I43" s="73">
        <v>656830</v>
      </c>
      <c r="J43" s="73">
        <v>1884582</v>
      </c>
      <c r="K43" s="73">
        <v>29383116</v>
      </c>
      <c r="L43" s="73">
        <v>17017920</v>
      </c>
      <c r="M43" s="73">
        <v>17331728</v>
      </c>
      <c r="N43" s="74">
        <v>2479591</v>
      </c>
      <c r="O43" s="75">
        <v>6007308</v>
      </c>
      <c r="P43" s="76">
        <v>776740</v>
      </c>
      <c r="Q43" s="73">
        <v>3445385</v>
      </c>
      <c r="R43" s="73">
        <v>730596</v>
      </c>
      <c r="S43" s="74">
        <v>3770706</v>
      </c>
      <c r="T43" s="76">
        <v>1083575</v>
      </c>
      <c r="U43" s="73">
        <v>12169932</v>
      </c>
      <c r="V43" s="73">
        <v>23230501</v>
      </c>
      <c r="W43" s="73">
        <v>20208957</v>
      </c>
      <c r="X43" s="73">
        <v>27600361</v>
      </c>
      <c r="Y43" s="73">
        <v>22914320</v>
      </c>
      <c r="Z43" s="73">
        <v>695586</v>
      </c>
      <c r="AA43" s="73">
        <v>4835142</v>
      </c>
      <c r="AB43" s="74">
        <v>1829980</v>
      </c>
      <c r="AC43" s="75">
        <v>107353</v>
      </c>
      <c r="AD43" s="75">
        <v>1173840</v>
      </c>
      <c r="AE43" s="75">
        <v>3417793</v>
      </c>
      <c r="AF43" s="77">
        <v>3509554</v>
      </c>
      <c r="AG43" s="73">
        <v>50569</v>
      </c>
      <c r="AH43" s="73">
        <v>8917796</v>
      </c>
      <c r="AI43" s="78">
        <f t="shared" si="5"/>
        <v>253608493</v>
      </c>
      <c r="AJ43" s="75">
        <v>1605414</v>
      </c>
      <c r="AK43" s="75">
        <v>3508229</v>
      </c>
      <c r="AL43" s="75">
        <v>4271424</v>
      </c>
      <c r="AM43" s="75">
        <v>1322293</v>
      </c>
      <c r="AN43" s="79">
        <f t="shared" si="0"/>
        <v>10707360</v>
      </c>
      <c r="AO43" s="79">
        <v>41174099</v>
      </c>
      <c r="AP43" s="72">
        <f t="shared" si="1"/>
        <v>305489952</v>
      </c>
      <c r="AQ43" s="15"/>
      <c r="AR43" s="73">
        <v>16706740</v>
      </c>
      <c r="AS43" s="73">
        <v>4384764</v>
      </c>
      <c r="AT43" s="72">
        <f t="shared" si="2"/>
        <v>21091504</v>
      </c>
      <c r="AU43" s="72">
        <f t="shared" si="3"/>
        <v>326581456</v>
      </c>
      <c r="AW43" s="119">
        <v>1184903</v>
      </c>
      <c r="AX43" s="120">
        <f t="shared" si="4"/>
        <v>325396553</v>
      </c>
      <c r="AY43" s="130"/>
      <c r="AZ43" s="130"/>
      <c r="BA43" s="130"/>
      <c r="BB43" s="130"/>
      <c r="BC43" s="130"/>
      <c r="BD43" s="130"/>
      <c r="BE43" s="16"/>
    </row>
    <row r="44" spans="1:57" ht="22.5" customHeight="1" x14ac:dyDescent="0.2">
      <c r="A44" s="139" t="s">
        <v>55</v>
      </c>
      <c r="B44" s="72">
        <v>14481229</v>
      </c>
      <c r="C44" s="73">
        <v>3069485</v>
      </c>
      <c r="D44" s="73">
        <v>8317842</v>
      </c>
      <c r="E44" s="73">
        <v>2011584</v>
      </c>
      <c r="F44" s="73">
        <v>917421</v>
      </c>
      <c r="G44" s="73">
        <v>778638</v>
      </c>
      <c r="H44" s="73">
        <v>290996</v>
      </c>
      <c r="I44" s="73">
        <v>538272</v>
      </c>
      <c r="J44" s="73">
        <v>1611867</v>
      </c>
      <c r="K44" s="73">
        <v>17443044</v>
      </c>
      <c r="L44" s="73">
        <v>9814849</v>
      </c>
      <c r="M44" s="73">
        <v>10818016</v>
      </c>
      <c r="N44" s="74">
        <v>984161</v>
      </c>
      <c r="O44" s="75">
        <v>5047032</v>
      </c>
      <c r="P44" s="76">
        <v>428848</v>
      </c>
      <c r="Q44" s="73">
        <v>3523096</v>
      </c>
      <c r="R44" s="73">
        <v>4332644</v>
      </c>
      <c r="S44" s="74">
        <v>2657352</v>
      </c>
      <c r="T44" s="76">
        <v>1208097</v>
      </c>
      <c r="U44" s="73">
        <v>7369390</v>
      </c>
      <c r="V44" s="73">
        <v>17279396</v>
      </c>
      <c r="W44" s="73">
        <v>13329537</v>
      </c>
      <c r="X44" s="73">
        <v>15310325</v>
      </c>
      <c r="Y44" s="73">
        <v>13103095</v>
      </c>
      <c r="Z44" s="73">
        <v>490742</v>
      </c>
      <c r="AA44" s="73">
        <v>4352751</v>
      </c>
      <c r="AB44" s="74">
        <v>2207585</v>
      </c>
      <c r="AC44" s="75">
        <v>381145</v>
      </c>
      <c r="AD44" s="75">
        <v>666855</v>
      </c>
      <c r="AE44" s="75">
        <v>3298825</v>
      </c>
      <c r="AF44" s="77">
        <v>2018028</v>
      </c>
      <c r="AG44" s="73">
        <v>24041</v>
      </c>
      <c r="AH44" s="73">
        <v>12399405</v>
      </c>
      <c r="AI44" s="78">
        <f>SUM(B44:AH44)</f>
        <v>180505593</v>
      </c>
      <c r="AJ44" s="75">
        <v>1943260</v>
      </c>
      <c r="AK44" s="75">
        <v>4155732</v>
      </c>
      <c r="AL44" s="75">
        <v>5257715</v>
      </c>
      <c r="AM44" s="75">
        <v>1659167</v>
      </c>
      <c r="AN44" s="79">
        <f t="shared" si="0"/>
        <v>13015874</v>
      </c>
      <c r="AO44" s="79">
        <v>35241408</v>
      </c>
      <c r="AP44" s="72">
        <f t="shared" si="1"/>
        <v>228762875</v>
      </c>
      <c r="AQ44" s="15"/>
      <c r="AR44" s="73">
        <v>16346993</v>
      </c>
      <c r="AS44" s="73">
        <v>4910709</v>
      </c>
      <c r="AT44" s="72">
        <f t="shared" si="2"/>
        <v>21257702</v>
      </c>
      <c r="AU44" s="72">
        <f t="shared" si="3"/>
        <v>250020577</v>
      </c>
      <c r="AW44" s="119">
        <v>615449</v>
      </c>
      <c r="AX44" s="120">
        <f t="shared" si="4"/>
        <v>249405128</v>
      </c>
      <c r="AY44" s="130"/>
      <c r="AZ44" s="130"/>
      <c r="BA44" s="130"/>
      <c r="BB44" s="130"/>
      <c r="BC44" s="130"/>
      <c r="BD44" s="130"/>
      <c r="BE44" s="16"/>
    </row>
    <row r="45" spans="1:57" ht="22.5" customHeight="1" x14ac:dyDescent="0.2">
      <c r="A45" s="140" t="s">
        <v>56</v>
      </c>
      <c r="B45" s="64">
        <v>92264627</v>
      </c>
      <c r="C45" s="65">
        <v>6252954</v>
      </c>
      <c r="D45" s="65">
        <v>10956684</v>
      </c>
      <c r="E45" s="65">
        <v>2689152</v>
      </c>
      <c r="F45" s="65">
        <v>341699</v>
      </c>
      <c r="G45" s="65">
        <v>746855</v>
      </c>
      <c r="H45" s="65">
        <v>111517</v>
      </c>
      <c r="I45" s="65">
        <v>90566</v>
      </c>
      <c r="J45" s="65">
        <v>3404852</v>
      </c>
      <c r="K45" s="65">
        <v>65945844</v>
      </c>
      <c r="L45" s="65">
        <v>34863100</v>
      </c>
      <c r="M45" s="65">
        <v>38833040</v>
      </c>
      <c r="N45" s="66">
        <v>5425056</v>
      </c>
      <c r="O45" s="67">
        <v>13013973</v>
      </c>
      <c r="P45" s="68">
        <v>1980140</v>
      </c>
      <c r="Q45" s="65">
        <v>9829005</v>
      </c>
      <c r="R45" s="65">
        <v>3244240</v>
      </c>
      <c r="S45" s="66">
        <v>23140258</v>
      </c>
      <c r="T45" s="68">
        <v>10613645</v>
      </c>
      <c r="U45" s="65">
        <v>40455161</v>
      </c>
      <c r="V45" s="65">
        <v>62742038</v>
      </c>
      <c r="W45" s="65">
        <v>78191772</v>
      </c>
      <c r="X45" s="65">
        <v>78274169</v>
      </c>
      <c r="Y45" s="65">
        <v>70639265</v>
      </c>
      <c r="Z45" s="65">
        <v>1869475</v>
      </c>
      <c r="AA45" s="65">
        <v>5668065</v>
      </c>
      <c r="AB45" s="66">
        <v>1577474</v>
      </c>
      <c r="AC45" s="67">
        <v>97604</v>
      </c>
      <c r="AD45" s="67">
        <v>836580</v>
      </c>
      <c r="AE45" s="67">
        <v>7074271</v>
      </c>
      <c r="AF45" s="69">
        <v>12722274</v>
      </c>
      <c r="AG45" s="65">
        <v>89532</v>
      </c>
      <c r="AH45" s="65">
        <v>14389131</v>
      </c>
      <c r="AI45" s="70">
        <f t="shared" si="5"/>
        <v>698374018</v>
      </c>
      <c r="AJ45" s="67">
        <v>3073426</v>
      </c>
      <c r="AK45" s="67">
        <v>5691872</v>
      </c>
      <c r="AL45" s="67">
        <v>4115617</v>
      </c>
      <c r="AM45" s="67">
        <v>2010744</v>
      </c>
      <c r="AN45" s="71">
        <f t="shared" si="0"/>
        <v>14891659</v>
      </c>
      <c r="AO45" s="71">
        <v>116192493</v>
      </c>
      <c r="AP45" s="64">
        <f t="shared" si="1"/>
        <v>829458170</v>
      </c>
      <c r="AQ45" s="15"/>
      <c r="AR45" s="65">
        <v>30010187</v>
      </c>
      <c r="AS45" s="65">
        <v>4787995</v>
      </c>
      <c r="AT45" s="64">
        <f t="shared" si="2"/>
        <v>34798182</v>
      </c>
      <c r="AU45" s="64">
        <f>SUM(AP45,AT45)</f>
        <v>864256352</v>
      </c>
      <c r="AW45" s="117">
        <v>10938768</v>
      </c>
      <c r="AX45" s="121">
        <f t="shared" si="4"/>
        <v>853317584</v>
      </c>
      <c r="AY45" s="130"/>
      <c r="AZ45" s="130"/>
      <c r="BA45" s="130"/>
      <c r="BB45" s="130"/>
      <c r="BC45" s="130"/>
      <c r="BD45" s="130"/>
      <c r="BE45" s="16"/>
    </row>
    <row r="46" spans="1:57" ht="22.5" customHeight="1" x14ac:dyDescent="0.2">
      <c r="A46" s="139" t="s">
        <v>57</v>
      </c>
      <c r="B46" s="72">
        <v>15280433</v>
      </c>
      <c r="C46" s="73">
        <v>2853025</v>
      </c>
      <c r="D46" s="73">
        <v>5201964</v>
      </c>
      <c r="E46" s="73">
        <v>1283712</v>
      </c>
      <c r="F46" s="73">
        <v>389666</v>
      </c>
      <c r="G46" s="73">
        <v>374187</v>
      </c>
      <c r="H46" s="73">
        <v>68564</v>
      </c>
      <c r="I46" s="73">
        <v>155796</v>
      </c>
      <c r="J46" s="73">
        <v>1551736</v>
      </c>
      <c r="K46" s="73">
        <v>22532844</v>
      </c>
      <c r="L46" s="73">
        <v>12999800</v>
      </c>
      <c r="M46" s="73">
        <v>12091120</v>
      </c>
      <c r="N46" s="74">
        <v>1453326</v>
      </c>
      <c r="O46" s="75">
        <v>5616498</v>
      </c>
      <c r="P46" s="76">
        <v>702348</v>
      </c>
      <c r="Q46" s="73">
        <v>2803776</v>
      </c>
      <c r="R46" s="73">
        <v>0</v>
      </c>
      <c r="S46" s="74">
        <v>2254230</v>
      </c>
      <c r="T46" s="76">
        <v>828973</v>
      </c>
      <c r="U46" s="73">
        <v>8848387</v>
      </c>
      <c r="V46" s="73">
        <v>17603754</v>
      </c>
      <c r="W46" s="73">
        <v>19743171</v>
      </c>
      <c r="X46" s="73">
        <v>15094054</v>
      </c>
      <c r="Y46" s="73">
        <v>12434655</v>
      </c>
      <c r="Z46" s="73">
        <v>538960</v>
      </c>
      <c r="AA46" s="73">
        <v>5317533</v>
      </c>
      <c r="AB46" s="74">
        <v>848262</v>
      </c>
      <c r="AC46" s="75">
        <v>43478</v>
      </c>
      <c r="AD46" s="75">
        <v>634005</v>
      </c>
      <c r="AE46" s="75">
        <v>3351865</v>
      </c>
      <c r="AF46" s="77">
        <v>2005009</v>
      </c>
      <c r="AG46" s="73">
        <v>21554</v>
      </c>
      <c r="AH46" s="73">
        <v>11278764</v>
      </c>
      <c r="AI46" s="78">
        <f t="shared" si="5"/>
        <v>186205449</v>
      </c>
      <c r="AJ46" s="75">
        <v>1507051</v>
      </c>
      <c r="AK46" s="75">
        <v>3765903</v>
      </c>
      <c r="AL46" s="75">
        <v>4357686</v>
      </c>
      <c r="AM46" s="75">
        <v>1363320</v>
      </c>
      <c r="AN46" s="79">
        <f t="shared" si="0"/>
        <v>10993960</v>
      </c>
      <c r="AO46" s="79">
        <v>29274738</v>
      </c>
      <c r="AP46" s="72">
        <f t="shared" si="1"/>
        <v>226474147</v>
      </c>
      <c r="AQ46" s="15"/>
      <c r="AR46" s="73">
        <v>16415455</v>
      </c>
      <c r="AS46" s="73">
        <v>2321245</v>
      </c>
      <c r="AT46" s="72">
        <f>SUM(AR46:AS46)</f>
        <v>18736700</v>
      </c>
      <c r="AU46" s="72">
        <f t="shared" si="3"/>
        <v>245210847</v>
      </c>
      <c r="AW46" s="119">
        <v>688471</v>
      </c>
      <c r="AX46" s="120">
        <f t="shared" si="4"/>
        <v>244522376</v>
      </c>
      <c r="AY46" s="130"/>
      <c r="AZ46" s="130"/>
      <c r="BA46" s="130"/>
      <c r="BB46" s="130"/>
      <c r="BC46" s="130"/>
      <c r="BD46" s="130"/>
      <c r="BE46" s="16"/>
    </row>
    <row r="47" spans="1:57" ht="22.5" customHeight="1" x14ac:dyDescent="0.2">
      <c r="A47" s="139" t="s">
        <v>58</v>
      </c>
      <c r="B47" s="72">
        <v>26399793</v>
      </c>
      <c r="C47" s="73">
        <v>3183606</v>
      </c>
      <c r="D47" s="73">
        <v>7034388</v>
      </c>
      <c r="E47" s="73">
        <v>1480512</v>
      </c>
      <c r="F47" s="73">
        <v>2202765</v>
      </c>
      <c r="G47" s="73">
        <v>1686979</v>
      </c>
      <c r="H47" s="73">
        <v>853567</v>
      </c>
      <c r="I47" s="73">
        <v>1618760</v>
      </c>
      <c r="J47" s="73">
        <v>1874619</v>
      </c>
      <c r="K47" s="73">
        <v>34460940</v>
      </c>
      <c r="L47" s="73">
        <v>19003344</v>
      </c>
      <c r="M47" s="73">
        <v>17675264</v>
      </c>
      <c r="N47" s="74">
        <v>1878152</v>
      </c>
      <c r="O47" s="75">
        <v>7531467</v>
      </c>
      <c r="P47" s="76">
        <v>1004292</v>
      </c>
      <c r="Q47" s="73">
        <v>3344336</v>
      </c>
      <c r="R47" s="73">
        <v>1920864</v>
      </c>
      <c r="S47" s="74">
        <v>4550680</v>
      </c>
      <c r="T47" s="76">
        <v>1072660</v>
      </c>
      <c r="U47" s="73">
        <v>13235939</v>
      </c>
      <c r="V47" s="73">
        <v>22721189</v>
      </c>
      <c r="W47" s="73">
        <v>26354991</v>
      </c>
      <c r="X47" s="73">
        <v>25697744</v>
      </c>
      <c r="Y47" s="73">
        <v>22023918</v>
      </c>
      <c r="Z47" s="73">
        <v>688573</v>
      </c>
      <c r="AA47" s="73">
        <v>4626765</v>
      </c>
      <c r="AB47" s="74">
        <v>1489078</v>
      </c>
      <c r="AC47" s="75">
        <v>323129</v>
      </c>
      <c r="AD47" s="75">
        <v>1969905</v>
      </c>
      <c r="AE47" s="75">
        <v>3416618</v>
      </c>
      <c r="AF47" s="77">
        <v>3286305</v>
      </c>
      <c r="AG47" s="73">
        <v>38134</v>
      </c>
      <c r="AH47" s="73">
        <v>20951285</v>
      </c>
      <c r="AI47" s="78">
        <f t="shared" si="5"/>
        <v>285600561</v>
      </c>
      <c r="AJ47" s="75">
        <v>1582064</v>
      </c>
      <c r="AK47" s="75">
        <v>4212012</v>
      </c>
      <c r="AL47" s="75">
        <v>4808396</v>
      </c>
      <c r="AM47" s="75">
        <v>1497879</v>
      </c>
      <c r="AN47" s="79">
        <f t="shared" si="0"/>
        <v>12100351</v>
      </c>
      <c r="AO47" s="79">
        <v>41367183</v>
      </c>
      <c r="AP47" s="72">
        <f t="shared" si="1"/>
        <v>339068095</v>
      </c>
      <c r="AQ47" s="15"/>
      <c r="AR47" s="73">
        <v>16693250</v>
      </c>
      <c r="AS47" s="73">
        <v>3395055</v>
      </c>
      <c r="AT47" s="72">
        <f t="shared" si="2"/>
        <v>20088305</v>
      </c>
      <c r="AU47" s="72">
        <f t="shared" si="3"/>
        <v>359156400</v>
      </c>
      <c r="AW47" s="119">
        <v>1049734</v>
      </c>
      <c r="AX47" s="120">
        <f t="shared" si="4"/>
        <v>358106666</v>
      </c>
      <c r="AY47" s="130"/>
      <c r="AZ47" s="130"/>
      <c r="BA47" s="130"/>
      <c r="BB47" s="130"/>
      <c r="BC47" s="130"/>
      <c r="BD47" s="130"/>
      <c r="BE47" s="16"/>
    </row>
    <row r="48" spans="1:57" ht="22.5" customHeight="1" x14ac:dyDescent="0.2">
      <c r="A48" s="139" t="s">
        <v>59</v>
      </c>
      <c r="B48" s="72">
        <v>26512724</v>
      </c>
      <c r="C48" s="73">
        <v>4622791</v>
      </c>
      <c r="D48" s="73">
        <v>8777841</v>
      </c>
      <c r="E48" s="73">
        <v>2407488</v>
      </c>
      <c r="F48" s="73">
        <v>640681</v>
      </c>
      <c r="G48" s="73">
        <v>728759</v>
      </c>
      <c r="H48" s="73">
        <v>252756</v>
      </c>
      <c r="I48" s="73">
        <v>339376</v>
      </c>
      <c r="J48" s="73">
        <v>2122674</v>
      </c>
      <c r="K48" s="73">
        <v>27832224</v>
      </c>
      <c r="L48" s="73">
        <v>16681107</v>
      </c>
      <c r="M48" s="73">
        <v>20544800</v>
      </c>
      <c r="N48" s="74">
        <v>2411157</v>
      </c>
      <c r="O48" s="75">
        <v>9055626</v>
      </c>
      <c r="P48" s="76">
        <v>1063368</v>
      </c>
      <c r="Q48" s="73">
        <v>3800865</v>
      </c>
      <c r="R48" s="73">
        <v>1138480</v>
      </c>
      <c r="S48" s="74">
        <v>5739717</v>
      </c>
      <c r="T48" s="76">
        <v>1516763</v>
      </c>
      <c r="U48" s="73">
        <v>14281775</v>
      </c>
      <c r="V48" s="73">
        <v>27040311</v>
      </c>
      <c r="W48" s="73">
        <v>33293769</v>
      </c>
      <c r="X48" s="73">
        <v>32465997</v>
      </c>
      <c r="Y48" s="73">
        <v>28404473</v>
      </c>
      <c r="Z48" s="73">
        <v>779107</v>
      </c>
      <c r="AA48" s="73">
        <v>6189066</v>
      </c>
      <c r="AB48" s="74">
        <v>1993321</v>
      </c>
      <c r="AC48" s="75">
        <v>312077</v>
      </c>
      <c r="AD48" s="75">
        <v>946810</v>
      </c>
      <c r="AE48" s="75">
        <v>3531445</v>
      </c>
      <c r="AF48" s="77">
        <v>4122797</v>
      </c>
      <c r="AG48" s="73">
        <v>51398</v>
      </c>
      <c r="AH48" s="73">
        <v>19423633</v>
      </c>
      <c r="AI48" s="78">
        <f t="shared" si="5"/>
        <v>309025176</v>
      </c>
      <c r="AJ48" s="75">
        <v>1496156</v>
      </c>
      <c r="AK48" s="75">
        <v>3965760</v>
      </c>
      <c r="AL48" s="75">
        <v>4281174</v>
      </c>
      <c r="AM48" s="75">
        <v>1671342</v>
      </c>
      <c r="AN48" s="79">
        <f t="shared" si="0"/>
        <v>11414432</v>
      </c>
      <c r="AO48" s="79">
        <v>51155873</v>
      </c>
      <c r="AP48" s="72">
        <f t="shared" si="1"/>
        <v>371595481</v>
      </c>
      <c r="AQ48" s="15"/>
      <c r="AR48" s="73">
        <v>16727875</v>
      </c>
      <c r="AS48" s="73">
        <v>6599257</v>
      </c>
      <c r="AT48" s="72">
        <f t="shared" si="2"/>
        <v>23327132</v>
      </c>
      <c r="AU48" s="72">
        <f t="shared" si="3"/>
        <v>394922613</v>
      </c>
      <c r="AW48" s="119">
        <v>1227719</v>
      </c>
      <c r="AX48" s="120">
        <f t="shared" si="4"/>
        <v>393694894</v>
      </c>
      <c r="AY48" s="130"/>
      <c r="AZ48" s="130"/>
      <c r="BA48" s="130"/>
      <c r="BB48" s="130"/>
      <c r="BC48" s="130"/>
      <c r="BD48" s="130"/>
      <c r="BE48" s="16"/>
    </row>
    <row r="49" spans="1:57" ht="22.5" customHeight="1" x14ac:dyDescent="0.2">
      <c r="A49" s="139" t="s">
        <v>60</v>
      </c>
      <c r="B49" s="72">
        <v>18199265</v>
      </c>
      <c r="C49" s="73">
        <v>4524836</v>
      </c>
      <c r="D49" s="73">
        <v>8297019</v>
      </c>
      <c r="E49" s="73">
        <v>2227392</v>
      </c>
      <c r="F49" s="73">
        <v>1049079</v>
      </c>
      <c r="G49" s="73">
        <v>1046136</v>
      </c>
      <c r="H49" s="73">
        <v>188853</v>
      </c>
      <c r="I49" s="73">
        <v>381843</v>
      </c>
      <c r="J49" s="73">
        <v>1750692</v>
      </c>
      <c r="K49" s="73">
        <v>26622648</v>
      </c>
      <c r="L49" s="73">
        <v>15073859</v>
      </c>
      <c r="M49" s="73">
        <v>14314000</v>
      </c>
      <c r="N49" s="74">
        <v>1555419</v>
      </c>
      <c r="O49" s="75">
        <v>7040163</v>
      </c>
      <c r="P49" s="76">
        <v>949592</v>
      </c>
      <c r="Q49" s="73">
        <v>3253596</v>
      </c>
      <c r="R49" s="73">
        <v>1115796</v>
      </c>
      <c r="S49" s="74">
        <v>3091122</v>
      </c>
      <c r="T49" s="76">
        <v>865658</v>
      </c>
      <c r="U49" s="73">
        <v>11681137</v>
      </c>
      <c r="V49" s="73">
        <v>19993997</v>
      </c>
      <c r="W49" s="73">
        <v>21723946</v>
      </c>
      <c r="X49" s="73">
        <v>21787810</v>
      </c>
      <c r="Y49" s="73">
        <v>19390658</v>
      </c>
      <c r="Z49" s="73">
        <v>631661</v>
      </c>
      <c r="AA49" s="73">
        <v>4933890</v>
      </c>
      <c r="AB49" s="74">
        <v>1926978</v>
      </c>
      <c r="AC49" s="75">
        <v>232128</v>
      </c>
      <c r="AD49" s="75">
        <v>725620</v>
      </c>
      <c r="AE49" s="75">
        <v>3400552</v>
      </c>
      <c r="AF49" s="77">
        <v>2922115</v>
      </c>
      <c r="AG49" s="73">
        <v>36476</v>
      </c>
      <c r="AH49" s="73">
        <v>10976138</v>
      </c>
      <c r="AI49" s="78">
        <f t="shared" si="5"/>
        <v>231910074</v>
      </c>
      <c r="AJ49" s="75">
        <v>1869472</v>
      </c>
      <c r="AK49" s="75">
        <v>3595651</v>
      </c>
      <c r="AL49" s="75">
        <v>4523280</v>
      </c>
      <c r="AM49" s="75">
        <v>1857233</v>
      </c>
      <c r="AN49" s="79">
        <f t="shared" si="0"/>
        <v>11845636</v>
      </c>
      <c r="AO49" s="79">
        <v>39595030</v>
      </c>
      <c r="AP49" s="72">
        <f t="shared" si="1"/>
        <v>283350740</v>
      </c>
      <c r="AQ49" s="15"/>
      <c r="AR49" s="73">
        <v>16594622</v>
      </c>
      <c r="AS49" s="73">
        <v>4895788</v>
      </c>
      <c r="AT49" s="72">
        <f t="shared" si="2"/>
        <v>21490410</v>
      </c>
      <c r="AU49" s="72">
        <f t="shared" si="3"/>
        <v>304841150</v>
      </c>
      <c r="AW49" s="119">
        <v>915695</v>
      </c>
      <c r="AX49" s="120">
        <f t="shared" si="4"/>
        <v>303925455</v>
      </c>
      <c r="AY49" s="130"/>
      <c r="AZ49" s="130"/>
      <c r="BA49" s="130"/>
      <c r="BB49" s="130"/>
      <c r="BC49" s="130"/>
      <c r="BD49" s="130"/>
      <c r="BE49" s="16"/>
    </row>
    <row r="50" spans="1:57" ht="22.5" customHeight="1" x14ac:dyDescent="0.2">
      <c r="A50" s="139" t="s">
        <v>61</v>
      </c>
      <c r="B50" s="72">
        <v>17764915</v>
      </c>
      <c r="C50" s="73">
        <v>3769007</v>
      </c>
      <c r="D50" s="73">
        <v>8700228</v>
      </c>
      <c r="E50" s="73">
        <v>2064192</v>
      </c>
      <c r="F50" s="73">
        <v>724225</v>
      </c>
      <c r="G50" s="73">
        <v>539022</v>
      </c>
      <c r="H50" s="73">
        <v>218759</v>
      </c>
      <c r="I50" s="73">
        <v>313647</v>
      </c>
      <c r="J50" s="73">
        <v>1774298</v>
      </c>
      <c r="K50" s="73">
        <v>27431028</v>
      </c>
      <c r="L50" s="73">
        <v>15617487</v>
      </c>
      <c r="M50" s="73">
        <v>15290720</v>
      </c>
      <c r="N50" s="74">
        <v>1749668</v>
      </c>
      <c r="O50" s="75">
        <v>6230628</v>
      </c>
      <c r="P50" s="76">
        <v>886140</v>
      </c>
      <c r="Q50" s="73">
        <v>3317975</v>
      </c>
      <c r="R50" s="73">
        <v>737230</v>
      </c>
      <c r="S50" s="74">
        <v>3664687</v>
      </c>
      <c r="T50" s="76">
        <v>2034831</v>
      </c>
      <c r="U50" s="73">
        <v>10185227</v>
      </c>
      <c r="V50" s="73">
        <v>22486663</v>
      </c>
      <c r="W50" s="73">
        <v>25056922</v>
      </c>
      <c r="X50" s="73">
        <v>19250290</v>
      </c>
      <c r="Y50" s="73">
        <v>18039819</v>
      </c>
      <c r="Z50" s="73">
        <v>615595</v>
      </c>
      <c r="AA50" s="73">
        <v>5347719</v>
      </c>
      <c r="AB50" s="74">
        <v>2006516</v>
      </c>
      <c r="AC50" s="75">
        <v>363568</v>
      </c>
      <c r="AD50" s="75">
        <v>516110</v>
      </c>
      <c r="AE50" s="75">
        <v>3394193</v>
      </c>
      <c r="AF50" s="77">
        <v>2818216</v>
      </c>
      <c r="AG50" s="73">
        <v>36476</v>
      </c>
      <c r="AH50" s="73">
        <v>9567117</v>
      </c>
      <c r="AI50" s="78">
        <f t="shared" si="5"/>
        <v>232513118</v>
      </c>
      <c r="AJ50" s="75">
        <v>1832024</v>
      </c>
      <c r="AK50" s="75">
        <v>3791112</v>
      </c>
      <c r="AL50" s="75">
        <v>4471683</v>
      </c>
      <c r="AM50" s="75">
        <v>2022269</v>
      </c>
      <c r="AN50" s="79">
        <f t="shared" si="0"/>
        <v>12117088</v>
      </c>
      <c r="AO50" s="79">
        <v>37060458</v>
      </c>
      <c r="AP50" s="72">
        <f t="shared" si="1"/>
        <v>281690664</v>
      </c>
      <c r="AQ50" s="15"/>
      <c r="AR50" s="73">
        <v>16574509</v>
      </c>
      <c r="AS50" s="73">
        <v>6071273</v>
      </c>
      <c r="AT50" s="72">
        <f t="shared" si="2"/>
        <v>22645782</v>
      </c>
      <c r="AU50" s="72">
        <f t="shared" si="3"/>
        <v>304336446</v>
      </c>
      <c r="AW50" s="119">
        <v>869465</v>
      </c>
      <c r="AX50" s="120">
        <f t="shared" si="4"/>
        <v>303466981</v>
      </c>
      <c r="AY50" s="130"/>
      <c r="AZ50" s="130"/>
      <c r="BA50" s="130"/>
      <c r="BB50" s="130"/>
      <c r="BC50" s="130"/>
      <c r="BD50" s="130"/>
      <c r="BE50" s="16"/>
    </row>
    <row r="51" spans="1:57" ht="22.5" customHeight="1" x14ac:dyDescent="0.2">
      <c r="A51" s="139" t="s">
        <v>62</v>
      </c>
      <c r="B51" s="72">
        <v>26139183</v>
      </c>
      <c r="C51" s="73">
        <v>5978132</v>
      </c>
      <c r="D51" s="73">
        <v>9716769</v>
      </c>
      <c r="E51" s="73">
        <v>2507712</v>
      </c>
      <c r="F51" s="73">
        <v>1414319</v>
      </c>
      <c r="G51" s="73">
        <v>1342208</v>
      </c>
      <c r="H51" s="73">
        <v>461989</v>
      </c>
      <c r="I51" s="73">
        <v>600808</v>
      </c>
      <c r="J51" s="73">
        <v>2144781</v>
      </c>
      <c r="K51" s="73">
        <v>48071664</v>
      </c>
      <c r="L51" s="73">
        <v>25219612</v>
      </c>
      <c r="M51" s="73">
        <v>20026128</v>
      </c>
      <c r="N51" s="74">
        <v>2265656</v>
      </c>
      <c r="O51" s="75">
        <v>9502266</v>
      </c>
      <c r="P51" s="76">
        <v>1426576</v>
      </c>
      <c r="Q51" s="73">
        <v>3819024</v>
      </c>
      <c r="R51" s="73">
        <v>222560</v>
      </c>
      <c r="S51" s="74">
        <v>6682316</v>
      </c>
      <c r="T51" s="76">
        <v>2362925</v>
      </c>
      <c r="U51" s="73">
        <v>16472299</v>
      </c>
      <c r="V51" s="73">
        <v>27711735</v>
      </c>
      <c r="W51" s="73">
        <v>34898681</v>
      </c>
      <c r="X51" s="73">
        <v>31768819</v>
      </c>
      <c r="Y51" s="73">
        <v>26717842</v>
      </c>
      <c r="Z51" s="73">
        <v>746163</v>
      </c>
      <c r="AA51" s="73">
        <v>6328647</v>
      </c>
      <c r="AB51" s="74">
        <v>2077134</v>
      </c>
      <c r="AC51" s="75">
        <v>259734</v>
      </c>
      <c r="AD51" s="75">
        <v>1067990</v>
      </c>
      <c r="AE51" s="75">
        <v>3461048</v>
      </c>
      <c r="AF51" s="77">
        <v>4170378</v>
      </c>
      <c r="AG51" s="73">
        <v>65491</v>
      </c>
      <c r="AH51" s="73">
        <v>28196243</v>
      </c>
      <c r="AI51" s="78">
        <f t="shared" si="5"/>
        <v>353846832</v>
      </c>
      <c r="AJ51" s="75">
        <v>1810612</v>
      </c>
      <c r="AK51" s="75">
        <v>4468559</v>
      </c>
      <c r="AL51" s="75">
        <v>5184545</v>
      </c>
      <c r="AM51" s="75">
        <v>2051519</v>
      </c>
      <c r="AN51" s="79">
        <f t="shared" si="0"/>
        <v>13515235</v>
      </c>
      <c r="AO51" s="79">
        <v>51137193</v>
      </c>
      <c r="AP51" s="72">
        <f t="shared" si="1"/>
        <v>418499260</v>
      </c>
      <c r="AQ51" s="15"/>
      <c r="AR51" s="73">
        <v>16629833</v>
      </c>
      <c r="AS51" s="73">
        <v>7669169</v>
      </c>
      <c r="AT51" s="72">
        <f t="shared" si="2"/>
        <v>24299002</v>
      </c>
      <c r="AU51" s="72">
        <f t="shared" si="3"/>
        <v>442798262</v>
      </c>
      <c r="AW51" s="119">
        <v>1270184</v>
      </c>
      <c r="AX51" s="120">
        <f t="shared" si="4"/>
        <v>441528078</v>
      </c>
      <c r="AY51" s="130"/>
      <c r="AZ51" s="130"/>
      <c r="BA51" s="130"/>
      <c r="BB51" s="130"/>
      <c r="BC51" s="130"/>
      <c r="BD51" s="130"/>
      <c r="BE51" s="16"/>
    </row>
    <row r="52" spans="1:57" ht="22.5" customHeight="1" x14ac:dyDescent="0.2">
      <c r="A52" s="139" t="s">
        <v>63</v>
      </c>
      <c r="B52" s="72">
        <v>23967433</v>
      </c>
      <c r="C52" s="73">
        <v>2295846</v>
      </c>
      <c r="D52" s="73">
        <v>3734889</v>
      </c>
      <c r="E52" s="73">
        <v>315456</v>
      </c>
      <c r="F52" s="73">
        <v>870339</v>
      </c>
      <c r="G52" s="73">
        <v>1336317</v>
      </c>
      <c r="H52" s="73">
        <v>215567</v>
      </c>
      <c r="I52" s="73">
        <v>346029</v>
      </c>
      <c r="J52" s="73">
        <v>2406198</v>
      </c>
      <c r="K52" s="73">
        <v>42353124</v>
      </c>
      <c r="L52" s="73">
        <v>23594637</v>
      </c>
      <c r="M52" s="73">
        <v>25596800</v>
      </c>
      <c r="N52" s="74">
        <v>3751896</v>
      </c>
      <c r="O52" s="75">
        <v>10769607</v>
      </c>
      <c r="P52" s="76">
        <v>1461584</v>
      </c>
      <c r="Q52" s="73">
        <v>4357183</v>
      </c>
      <c r="R52" s="73">
        <v>969206</v>
      </c>
      <c r="S52" s="74">
        <v>3518950</v>
      </c>
      <c r="T52" s="76">
        <v>3459513</v>
      </c>
      <c r="U52" s="73">
        <v>15594395</v>
      </c>
      <c r="V52" s="73">
        <v>30699096</v>
      </c>
      <c r="W52" s="73">
        <v>38618761</v>
      </c>
      <c r="X52" s="73">
        <v>19464932</v>
      </c>
      <c r="Y52" s="73">
        <v>15352592</v>
      </c>
      <c r="Z52" s="73">
        <v>726403</v>
      </c>
      <c r="AA52" s="73">
        <v>4438395</v>
      </c>
      <c r="AB52" s="74">
        <v>751482</v>
      </c>
      <c r="AC52" s="75">
        <v>87095</v>
      </c>
      <c r="AD52" s="75">
        <v>866145</v>
      </c>
      <c r="AE52" s="75">
        <v>3438527</v>
      </c>
      <c r="AF52" s="77">
        <v>3580181</v>
      </c>
      <c r="AG52" s="73">
        <v>0</v>
      </c>
      <c r="AH52" s="73">
        <v>25587113</v>
      </c>
      <c r="AI52" s="78">
        <f t="shared" si="5"/>
        <v>314525691</v>
      </c>
      <c r="AJ52" s="75">
        <v>1778879</v>
      </c>
      <c r="AK52" s="75">
        <v>3183257</v>
      </c>
      <c r="AL52" s="75">
        <v>1648273</v>
      </c>
      <c r="AM52" s="75">
        <v>1163712</v>
      </c>
      <c r="AN52" s="79">
        <f t="shared" si="0"/>
        <v>7774121</v>
      </c>
      <c r="AO52" s="79">
        <v>32634344</v>
      </c>
      <c r="AP52" s="72">
        <f t="shared" si="1"/>
        <v>354934156</v>
      </c>
      <c r="AQ52" s="15"/>
      <c r="AR52" s="73">
        <v>16694526</v>
      </c>
      <c r="AS52" s="73">
        <v>1981904</v>
      </c>
      <c r="AT52" s="72">
        <f t="shared" si="2"/>
        <v>18676430</v>
      </c>
      <c r="AU52" s="72">
        <f t="shared" si="3"/>
        <v>373610586</v>
      </c>
      <c r="AW52" s="119">
        <v>1095057</v>
      </c>
      <c r="AX52" s="123">
        <f t="shared" si="4"/>
        <v>372515529</v>
      </c>
      <c r="AY52" s="130"/>
      <c r="AZ52" s="130"/>
      <c r="BA52" s="130"/>
      <c r="BB52" s="130"/>
      <c r="BC52" s="130"/>
      <c r="BD52" s="130"/>
      <c r="BE52" s="16"/>
    </row>
    <row r="53" spans="1:57" ht="22.5" customHeight="1" x14ac:dyDescent="0.2">
      <c r="A53" s="141" t="s">
        <v>74</v>
      </c>
      <c r="B53" s="82">
        <f>B55-B54</f>
        <v>1815391886</v>
      </c>
      <c r="C53" s="82">
        <f t="shared" ref="C53:AP53" si="6">C55-C54</f>
        <v>265006772</v>
      </c>
      <c r="D53" s="82">
        <f t="shared" si="6"/>
        <v>436079052</v>
      </c>
      <c r="E53" s="82">
        <f t="shared" si="6"/>
        <v>95989824</v>
      </c>
      <c r="F53" s="82">
        <f t="shared" si="6"/>
        <v>31947358</v>
      </c>
      <c r="G53" s="82">
        <f t="shared" si="6"/>
        <v>31540565</v>
      </c>
      <c r="H53" s="82">
        <f t="shared" si="6"/>
        <v>8739665</v>
      </c>
      <c r="I53" s="82">
        <f t="shared" si="6"/>
        <v>16024761</v>
      </c>
      <c r="J53" s="82">
        <f t="shared" si="6"/>
        <v>111654119</v>
      </c>
      <c r="K53" s="82">
        <f t="shared" si="6"/>
        <v>1896788820</v>
      </c>
      <c r="L53" s="82">
        <f t="shared" si="6"/>
        <v>1061605031</v>
      </c>
      <c r="M53" s="82">
        <f t="shared" si="6"/>
        <v>1135090096</v>
      </c>
      <c r="N53" s="83">
        <f t="shared" si="6"/>
        <v>152138730</v>
      </c>
      <c r="O53" s="84">
        <f t="shared" si="6"/>
        <v>505976124</v>
      </c>
      <c r="P53" s="85">
        <f t="shared" si="6"/>
        <v>67891452</v>
      </c>
      <c r="Q53" s="82">
        <f t="shared" si="6"/>
        <v>223759184</v>
      </c>
      <c r="R53" s="82">
        <f t="shared" si="6"/>
        <v>109751184</v>
      </c>
      <c r="S53" s="83">
        <f t="shared" si="6"/>
        <v>395239245</v>
      </c>
      <c r="T53" s="85">
        <f t="shared" si="6"/>
        <v>87946012</v>
      </c>
      <c r="U53" s="82">
        <f t="shared" si="6"/>
        <v>851943793</v>
      </c>
      <c r="V53" s="82">
        <f t="shared" si="6"/>
        <v>1579564453</v>
      </c>
      <c r="W53" s="82">
        <f t="shared" si="6"/>
        <v>1626921102</v>
      </c>
      <c r="X53" s="82">
        <f t="shared" si="6"/>
        <v>1842854750</v>
      </c>
      <c r="Y53" s="82">
        <f t="shared" si="6"/>
        <v>1660415972</v>
      </c>
      <c r="Z53" s="82">
        <f t="shared" si="6"/>
        <v>47305462</v>
      </c>
      <c r="AA53" s="82">
        <f t="shared" si="6"/>
        <v>271336338</v>
      </c>
      <c r="AB53" s="83">
        <f t="shared" si="6"/>
        <v>86609782</v>
      </c>
      <c r="AC53" s="84">
        <f t="shared" si="6"/>
        <v>25528184</v>
      </c>
      <c r="AD53" s="85">
        <f t="shared" si="6"/>
        <v>31634915</v>
      </c>
      <c r="AE53" s="82">
        <f t="shared" si="6"/>
        <v>207483839</v>
      </c>
      <c r="AF53" s="82">
        <f t="shared" si="6"/>
        <v>270422662</v>
      </c>
      <c r="AG53" s="82">
        <f t="shared" si="6"/>
        <v>1949808</v>
      </c>
      <c r="AH53" s="71">
        <f t="shared" si="6"/>
        <v>609962232</v>
      </c>
      <c r="AI53" s="71">
        <f t="shared" si="6"/>
        <v>17562493172</v>
      </c>
      <c r="AJ53" s="71">
        <f t="shared" si="6"/>
        <v>90900714</v>
      </c>
      <c r="AK53" s="71">
        <f t="shared" si="6"/>
        <v>187347508</v>
      </c>
      <c r="AL53" s="71">
        <f t="shared" si="6"/>
        <v>207345392</v>
      </c>
      <c r="AM53" s="71">
        <f t="shared" si="6"/>
        <v>76116282</v>
      </c>
      <c r="AN53" s="82">
        <f t="shared" si="6"/>
        <v>561709896</v>
      </c>
      <c r="AO53" s="82">
        <f t="shared" si="6"/>
        <v>3001653829</v>
      </c>
      <c r="AP53" s="82">
        <f t="shared" si="6"/>
        <v>21125856897</v>
      </c>
      <c r="AQ53" s="86"/>
      <c r="AR53" s="82">
        <f t="shared" ref="AR53:AU53" si="7">AR55-AR54</f>
        <v>942517741</v>
      </c>
      <c r="AS53" s="82">
        <f t="shared" si="7"/>
        <v>321547357</v>
      </c>
      <c r="AT53" s="82">
        <f t="shared" si="7"/>
        <v>1264065098</v>
      </c>
      <c r="AU53" s="82">
        <f t="shared" si="7"/>
        <v>22389921995</v>
      </c>
      <c r="AW53" s="124">
        <f t="shared" ref="AW53:AX53" si="8">AW55-AW54</f>
        <v>239935504</v>
      </c>
      <c r="AX53" s="125">
        <f t="shared" si="8"/>
        <v>22149986491</v>
      </c>
      <c r="AY53" s="130"/>
      <c r="AZ53" s="130"/>
      <c r="BA53" s="130"/>
      <c r="BB53" s="130"/>
      <c r="BC53" s="130"/>
      <c r="BD53" s="130"/>
      <c r="BE53" s="16"/>
    </row>
    <row r="54" spans="1:57" ht="22.5" customHeight="1" x14ac:dyDescent="0.2">
      <c r="A54" s="142" t="s">
        <v>75</v>
      </c>
      <c r="B54" s="88">
        <f>B18</f>
        <v>353022306</v>
      </c>
      <c r="C54" s="88">
        <f t="shared" ref="C54:AP54" si="9">C18</f>
        <v>7403754</v>
      </c>
      <c r="D54" s="88">
        <f t="shared" si="9"/>
        <v>13781040</v>
      </c>
      <c r="E54" s="88">
        <f t="shared" si="9"/>
        <v>572928</v>
      </c>
      <c r="F54" s="88">
        <f t="shared" si="9"/>
        <v>970462</v>
      </c>
      <c r="G54" s="88">
        <f t="shared" si="9"/>
        <v>1953203</v>
      </c>
      <c r="H54" s="88">
        <f t="shared" si="9"/>
        <v>97583</v>
      </c>
      <c r="I54" s="88">
        <f t="shared" si="9"/>
        <v>152201</v>
      </c>
      <c r="J54" s="88">
        <f t="shared" si="9"/>
        <v>9439986</v>
      </c>
      <c r="K54" s="88">
        <f t="shared" si="9"/>
        <v>221406300</v>
      </c>
      <c r="L54" s="88">
        <f t="shared" si="9"/>
        <v>104997021</v>
      </c>
      <c r="M54" s="88">
        <f t="shared" si="9"/>
        <v>78838144</v>
      </c>
      <c r="N54" s="89">
        <f t="shared" si="9"/>
        <v>10929227</v>
      </c>
      <c r="O54" s="90">
        <f t="shared" si="9"/>
        <v>41967411</v>
      </c>
      <c r="P54" s="91">
        <f t="shared" si="9"/>
        <v>6509300</v>
      </c>
      <c r="Q54" s="88">
        <f t="shared" si="9"/>
        <v>20762911</v>
      </c>
      <c r="R54" s="88">
        <f t="shared" si="9"/>
        <v>11394858</v>
      </c>
      <c r="S54" s="89">
        <f t="shared" si="9"/>
        <v>100179691</v>
      </c>
      <c r="T54" s="91">
        <f t="shared" si="9"/>
        <v>16824374</v>
      </c>
      <c r="U54" s="88">
        <f t="shared" si="9"/>
        <v>75641681</v>
      </c>
      <c r="V54" s="88">
        <f t="shared" si="9"/>
        <v>165772900</v>
      </c>
      <c r="W54" s="88">
        <f t="shared" si="9"/>
        <v>184144867</v>
      </c>
      <c r="X54" s="88">
        <f t="shared" si="9"/>
        <v>178704730</v>
      </c>
      <c r="Y54" s="88">
        <f t="shared" si="9"/>
        <v>158663966</v>
      </c>
      <c r="Z54" s="88">
        <f t="shared" si="9"/>
        <v>4715779</v>
      </c>
      <c r="AA54" s="88">
        <f t="shared" si="9"/>
        <v>3957525</v>
      </c>
      <c r="AB54" s="89">
        <f t="shared" si="9"/>
        <v>792305</v>
      </c>
      <c r="AC54" s="90">
        <f t="shared" si="9"/>
        <v>227075</v>
      </c>
      <c r="AD54" s="91">
        <f t="shared" si="9"/>
        <v>342005</v>
      </c>
      <c r="AE54" s="88">
        <f t="shared" si="9"/>
        <v>14312395</v>
      </c>
      <c r="AF54" s="88">
        <f t="shared" si="9"/>
        <v>35819932</v>
      </c>
      <c r="AG54" s="88">
        <f t="shared" si="9"/>
        <v>349838</v>
      </c>
      <c r="AH54" s="79">
        <f t="shared" si="9"/>
        <v>107078546</v>
      </c>
      <c r="AI54" s="79">
        <f t="shared" si="9"/>
        <v>1931726244</v>
      </c>
      <c r="AJ54" s="79">
        <f t="shared" si="9"/>
        <v>6579193</v>
      </c>
      <c r="AK54" s="79">
        <f t="shared" si="9"/>
        <v>12609124</v>
      </c>
      <c r="AL54" s="79">
        <f t="shared" si="9"/>
        <v>3424103</v>
      </c>
      <c r="AM54" s="79">
        <f t="shared" si="9"/>
        <v>3805775</v>
      </c>
      <c r="AN54" s="88">
        <f t="shared" si="9"/>
        <v>26418195</v>
      </c>
      <c r="AO54" s="88">
        <f t="shared" si="9"/>
        <v>97882818</v>
      </c>
      <c r="AP54" s="88">
        <f t="shared" si="9"/>
        <v>2056027257</v>
      </c>
      <c r="AQ54" s="86"/>
      <c r="AR54" s="88">
        <f t="shared" ref="AR54:AU54" si="10">AR18</f>
        <v>53908504</v>
      </c>
      <c r="AS54" s="88">
        <f t="shared" si="10"/>
        <v>1760923</v>
      </c>
      <c r="AT54" s="88">
        <f t="shared" si="10"/>
        <v>55669427</v>
      </c>
      <c r="AU54" s="88">
        <f t="shared" si="10"/>
        <v>2111696684</v>
      </c>
      <c r="AW54" s="126">
        <f t="shared" ref="AW54:AX54" si="11">AW18</f>
        <v>0</v>
      </c>
      <c r="AX54" s="125">
        <f t="shared" si="11"/>
        <v>2111696684</v>
      </c>
      <c r="AY54" s="130"/>
      <c r="AZ54" s="130"/>
      <c r="BA54" s="130"/>
      <c r="BB54" s="130"/>
      <c r="BC54" s="130"/>
      <c r="BD54" s="130"/>
      <c r="BE54" s="16"/>
    </row>
    <row r="55" spans="1:57" ht="22.5" customHeight="1" x14ac:dyDescent="0.2">
      <c r="A55" s="143" t="s">
        <v>76</v>
      </c>
      <c r="B55" s="93">
        <f>SUM(B6:B52)</f>
        <v>2168414192</v>
      </c>
      <c r="C55" s="94">
        <f t="shared" ref="C55:AP55" si="12">SUM(C6:C52)</f>
        <v>272410526</v>
      </c>
      <c r="D55" s="94">
        <f t="shared" si="12"/>
        <v>449860092</v>
      </c>
      <c r="E55" s="94">
        <f t="shared" si="12"/>
        <v>96562752</v>
      </c>
      <c r="F55" s="94">
        <f t="shared" si="12"/>
        <v>32917820</v>
      </c>
      <c r="G55" s="94">
        <f t="shared" si="12"/>
        <v>33493768</v>
      </c>
      <c r="H55" s="94">
        <f t="shared" si="12"/>
        <v>8837248</v>
      </c>
      <c r="I55" s="94">
        <f t="shared" si="12"/>
        <v>16176962</v>
      </c>
      <c r="J55" s="94">
        <f t="shared" si="12"/>
        <v>121094105</v>
      </c>
      <c r="K55" s="94">
        <f t="shared" si="12"/>
        <v>2118195120</v>
      </c>
      <c r="L55" s="94">
        <f t="shared" si="12"/>
        <v>1166602052</v>
      </c>
      <c r="M55" s="94">
        <f t="shared" si="12"/>
        <v>1213928240</v>
      </c>
      <c r="N55" s="95">
        <f t="shared" si="12"/>
        <v>163067957</v>
      </c>
      <c r="O55" s="96">
        <f t="shared" si="12"/>
        <v>547943535</v>
      </c>
      <c r="P55" s="97">
        <f t="shared" si="12"/>
        <v>74400752</v>
      </c>
      <c r="Q55" s="94">
        <f t="shared" si="12"/>
        <v>244522095</v>
      </c>
      <c r="R55" s="94">
        <f t="shared" si="12"/>
        <v>121146042</v>
      </c>
      <c r="S55" s="95">
        <f t="shared" si="12"/>
        <v>495418936</v>
      </c>
      <c r="T55" s="97">
        <f t="shared" si="12"/>
        <v>104770386</v>
      </c>
      <c r="U55" s="94">
        <f t="shared" si="12"/>
        <v>927585474</v>
      </c>
      <c r="V55" s="94">
        <f t="shared" si="12"/>
        <v>1745337353</v>
      </c>
      <c r="W55" s="94">
        <f t="shared" si="12"/>
        <v>1811065969</v>
      </c>
      <c r="X55" s="94">
        <f t="shared" si="12"/>
        <v>2021559480</v>
      </c>
      <c r="Y55" s="94">
        <f t="shared" si="12"/>
        <v>1819079938</v>
      </c>
      <c r="Z55" s="94">
        <f t="shared" si="12"/>
        <v>52021241</v>
      </c>
      <c r="AA55" s="94">
        <f t="shared" si="12"/>
        <v>275293863</v>
      </c>
      <c r="AB55" s="95">
        <f t="shared" si="12"/>
        <v>87402087</v>
      </c>
      <c r="AC55" s="96">
        <f t="shared" si="12"/>
        <v>25755259</v>
      </c>
      <c r="AD55" s="96">
        <f t="shared" si="12"/>
        <v>31976920</v>
      </c>
      <c r="AE55" s="96">
        <f t="shared" si="12"/>
        <v>221796234</v>
      </c>
      <c r="AF55" s="94">
        <f t="shared" si="12"/>
        <v>306242594</v>
      </c>
      <c r="AG55" s="94">
        <f t="shared" si="12"/>
        <v>2299646</v>
      </c>
      <c r="AH55" s="94">
        <f t="shared" si="12"/>
        <v>717040778</v>
      </c>
      <c r="AI55" s="94">
        <f t="shared" si="12"/>
        <v>19494219416</v>
      </c>
      <c r="AJ55" s="94">
        <f t="shared" si="12"/>
        <v>97479907</v>
      </c>
      <c r="AK55" s="94">
        <f t="shared" si="12"/>
        <v>199956632</v>
      </c>
      <c r="AL55" s="94">
        <f t="shared" si="12"/>
        <v>210769495</v>
      </c>
      <c r="AM55" s="94">
        <f t="shared" si="12"/>
        <v>79922057</v>
      </c>
      <c r="AN55" s="93">
        <f t="shared" si="12"/>
        <v>588128091</v>
      </c>
      <c r="AO55" s="93">
        <f t="shared" si="12"/>
        <v>3099536647</v>
      </c>
      <c r="AP55" s="93">
        <f t="shared" si="12"/>
        <v>23181884154</v>
      </c>
      <c r="AQ55" s="86"/>
      <c r="AR55" s="94">
        <f t="shared" ref="AR55:AU55" si="13">SUM(AR6:AR52)</f>
        <v>996426245</v>
      </c>
      <c r="AS55" s="94">
        <f t="shared" si="13"/>
        <v>323308280</v>
      </c>
      <c r="AT55" s="93">
        <f t="shared" si="13"/>
        <v>1319734525</v>
      </c>
      <c r="AU55" s="93">
        <f t="shared" si="13"/>
        <v>24501618679</v>
      </c>
      <c r="AW55" s="127">
        <f t="shared" ref="AW55:AX55" si="14">SUM(AW6:AW52)</f>
        <v>239935504</v>
      </c>
      <c r="AX55" s="128">
        <f t="shared" si="14"/>
        <v>24261683175</v>
      </c>
      <c r="AY55" s="130"/>
      <c r="AZ55" s="130"/>
      <c r="BA55" s="130"/>
      <c r="BB55" s="130"/>
      <c r="BC55" s="130"/>
      <c r="BD55" s="130"/>
      <c r="BE55" s="16"/>
    </row>
    <row r="56" spans="1:57" ht="22.5" customHeight="1" x14ac:dyDescent="0.2">
      <c r="A56" s="98"/>
      <c r="B56" s="99" t="s">
        <v>143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100"/>
      <c r="AK56" s="100"/>
      <c r="AL56" s="100"/>
      <c r="AM56" s="100"/>
      <c r="AN56" s="99"/>
      <c r="AO56" s="99"/>
      <c r="AP56" s="101"/>
      <c r="AQ56" s="15"/>
      <c r="AR56" s="99"/>
      <c r="AS56" s="99"/>
      <c r="AT56" s="101"/>
      <c r="AU56" s="101"/>
      <c r="AW56" s="129"/>
      <c r="AX56" s="129"/>
      <c r="AY56" s="133"/>
      <c r="AZ56" s="130"/>
      <c r="BA56" s="130"/>
      <c r="BE56" s="16"/>
    </row>
    <row r="57" spans="1:57" ht="22.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33"/>
      <c r="AZ57" s="130"/>
      <c r="BA57" s="130"/>
      <c r="BE57" s="16"/>
    </row>
    <row r="58" spans="1:57" x14ac:dyDescent="0.15">
      <c r="A58" s="15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30"/>
      <c r="AZ58" s="130"/>
      <c r="BA58" s="130"/>
      <c r="BE58" s="16"/>
    </row>
    <row r="59" spans="1:57" x14ac:dyDescent="0.15">
      <c r="A59" s="15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BE59" s="16"/>
    </row>
    <row r="60" spans="1:57" x14ac:dyDescent="0.15">
      <c r="A60" s="15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5"/>
      <c r="AR60" s="102"/>
      <c r="AS60" s="102"/>
      <c r="AT60" s="102"/>
      <c r="AU60" s="102"/>
      <c r="AW60" s="131"/>
      <c r="AX60" s="131"/>
      <c r="BE60" s="16"/>
    </row>
    <row r="61" spans="1:57" x14ac:dyDescent="0.15">
      <c r="A61" s="15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5"/>
      <c r="AR61" s="102"/>
      <c r="AS61" s="102"/>
      <c r="AT61" s="102"/>
      <c r="AU61" s="102"/>
      <c r="AW61" s="131"/>
      <c r="AX61" s="131"/>
      <c r="BE61" s="16"/>
    </row>
    <row r="62" spans="1:57" x14ac:dyDescent="0.15">
      <c r="A62" s="15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5"/>
      <c r="AR62" s="102"/>
      <c r="AS62" s="102"/>
      <c r="AT62" s="102"/>
      <c r="AU62" s="102"/>
      <c r="AW62" s="131"/>
      <c r="AX62" s="131"/>
      <c r="BE62" s="16"/>
    </row>
    <row r="63" spans="1:57" x14ac:dyDescent="0.15">
      <c r="A63" s="15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5"/>
      <c r="AR63" s="102"/>
      <c r="AS63" s="102"/>
      <c r="AT63" s="102"/>
      <c r="AU63" s="102"/>
      <c r="AW63" s="131"/>
      <c r="AX63" s="131"/>
      <c r="BE63" s="16"/>
    </row>
    <row r="64" spans="1:57" x14ac:dyDescent="0.15">
      <c r="A64" s="15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5"/>
      <c r="AR64" s="102"/>
      <c r="AS64" s="102"/>
      <c r="AT64" s="102"/>
      <c r="AU64" s="102"/>
      <c r="AW64" s="131"/>
      <c r="AX64" s="131"/>
      <c r="BE64" s="16"/>
    </row>
    <row r="65" spans="1:57" x14ac:dyDescent="0.15">
      <c r="A65" s="15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5"/>
      <c r="AR65" s="102"/>
      <c r="AS65" s="102"/>
      <c r="AT65" s="102"/>
      <c r="AU65" s="102"/>
      <c r="AW65" s="131"/>
      <c r="AX65" s="131"/>
      <c r="BE65" s="16"/>
    </row>
    <row r="66" spans="1:57" x14ac:dyDescent="0.15">
      <c r="A66" s="15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5"/>
      <c r="AR66" s="102"/>
      <c r="AS66" s="102"/>
      <c r="AT66" s="102"/>
      <c r="AU66" s="102"/>
      <c r="AW66" s="131"/>
      <c r="AX66" s="131"/>
      <c r="BE66" s="16"/>
    </row>
    <row r="67" spans="1:57" x14ac:dyDescent="0.15">
      <c r="A67" s="15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5"/>
      <c r="AR67" s="102"/>
      <c r="AS67" s="102"/>
      <c r="AT67" s="102"/>
      <c r="AU67" s="102"/>
      <c r="AW67" s="131"/>
      <c r="AX67" s="131"/>
      <c r="BE67" s="16"/>
    </row>
    <row r="68" spans="1:57" x14ac:dyDescent="0.15">
      <c r="A68" s="15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5"/>
      <c r="AR68" s="102"/>
      <c r="AS68" s="102"/>
      <c r="AT68" s="102"/>
      <c r="AU68" s="102"/>
      <c r="AW68" s="131"/>
      <c r="AX68" s="131"/>
      <c r="BE68" s="16"/>
    </row>
    <row r="69" spans="1:57" x14ac:dyDescent="0.15">
      <c r="A69" s="15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5"/>
      <c r="AR69" s="102"/>
      <c r="AS69" s="102"/>
      <c r="AT69" s="102"/>
      <c r="AU69" s="102"/>
      <c r="AW69" s="131"/>
      <c r="AX69" s="131"/>
      <c r="BE69" s="16"/>
    </row>
    <row r="70" spans="1:57" x14ac:dyDescent="0.15">
      <c r="A70" s="15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5"/>
      <c r="AR70" s="102"/>
      <c r="AS70" s="102"/>
      <c r="AT70" s="102"/>
      <c r="AU70" s="102"/>
      <c r="AW70" s="131"/>
      <c r="AX70" s="131"/>
      <c r="BE70" s="16"/>
    </row>
    <row r="71" spans="1:57" x14ac:dyDescent="0.15">
      <c r="A71" s="15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5"/>
      <c r="AR71" s="102"/>
      <c r="AS71" s="102"/>
      <c r="AT71" s="102"/>
      <c r="AU71" s="102"/>
      <c r="AW71" s="131"/>
      <c r="AX71" s="131"/>
      <c r="BE71" s="16"/>
    </row>
    <row r="72" spans="1:57" x14ac:dyDescent="0.15">
      <c r="A72" s="15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5"/>
      <c r="AR72" s="102"/>
      <c r="AS72" s="102"/>
      <c r="AT72" s="102"/>
      <c r="AU72" s="102"/>
      <c r="AW72" s="131"/>
      <c r="AX72" s="131"/>
      <c r="BE72" s="16"/>
    </row>
    <row r="73" spans="1:57" x14ac:dyDescent="0.15">
      <c r="A73" s="15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5"/>
      <c r="AR73" s="102"/>
      <c r="AS73" s="102"/>
      <c r="AT73" s="102"/>
      <c r="AU73" s="102"/>
      <c r="AW73" s="131"/>
      <c r="AX73" s="131"/>
      <c r="BE73" s="16"/>
    </row>
    <row r="74" spans="1:57" x14ac:dyDescent="0.15">
      <c r="A74" s="15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5"/>
      <c r="AR74" s="102"/>
      <c r="AS74" s="102"/>
      <c r="AT74" s="102"/>
      <c r="AU74" s="102"/>
      <c r="AW74" s="131"/>
      <c r="AX74" s="131"/>
      <c r="BE74" s="16"/>
    </row>
    <row r="75" spans="1:57" x14ac:dyDescent="0.15">
      <c r="A75" s="15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5"/>
      <c r="AR75" s="102"/>
      <c r="AS75" s="102"/>
      <c r="AT75" s="102"/>
      <c r="AU75" s="102"/>
      <c r="AW75" s="131"/>
      <c r="AX75" s="131"/>
      <c r="BE75" s="16"/>
    </row>
    <row r="76" spans="1:57" x14ac:dyDescent="0.15">
      <c r="A76" s="15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5"/>
      <c r="AR76" s="102"/>
      <c r="AS76" s="102"/>
      <c r="AT76" s="102"/>
      <c r="AU76" s="102"/>
      <c r="AW76" s="131"/>
      <c r="AX76" s="131"/>
      <c r="BE76" s="16"/>
    </row>
    <row r="77" spans="1:57" x14ac:dyDescent="0.15">
      <c r="A77" s="15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5"/>
      <c r="AR77" s="102"/>
      <c r="AS77" s="102"/>
      <c r="AT77" s="102"/>
      <c r="AU77" s="102"/>
      <c r="AW77" s="131"/>
      <c r="AX77" s="131"/>
      <c r="BE77" s="16"/>
    </row>
    <row r="78" spans="1:57" x14ac:dyDescent="0.15">
      <c r="A78" s="15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5"/>
      <c r="AR78" s="102"/>
      <c r="AS78" s="102"/>
      <c r="AT78" s="102"/>
      <c r="AU78" s="102"/>
      <c r="AW78" s="131"/>
      <c r="AX78" s="131"/>
      <c r="BE78" s="16"/>
    </row>
    <row r="79" spans="1:57" x14ac:dyDescent="0.15">
      <c r="A79" s="15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5"/>
      <c r="AR79" s="102"/>
      <c r="AS79" s="102"/>
      <c r="AT79" s="102"/>
      <c r="AU79" s="102"/>
      <c r="AW79" s="131"/>
      <c r="AX79" s="131"/>
      <c r="BE79" s="16"/>
    </row>
    <row r="80" spans="1:57" x14ac:dyDescent="0.15">
      <c r="A80" s="15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5"/>
      <c r="AR80" s="102"/>
      <c r="AS80" s="102"/>
      <c r="AT80" s="102"/>
      <c r="AU80" s="102"/>
      <c r="AW80" s="131"/>
      <c r="AX80" s="131"/>
      <c r="BE80" s="16"/>
    </row>
    <row r="81" spans="1:57" x14ac:dyDescent="0.15">
      <c r="A81" s="15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5"/>
      <c r="AR81" s="102"/>
      <c r="AS81" s="102"/>
      <c r="AT81" s="102"/>
      <c r="AU81" s="102"/>
      <c r="AW81" s="131"/>
      <c r="AX81" s="131"/>
      <c r="BE81" s="16"/>
    </row>
    <row r="82" spans="1:57" x14ac:dyDescent="0.15">
      <c r="A82" s="15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5"/>
      <c r="AR82" s="102"/>
      <c r="AS82" s="102"/>
      <c r="AT82" s="102"/>
      <c r="AU82" s="102"/>
      <c r="AW82" s="131"/>
      <c r="AX82" s="131"/>
      <c r="BE82" s="16"/>
    </row>
    <row r="83" spans="1:57" x14ac:dyDescent="0.15">
      <c r="A83" s="15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5"/>
      <c r="AR83" s="102"/>
      <c r="AS83" s="102"/>
      <c r="AT83" s="102"/>
      <c r="AU83" s="102"/>
      <c r="AW83" s="131"/>
      <c r="AX83" s="131"/>
      <c r="BE83" s="16"/>
    </row>
    <row r="84" spans="1:57" x14ac:dyDescent="0.15">
      <c r="A84" s="15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5"/>
      <c r="AR84" s="102"/>
      <c r="AS84" s="102"/>
      <c r="AT84" s="102"/>
      <c r="AU84" s="102"/>
      <c r="AW84" s="131"/>
      <c r="AX84" s="131"/>
      <c r="BE84" s="16"/>
    </row>
    <row r="85" spans="1:57" x14ac:dyDescent="0.15">
      <c r="A85" s="15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5"/>
      <c r="AR85" s="102"/>
      <c r="AS85" s="102"/>
      <c r="AT85" s="102"/>
      <c r="AU85" s="102"/>
      <c r="AW85" s="131"/>
      <c r="AX85" s="131"/>
      <c r="BE85" s="16"/>
    </row>
    <row r="86" spans="1:57" x14ac:dyDescent="0.15">
      <c r="A86" s="15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5"/>
      <c r="AR86" s="102"/>
      <c r="AS86" s="102"/>
      <c r="AT86" s="102"/>
      <c r="AU86" s="102"/>
      <c r="AW86" s="131"/>
      <c r="AX86" s="131"/>
      <c r="BE86" s="16"/>
    </row>
    <row r="87" spans="1:57" x14ac:dyDescent="0.15">
      <c r="A87" s="15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5"/>
      <c r="AR87" s="102"/>
      <c r="AS87" s="102"/>
      <c r="AT87" s="102"/>
      <c r="AU87" s="102"/>
      <c r="AW87" s="131"/>
      <c r="AX87" s="131"/>
      <c r="BE87" s="16"/>
    </row>
    <row r="88" spans="1:57" x14ac:dyDescent="0.15">
      <c r="A88" s="15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5"/>
      <c r="AR88" s="102"/>
      <c r="AS88" s="102"/>
      <c r="AT88" s="102"/>
      <c r="AU88" s="102"/>
      <c r="AW88" s="131"/>
      <c r="AX88" s="131"/>
      <c r="BE88" s="16"/>
    </row>
    <row r="89" spans="1:57" x14ac:dyDescent="0.15">
      <c r="A89" s="15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5"/>
      <c r="AR89" s="102"/>
      <c r="AS89" s="102"/>
      <c r="AT89" s="102"/>
      <c r="AU89" s="102"/>
      <c r="AW89" s="131"/>
      <c r="AX89" s="131"/>
      <c r="BE89" s="16"/>
    </row>
    <row r="90" spans="1:57" x14ac:dyDescent="0.15">
      <c r="A90" s="15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5"/>
      <c r="AR90" s="102"/>
      <c r="AS90" s="102"/>
      <c r="AT90" s="102"/>
      <c r="AU90" s="102"/>
      <c r="AW90" s="131"/>
      <c r="AX90" s="131"/>
      <c r="BE90" s="16"/>
    </row>
    <row r="91" spans="1:57" x14ac:dyDescent="0.15">
      <c r="A91" s="15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5"/>
      <c r="AR91" s="102"/>
      <c r="AS91" s="102"/>
      <c r="AT91" s="102"/>
      <c r="AU91" s="102"/>
      <c r="AW91" s="131"/>
      <c r="AX91" s="131"/>
      <c r="BE91" s="16"/>
    </row>
    <row r="92" spans="1:57" x14ac:dyDescent="0.15">
      <c r="A92" s="15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5"/>
      <c r="AR92" s="102"/>
      <c r="AS92" s="102"/>
      <c r="AT92" s="102"/>
      <c r="AU92" s="102"/>
      <c r="AW92" s="131"/>
      <c r="AX92" s="131"/>
      <c r="BE92" s="16"/>
    </row>
    <row r="93" spans="1:57" x14ac:dyDescent="0.15">
      <c r="A93" s="15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5"/>
      <c r="AR93" s="102"/>
      <c r="AS93" s="102"/>
      <c r="AT93" s="102"/>
      <c r="AU93" s="102"/>
      <c r="AW93" s="131"/>
      <c r="AX93" s="131"/>
      <c r="BE93" s="16"/>
    </row>
    <row r="94" spans="1:57" x14ac:dyDescent="0.15">
      <c r="A94" s="15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5"/>
      <c r="AR94" s="102"/>
      <c r="AS94" s="102"/>
      <c r="AT94" s="102"/>
      <c r="AU94" s="102"/>
      <c r="AW94" s="131"/>
      <c r="AX94" s="131"/>
      <c r="BE94" s="16"/>
    </row>
    <row r="95" spans="1:57" x14ac:dyDescent="0.15">
      <c r="A95" s="15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5"/>
      <c r="AR95" s="102"/>
      <c r="AS95" s="102"/>
      <c r="AT95" s="102"/>
      <c r="AU95" s="102"/>
      <c r="AW95" s="131"/>
      <c r="AX95" s="131"/>
      <c r="BE95" s="16"/>
    </row>
    <row r="96" spans="1:57" x14ac:dyDescent="0.15">
      <c r="A96" s="15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5"/>
      <c r="AR96" s="102"/>
      <c r="AS96" s="102"/>
      <c r="AT96" s="102"/>
      <c r="AU96" s="102"/>
      <c r="AW96" s="131"/>
      <c r="AX96" s="131"/>
      <c r="BE96" s="16"/>
    </row>
    <row r="97" spans="1:57" x14ac:dyDescent="0.15">
      <c r="A97" s="15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5"/>
      <c r="AR97" s="102"/>
      <c r="AS97" s="102"/>
      <c r="AT97" s="102"/>
      <c r="AU97" s="102"/>
      <c r="AW97" s="131"/>
      <c r="AX97" s="131"/>
      <c r="BE97" s="16"/>
    </row>
    <row r="98" spans="1:57" x14ac:dyDescent="0.15">
      <c r="A98" s="15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5"/>
      <c r="AR98" s="102"/>
      <c r="AS98" s="102"/>
      <c r="AT98" s="102"/>
      <c r="AU98" s="102"/>
      <c r="AW98" s="131"/>
      <c r="AX98" s="131"/>
      <c r="BE98" s="16"/>
    </row>
    <row r="99" spans="1:57" x14ac:dyDescent="0.15">
      <c r="A99" s="15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5"/>
      <c r="AR99" s="102"/>
      <c r="AS99" s="102"/>
      <c r="AT99" s="102"/>
      <c r="AU99" s="102"/>
      <c r="AW99" s="131"/>
      <c r="AX99" s="131"/>
      <c r="BE99" s="16"/>
    </row>
    <row r="100" spans="1:57" x14ac:dyDescent="0.15">
      <c r="A100" s="15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5"/>
      <c r="AR100" s="102"/>
      <c r="AS100" s="102"/>
      <c r="AT100" s="102"/>
      <c r="AU100" s="102"/>
      <c r="AW100" s="131"/>
      <c r="AX100" s="131"/>
      <c r="BE100" s="16"/>
    </row>
    <row r="101" spans="1:57" x14ac:dyDescent="0.15">
      <c r="A101" s="15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5"/>
      <c r="AR101" s="102"/>
      <c r="AS101" s="102"/>
      <c r="AT101" s="102"/>
      <c r="AU101" s="102"/>
      <c r="AW101" s="131"/>
      <c r="AX101" s="131"/>
      <c r="BE101" s="16"/>
    </row>
    <row r="102" spans="1:57" x14ac:dyDescent="0.15">
      <c r="A102" s="15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5"/>
      <c r="AR102" s="102"/>
      <c r="AS102" s="102"/>
      <c r="AT102" s="102"/>
      <c r="AU102" s="102"/>
      <c r="AW102" s="131"/>
      <c r="AX102" s="131"/>
      <c r="BE102" s="16"/>
    </row>
    <row r="103" spans="1:57" x14ac:dyDescent="0.15">
      <c r="A103" s="15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5"/>
      <c r="AR103" s="102"/>
      <c r="AS103" s="102"/>
      <c r="AT103" s="102"/>
      <c r="AU103" s="102"/>
      <c r="AW103" s="131"/>
      <c r="AX103" s="131"/>
      <c r="BE103" s="16"/>
    </row>
    <row r="104" spans="1:57" x14ac:dyDescent="0.15">
      <c r="A104" s="15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5"/>
      <c r="AR104" s="102"/>
      <c r="AS104" s="102"/>
      <c r="AT104" s="102"/>
      <c r="AU104" s="102"/>
      <c r="AW104" s="131"/>
      <c r="AX104" s="131"/>
      <c r="BE104" s="16"/>
    </row>
    <row r="105" spans="1:57" x14ac:dyDescent="0.15">
      <c r="A105" s="15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5"/>
      <c r="AR105" s="102"/>
      <c r="AS105" s="102"/>
      <c r="AT105" s="102"/>
      <c r="AU105" s="102"/>
      <c r="AW105" s="131"/>
      <c r="AX105" s="131"/>
      <c r="BE105" s="16"/>
    </row>
    <row r="106" spans="1:57" x14ac:dyDescent="0.15">
      <c r="A106" s="15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5"/>
      <c r="AR106" s="102"/>
      <c r="AS106" s="102"/>
      <c r="AT106" s="102"/>
      <c r="AU106" s="102"/>
      <c r="AW106" s="131"/>
      <c r="AX106" s="131"/>
      <c r="BE106" s="16"/>
    </row>
    <row r="107" spans="1:57" x14ac:dyDescent="0.15">
      <c r="A107" s="15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5"/>
      <c r="AR107" s="102"/>
      <c r="AS107" s="102"/>
      <c r="AT107" s="102"/>
      <c r="AU107" s="102"/>
      <c r="AW107" s="131"/>
      <c r="AX107" s="131"/>
      <c r="BE107" s="16"/>
    </row>
    <row r="108" spans="1:57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W108" s="130"/>
      <c r="AX108" s="130"/>
      <c r="BE108" s="16"/>
    </row>
    <row r="109" spans="1:57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W109" s="130"/>
      <c r="AX109" s="130"/>
      <c r="BE109" s="16"/>
    </row>
  </sheetData>
  <mergeCells count="24">
    <mergeCell ref="AW3:AW5"/>
    <mergeCell ref="AX3:AX5"/>
    <mergeCell ref="AG1:AP1"/>
    <mergeCell ref="J1:L1"/>
    <mergeCell ref="Z1:AB1"/>
    <mergeCell ref="Q1:S1"/>
    <mergeCell ref="AU3:AU5"/>
    <mergeCell ref="AF3:AH3"/>
    <mergeCell ref="K3:P3"/>
    <mergeCell ref="Q3:S3"/>
    <mergeCell ref="AK3:AK4"/>
    <mergeCell ref="AR4:AS4"/>
    <mergeCell ref="AT3:AT5"/>
    <mergeCell ref="AJ3:AJ4"/>
    <mergeCell ref="AA3:AE3"/>
    <mergeCell ref="AL3:AL4"/>
    <mergeCell ref="A3:A5"/>
    <mergeCell ref="F4:I4"/>
    <mergeCell ref="M4:N4"/>
    <mergeCell ref="AP3:AP5"/>
    <mergeCell ref="C4:D4"/>
    <mergeCell ref="O4:P4"/>
    <mergeCell ref="AB4:AC4"/>
    <mergeCell ref="AM3:AM4"/>
  </mergeCells>
  <phoneticPr fontId="1"/>
  <printOptions verticalCentered="1"/>
  <pageMargins left="0.39370078740157483" right="3.937007874015748E-2" top="0.27559055118110237" bottom="0.27559055118110237" header="0" footer="0"/>
  <pageSetup paperSize="9" scale="46" fitToWidth="3" orientation="landscape" r:id="rId1"/>
  <headerFooter alignWithMargins="0"/>
  <colBreaks count="3" manualBreakCount="3">
    <brk id="16" max="55" man="1"/>
    <brk id="31" max="55" man="1"/>
    <brk id="42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ntry="1"/>
  <dimension ref="A1:GG106"/>
  <sheetViews>
    <sheetView showGridLines="0" showZeros="0" showOutlineSymbols="0" view="pageBreakPreview" zoomScale="70" zoomScaleNormal="70" zoomScaleSheetLayoutView="70" workbookViewId="0">
      <pane xSplit="1" ySplit="6" topLeftCell="B7" activePane="bottomRight" state="frozen"/>
      <selection activeCell="AR27" sqref="AR27"/>
      <selection pane="topRight" activeCell="AR27" sqref="AR27"/>
      <selection pane="bottomLeft" activeCell="AR27" sqref="AR27"/>
      <selection pane="bottomRight" activeCell="J46" sqref="J46"/>
    </sheetView>
  </sheetViews>
  <sheetFormatPr defaultColWidth="9.59765625" defaultRowHeight="14.25" x14ac:dyDescent="0.15"/>
  <cols>
    <col min="1" max="1" width="11.59765625" style="4" customWidth="1"/>
    <col min="2" max="2" width="12.296875" style="4" customWidth="1"/>
    <col min="3" max="3" width="11.296875" style="4" bestFit="1" customWidth="1"/>
    <col min="4" max="4" width="13.09765625" style="4" bestFit="1" customWidth="1"/>
    <col min="5" max="5" width="12.09765625" style="4" bestFit="1" customWidth="1"/>
    <col min="6" max="8" width="11.296875" style="4" bestFit="1" customWidth="1"/>
    <col min="9" max="10" width="13.09765625" style="4" customWidth="1"/>
    <col min="11" max="12" width="11.5" style="4" customWidth="1"/>
    <col min="13" max="14" width="13.09765625" style="4" customWidth="1"/>
    <col min="15" max="15" width="0.69921875" style="4" customWidth="1"/>
    <col min="16" max="16384" width="9.59765625" style="4"/>
  </cols>
  <sheetData>
    <row r="1" spans="1:189" ht="18.75" customHeight="1" x14ac:dyDescent="0.2">
      <c r="A1" s="1"/>
      <c r="B1" s="9" t="s">
        <v>127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8" t="s">
        <v>111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</row>
    <row r="2" spans="1:189" ht="12.75" customHeight="1" x14ac:dyDescent="0.2">
      <c r="A2" s="182" t="s">
        <v>142</v>
      </c>
      <c r="B2" s="176" t="s">
        <v>112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</row>
    <row r="3" spans="1:189" ht="9.75" customHeight="1" x14ac:dyDescent="0.2">
      <c r="A3" s="183"/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21" customHeight="1" x14ac:dyDescent="0.2">
      <c r="A4" s="183"/>
      <c r="B4" s="6"/>
      <c r="C4" s="7" t="s">
        <v>95</v>
      </c>
      <c r="D4" s="7" t="s">
        <v>95</v>
      </c>
      <c r="E4" s="7" t="s">
        <v>96</v>
      </c>
      <c r="F4" s="7" t="s">
        <v>98</v>
      </c>
      <c r="G4" s="7" t="s">
        <v>99</v>
      </c>
      <c r="H4" s="7" t="s">
        <v>97</v>
      </c>
      <c r="I4" s="14" t="s">
        <v>136</v>
      </c>
      <c r="J4" s="14" t="s">
        <v>149</v>
      </c>
      <c r="K4" s="7" t="s">
        <v>100</v>
      </c>
      <c r="L4" s="7" t="s">
        <v>101</v>
      </c>
      <c r="M4" s="7" t="s">
        <v>102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21" customHeight="1" x14ac:dyDescent="0.2">
      <c r="A5" s="183"/>
      <c r="B5" s="11" t="s">
        <v>103</v>
      </c>
      <c r="C5" s="7" t="s">
        <v>104</v>
      </c>
      <c r="D5" s="7" t="s">
        <v>104</v>
      </c>
      <c r="E5" s="7" t="s">
        <v>133</v>
      </c>
      <c r="F5" s="7"/>
      <c r="G5" s="7" t="s">
        <v>134</v>
      </c>
      <c r="H5" s="7" t="s">
        <v>105</v>
      </c>
      <c r="I5" s="7" t="s">
        <v>137</v>
      </c>
      <c r="J5" s="7" t="s">
        <v>150</v>
      </c>
      <c r="K5" s="7" t="s">
        <v>106</v>
      </c>
      <c r="L5" s="7" t="s">
        <v>107</v>
      </c>
      <c r="M5" s="7" t="s">
        <v>108</v>
      </c>
      <c r="N5" s="10" t="s">
        <v>109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21" customHeight="1" x14ac:dyDescent="0.2">
      <c r="A6" s="184"/>
      <c r="B6" s="12"/>
      <c r="C6" s="7" t="s">
        <v>131</v>
      </c>
      <c r="D6" s="7" t="s">
        <v>130</v>
      </c>
      <c r="E6" s="7" t="s">
        <v>104</v>
      </c>
      <c r="F6" s="7" t="s">
        <v>104</v>
      </c>
      <c r="G6" s="7" t="s">
        <v>104</v>
      </c>
      <c r="H6" s="7" t="s">
        <v>104</v>
      </c>
      <c r="I6" s="7" t="s">
        <v>138</v>
      </c>
      <c r="J6" s="7" t="s">
        <v>151</v>
      </c>
      <c r="K6" s="7" t="s">
        <v>104</v>
      </c>
      <c r="L6" s="7" t="s">
        <v>104</v>
      </c>
      <c r="M6" s="7" t="s">
        <v>110</v>
      </c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20.25" customHeight="1" x14ac:dyDescent="0.2">
      <c r="A7" s="63" t="s">
        <v>17</v>
      </c>
      <c r="B7" s="103">
        <v>5933780</v>
      </c>
      <c r="C7" s="103">
        <v>9590</v>
      </c>
      <c r="D7" s="103">
        <v>14041681</v>
      </c>
      <c r="E7" s="103">
        <v>3634304</v>
      </c>
      <c r="F7" s="103">
        <v>31866312</v>
      </c>
      <c r="G7" s="103">
        <v>3697099</v>
      </c>
      <c r="H7" s="103">
        <v>107153661</v>
      </c>
      <c r="I7" s="103">
        <v>631836</v>
      </c>
      <c r="J7" s="103">
        <v>1119679</v>
      </c>
      <c r="K7" s="103">
        <v>2808</v>
      </c>
      <c r="L7" s="103">
        <v>118347</v>
      </c>
      <c r="M7" s="103">
        <v>35618</v>
      </c>
      <c r="N7" s="104">
        <f t="shared" ref="N7:N38" si="0">SUM(B7:M7)</f>
        <v>168244715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20.25" customHeight="1" x14ac:dyDescent="0.2">
      <c r="A8" s="63" t="s">
        <v>18</v>
      </c>
      <c r="B8" s="105">
        <v>908452</v>
      </c>
      <c r="C8" s="105">
        <v>257008</v>
      </c>
      <c r="D8" s="105">
        <v>2308497</v>
      </c>
      <c r="E8" s="105">
        <v>71388</v>
      </c>
      <c r="F8" s="105">
        <v>5273540</v>
      </c>
      <c r="G8" s="105">
        <v>762187</v>
      </c>
      <c r="H8" s="105">
        <v>29383430</v>
      </c>
      <c r="I8" s="105">
        <v>242588</v>
      </c>
      <c r="J8" s="105">
        <v>441256</v>
      </c>
      <c r="K8" s="105">
        <v>0</v>
      </c>
      <c r="L8" s="105">
        <v>47546</v>
      </c>
      <c r="M8" s="105">
        <v>1823870</v>
      </c>
      <c r="N8" s="104">
        <f t="shared" si="0"/>
        <v>41519762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20.25" customHeight="1" x14ac:dyDescent="0.2">
      <c r="A9" s="63" t="s">
        <v>19</v>
      </c>
      <c r="B9" s="105">
        <v>2120675</v>
      </c>
      <c r="C9" s="105">
        <v>9569</v>
      </c>
      <c r="D9" s="105">
        <v>2019118</v>
      </c>
      <c r="E9" s="105">
        <v>1215914</v>
      </c>
      <c r="F9" s="105">
        <v>5296892</v>
      </c>
      <c r="G9" s="105">
        <v>786250</v>
      </c>
      <c r="H9" s="105">
        <v>31106626</v>
      </c>
      <c r="I9" s="105">
        <v>427147</v>
      </c>
      <c r="J9" s="105">
        <v>432563</v>
      </c>
      <c r="K9" s="105">
        <v>0</v>
      </c>
      <c r="L9" s="105">
        <v>19318</v>
      </c>
      <c r="M9" s="105">
        <v>0</v>
      </c>
      <c r="N9" s="104">
        <f t="shared" si="0"/>
        <v>43434072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20.25" customHeight="1" x14ac:dyDescent="0.2">
      <c r="A10" s="63" t="s">
        <v>20</v>
      </c>
      <c r="B10" s="105">
        <v>3016086</v>
      </c>
      <c r="C10" s="105">
        <v>1344562</v>
      </c>
      <c r="D10" s="105">
        <v>1599294</v>
      </c>
      <c r="E10" s="105">
        <v>1365107</v>
      </c>
      <c r="F10" s="105">
        <v>5295594</v>
      </c>
      <c r="G10" s="105">
        <v>1654188</v>
      </c>
      <c r="H10" s="105">
        <v>40339656</v>
      </c>
      <c r="I10" s="105">
        <v>279995</v>
      </c>
      <c r="J10" s="105">
        <v>524907</v>
      </c>
      <c r="K10" s="105">
        <v>182746</v>
      </c>
      <c r="L10" s="105">
        <v>32556</v>
      </c>
      <c r="M10" s="105">
        <v>54471</v>
      </c>
      <c r="N10" s="104">
        <f t="shared" si="0"/>
        <v>55689162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20.25" customHeight="1" x14ac:dyDescent="0.2">
      <c r="A11" s="63" t="s">
        <v>21</v>
      </c>
      <c r="B11" s="105">
        <v>2042325</v>
      </c>
      <c r="C11" s="105">
        <v>58706</v>
      </c>
      <c r="D11" s="105">
        <v>2751523</v>
      </c>
      <c r="E11" s="105">
        <v>289400</v>
      </c>
      <c r="F11" s="105">
        <v>5230958</v>
      </c>
      <c r="G11" s="105">
        <v>649915</v>
      </c>
      <c r="H11" s="105">
        <v>27170292</v>
      </c>
      <c r="I11" s="105">
        <v>336525</v>
      </c>
      <c r="J11" s="105">
        <v>486620</v>
      </c>
      <c r="K11" s="105">
        <v>64377</v>
      </c>
      <c r="L11" s="105">
        <v>19122</v>
      </c>
      <c r="M11" s="105">
        <v>0</v>
      </c>
      <c r="N11" s="104">
        <f t="shared" si="0"/>
        <v>39099763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20.25" customHeight="1" x14ac:dyDescent="0.2">
      <c r="A12" s="63" t="s">
        <v>22</v>
      </c>
      <c r="B12" s="105">
        <v>2336524</v>
      </c>
      <c r="C12" s="105">
        <v>69818</v>
      </c>
      <c r="D12" s="105">
        <v>2770220</v>
      </c>
      <c r="E12" s="105">
        <v>661174</v>
      </c>
      <c r="F12" s="105">
        <v>4905890</v>
      </c>
      <c r="G12" s="105">
        <v>730424</v>
      </c>
      <c r="H12" s="105">
        <v>26762237</v>
      </c>
      <c r="I12" s="105">
        <v>459226</v>
      </c>
      <c r="J12" s="105">
        <v>670321</v>
      </c>
      <c r="K12" s="105">
        <v>0</v>
      </c>
      <c r="L12" s="105">
        <v>17958</v>
      </c>
      <c r="M12" s="105">
        <v>0</v>
      </c>
      <c r="N12" s="104">
        <f t="shared" si="0"/>
        <v>39383792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20.25" customHeight="1" x14ac:dyDescent="0.2">
      <c r="A13" s="63" t="s">
        <v>23</v>
      </c>
      <c r="B13" s="105">
        <v>4544116</v>
      </c>
      <c r="C13" s="105">
        <v>38425</v>
      </c>
      <c r="D13" s="105">
        <v>2675773</v>
      </c>
      <c r="E13" s="105">
        <v>1151712</v>
      </c>
      <c r="F13" s="105">
        <v>6425164</v>
      </c>
      <c r="G13" s="105">
        <v>1365886</v>
      </c>
      <c r="H13" s="105">
        <v>37964323</v>
      </c>
      <c r="I13" s="105">
        <v>911449</v>
      </c>
      <c r="J13" s="105">
        <v>1579874</v>
      </c>
      <c r="K13" s="105">
        <v>0</v>
      </c>
      <c r="L13" s="105">
        <v>22378</v>
      </c>
      <c r="M13" s="105">
        <v>271243</v>
      </c>
      <c r="N13" s="104">
        <f t="shared" si="0"/>
        <v>56950343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20.25" customHeight="1" x14ac:dyDescent="0.2">
      <c r="A14" s="80" t="s">
        <v>24</v>
      </c>
      <c r="B14" s="103">
        <v>1997641</v>
      </c>
      <c r="C14" s="103">
        <v>294553</v>
      </c>
      <c r="D14" s="103">
        <v>2918306</v>
      </c>
      <c r="E14" s="103">
        <v>2803328</v>
      </c>
      <c r="F14" s="103">
        <v>7880481</v>
      </c>
      <c r="G14" s="103">
        <v>2284701</v>
      </c>
      <c r="H14" s="103">
        <v>55714036</v>
      </c>
      <c r="I14" s="103">
        <v>780229</v>
      </c>
      <c r="J14" s="103">
        <v>912427</v>
      </c>
      <c r="K14" s="103">
        <v>0</v>
      </c>
      <c r="L14" s="103">
        <v>60772</v>
      </c>
      <c r="M14" s="103">
        <v>870608</v>
      </c>
      <c r="N14" s="106">
        <f t="shared" si="0"/>
        <v>76517082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20.25" customHeight="1" x14ac:dyDescent="0.2">
      <c r="A15" s="63" t="s">
        <v>25</v>
      </c>
      <c r="B15" s="105">
        <v>1712860</v>
      </c>
      <c r="C15" s="105">
        <v>18493</v>
      </c>
      <c r="D15" s="105">
        <v>2044359</v>
      </c>
      <c r="E15" s="105">
        <v>1388965</v>
      </c>
      <c r="F15" s="105">
        <v>5106994</v>
      </c>
      <c r="G15" s="105">
        <v>1537712</v>
      </c>
      <c r="H15" s="105">
        <v>38622791</v>
      </c>
      <c r="I15" s="105">
        <v>473170</v>
      </c>
      <c r="J15" s="105">
        <v>670490</v>
      </c>
      <c r="K15" s="105">
        <v>0</v>
      </c>
      <c r="L15" s="105">
        <v>53452</v>
      </c>
      <c r="M15" s="105">
        <v>0</v>
      </c>
      <c r="N15" s="104">
        <f t="shared" si="0"/>
        <v>51629286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20.25" customHeight="1" x14ac:dyDescent="0.2">
      <c r="A16" s="63" t="s">
        <v>26</v>
      </c>
      <c r="B16" s="105">
        <v>1695348</v>
      </c>
      <c r="C16" s="105">
        <v>56245</v>
      </c>
      <c r="D16" s="105">
        <v>2760443</v>
      </c>
      <c r="E16" s="105">
        <v>3435802</v>
      </c>
      <c r="F16" s="105">
        <v>5922600</v>
      </c>
      <c r="G16" s="105">
        <v>1443466</v>
      </c>
      <c r="H16" s="105">
        <v>37702011</v>
      </c>
      <c r="I16" s="105">
        <v>155697</v>
      </c>
      <c r="J16" s="105">
        <v>454005</v>
      </c>
      <c r="K16" s="105">
        <v>0</v>
      </c>
      <c r="L16" s="105">
        <v>0</v>
      </c>
      <c r="M16" s="105">
        <v>0</v>
      </c>
      <c r="N16" s="104">
        <f t="shared" si="0"/>
        <v>53625617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ht="20.25" customHeight="1" x14ac:dyDescent="0.2">
      <c r="A17" s="63" t="s">
        <v>27</v>
      </c>
      <c r="B17" s="105">
        <v>796563</v>
      </c>
      <c r="C17" s="105">
        <v>1210394</v>
      </c>
      <c r="D17" s="105">
        <v>2900888</v>
      </c>
      <c r="E17" s="105">
        <v>8224734</v>
      </c>
      <c r="F17" s="105">
        <v>7978926</v>
      </c>
      <c r="G17" s="105">
        <v>5886707</v>
      </c>
      <c r="H17" s="105">
        <v>110387019</v>
      </c>
      <c r="I17" s="105">
        <v>1333421</v>
      </c>
      <c r="J17" s="105">
        <v>519389</v>
      </c>
      <c r="K17" s="105">
        <v>1632959</v>
      </c>
      <c r="L17" s="105">
        <v>88818</v>
      </c>
      <c r="M17" s="105">
        <v>0</v>
      </c>
      <c r="N17" s="104">
        <f t="shared" si="0"/>
        <v>140959818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ht="20.25" customHeight="1" x14ac:dyDescent="0.2">
      <c r="A18" s="63" t="s">
        <v>28</v>
      </c>
      <c r="B18" s="105">
        <v>575232</v>
      </c>
      <c r="C18" s="105">
        <v>1358567</v>
      </c>
      <c r="D18" s="105">
        <v>2120942</v>
      </c>
      <c r="E18" s="105">
        <v>4797297</v>
      </c>
      <c r="F18" s="105">
        <v>8462266</v>
      </c>
      <c r="G18" s="105">
        <v>5286655</v>
      </c>
      <c r="H18" s="105">
        <v>99490398</v>
      </c>
      <c r="I18" s="105">
        <v>777632</v>
      </c>
      <c r="J18" s="105">
        <v>286846</v>
      </c>
      <c r="K18" s="105">
        <v>1050731</v>
      </c>
      <c r="L18" s="105">
        <v>115258</v>
      </c>
      <c r="M18" s="105">
        <v>0</v>
      </c>
      <c r="N18" s="104">
        <f t="shared" si="0"/>
        <v>124321824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89" ht="20.25" customHeight="1" x14ac:dyDescent="0.2">
      <c r="A19" s="63" t="s">
        <v>29</v>
      </c>
      <c r="B19" s="105">
        <v>44496</v>
      </c>
      <c r="C19" s="105">
        <v>1846133</v>
      </c>
      <c r="D19" s="105">
        <v>2291490</v>
      </c>
      <c r="E19" s="105">
        <v>12152295</v>
      </c>
      <c r="F19" s="105">
        <v>8149143</v>
      </c>
      <c r="G19" s="105">
        <v>21630537</v>
      </c>
      <c r="H19" s="105">
        <v>50706710</v>
      </c>
      <c r="I19" s="105">
        <v>0</v>
      </c>
      <c r="J19" s="105">
        <v>0</v>
      </c>
      <c r="K19" s="105">
        <v>1062014</v>
      </c>
      <c r="L19" s="105">
        <v>0</v>
      </c>
      <c r="M19" s="105">
        <v>0</v>
      </c>
      <c r="N19" s="104">
        <f t="shared" si="0"/>
        <v>97882818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</row>
    <row r="20" spans="1:189" ht="20.25" customHeight="1" x14ac:dyDescent="0.2">
      <c r="A20" s="63" t="s">
        <v>30</v>
      </c>
      <c r="B20" s="105">
        <v>622743</v>
      </c>
      <c r="C20" s="105">
        <v>386103</v>
      </c>
      <c r="D20" s="105">
        <v>1508864</v>
      </c>
      <c r="E20" s="105">
        <v>10390736</v>
      </c>
      <c r="F20" s="105">
        <v>6502544</v>
      </c>
      <c r="G20" s="105">
        <v>8754309</v>
      </c>
      <c r="H20" s="105">
        <v>127638374</v>
      </c>
      <c r="I20" s="105">
        <v>1304263</v>
      </c>
      <c r="J20" s="105">
        <v>238343</v>
      </c>
      <c r="K20" s="105">
        <v>536354</v>
      </c>
      <c r="L20" s="105">
        <v>239967</v>
      </c>
      <c r="M20" s="105">
        <v>0</v>
      </c>
      <c r="N20" s="104">
        <f t="shared" si="0"/>
        <v>158122600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1" spans="1:189" ht="20.25" customHeight="1" x14ac:dyDescent="0.2">
      <c r="A21" s="80" t="s">
        <v>31</v>
      </c>
      <c r="B21" s="103">
        <v>5152411</v>
      </c>
      <c r="C21" s="103">
        <v>451894</v>
      </c>
      <c r="D21" s="103">
        <v>6497983</v>
      </c>
      <c r="E21" s="103">
        <v>2996819</v>
      </c>
      <c r="F21" s="103">
        <v>11814084</v>
      </c>
      <c r="G21" s="103">
        <v>1658044</v>
      </c>
      <c r="H21" s="103">
        <v>42870747</v>
      </c>
      <c r="I21" s="103">
        <v>773898</v>
      </c>
      <c r="J21" s="103">
        <v>1639567</v>
      </c>
      <c r="K21" s="103">
        <v>137849</v>
      </c>
      <c r="L21" s="103">
        <v>16413</v>
      </c>
      <c r="M21" s="103">
        <v>674414</v>
      </c>
      <c r="N21" s="106">
        <f t="shared" si="0"/>
        <v>74684123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</row>
    <row r="22" spans="1:189" ht="20.25" customHeight="1" x14ac:dyDescent="0.2">
      <c r="A22" s="63" t="s">
        <v>32</v>
      </c>
      <c r="B22" s="105">
        <v>670146</v>
      </c>
      <c r="C22" s="105">
        <v>592823</v>
      </c>
      <c r="D22" s="105">
        <v>2742281</v>
      </c>
      <c r="E22" s="105">
        <v>1542799</v>
      </c>
      <c r="F22" s="105">
        <v>6038559</v>
      </c>
      <c r="G22" s="105">
        <v>880314</v>
      </c>
      <c r="H22" s="105">
        <v>25834433</v>
      </c>
      <c r="I22" s="105">
        <v>472295</v>
      </c>
      <c r="J22" s="105">
        <v>434911</v>
      </c>
      <c r="K22" s="105">
        <v>217349</v>
      </c>
      <c r="L22" s="105">
        <v>32675</v>
      </c>
      <c r="M22" s="105">
        <v>0</v>
      </c>
      <c r="N22" s="104">
        <f t="shared" si="0"/>
        <v>39458585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</row>
    <row r="23" spans="1:189" ht="20.25" customHeight="1" x14ac:dyDescent="0.2">
      <c r="A23" s="63" t="s">
        <v>33</v>
      </c>
      <c r="B23" s="105">
        <v>866305</v>
      </c>
      <c r="C23" s="105">
        <v>485591</v>
      </c>
      <c r="D23" s="105">
        <v>2832569</v>
      </c>
      <c r="E23" s="105">
        <v>1317961</v>
      </c>
      <c r="F23" s="105">
        <v>4965920</v>
      </c>
      <c r="G23" s="105">
        <v>896914</v>
      </c>
      <c r="H23" s="105">
        <v>26529791</v>
      </c>
      <c r="I23" s="105">
        <v>433067</v>
      </c>
      <c r="J23" s="105">
        <v>460186</v>
      </c>
      <c r="K23" s="105">
        <v>0</v>
      </c>
      <c r="L23" s="105">
        <v>18714</v>
      </c>
      <c r="M23" s="105">
        <v>473863</v>
      </c>
      <c r="N23" s="104">
        <f t="shared" si="0"/>
        <v>39280881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</row>
    <row r="24" spans="1:189" ht="20.25" customHeight="1" x14ac:dyDescent="0.2">
      <c r="A24" s="63" t="s">
        <v>34</v>
      </c>
      <c r="B24" s="105">
        <v>1154503</v>
      </c>
      <c r="C24" s="105">
        <v>1807</v>
      </c>
      <c r="D24" s="105">
        <v>2132957</v>
      </c>
      <c r="E24" s="105">
        <v>770208</v>
      </c>
      <c r="F24" s="105">
        <v>5255358</v>
      </c>
      <c r="G24" s="105">
        <v>654532</v>
      </c>
      <c r="H24" s="105">
        <v>22807352</v>
      </c>
      <c r="I24" s="105">
        <v>391653</v>
      </c>
      <c r="J24" s="105">
        <v>306638</v>
      </c>
      <c r="K24" s="105">
        <v>0</v>
      </c>
      <c r="L24" s="105">
        <v>12725</v>
      </c>
      <c r="M24" s="105">
        <v>1091245</v>
      </c>
      <c r="N24" s="104">
        <f t="shared" si="0"/>
        <v>34578978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</row>
    <row r="25" spans="1:189" ht="20.25" customHeight="1" x14ac:dyDescent="0.2">
      <c r="A25" s="80" t="s">
        <v>35</v>
      </c>
      <c r="B25" s="103">
        <v>720941</v>
      </c>
      <c r="C25" s="103">
        <v>30880</v>
      </c>
      <c r="D25" s="103">
        <v>2492752</v>
      </c>
      <c r="E25" s="103">
        <v>1257552</v>
      </c>
      <c r="F25" s="103">
        <v>5202874</v>
      </c>
      <c r="G25" s="103">
        <v>639385</v>
      </c>
      <c r="H25" s="103">
        <v>23069657</v>
      </c>
      <c r="I25" s="103">
        <v>218576</v>
      </c>
      <c r="J25" s="103">
        <v>524943</v>
      </c>
      <c r="K25" s="103">
        <v>0</v>
      </c>
      <c r="L25" s="103">
        <v>31524</v>
      </c>
      <c r="M25" s="103">
        <v>0</v>
      </c>
      <c r="N25" s="106">
        <f t="shared" si="0"/>
        <v>34189084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</row>
    <row r="26" spans="1:189" ht="20.25" customHeight="1" x14ac:dyDescent="0.2">
      <c r="A26" s="63" t="s">
        <v>36</v>
      </c>
      <c r="B26" s="105">
        <v>5023980</v>
      </c>
      <c r="C26" s="105">
        <v>548592</v>
      </c>
      <c r="D26" s="105">
        <v>4379077</v>
      </c>
      <c r="E26" s="105">
        <v>2405972</v>
      </c>
      <c r="F26" s="105">
        <v>8333492</v>
      </c>
      <c r="G26" s="105">
        <v>1572010</v>
      </c>
      <c r="H26" s="105">
        <v>39929321</v>
      </c>
      <c r="I26" s="105">
        <v>965469</v>
      </c>
      <c r="J26" s="105">
        <v>1079095</v>
      </c>
      <c r="K26" s="105">
        <v>81363</v>
      </c>
      <c r="L26" s="105">
        <v>46569</v>
      </c>
      <c r="M26" s="105">
        <v>0</v>
      </c>
      <c r="N26" s="104">
        <f t="shared" si="0"/>
        <v>64364940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</row>
    <row r="27" spans="1:189" ht="20.25" customHeight="1" x14ac:dyDescent="0.2">
      <c r="A27" s="63" t="s">
        <v>37</v>
      </c>
      <c r="B27" s="105">
        <v>2952723</v>
      </c>
      <c r="C27" s="105">
        <v>370942</v>
      </c>
      <c r="D27" s="105">
        <v>3333440</v>
      </c>
      <c r="E27" s="105">
        <v>1637387</v>
      </c>
      <c r="F27" s="105">
        <v>7958403</v>
      </c>
      <c r="G27" s="105">
        <v>1567962</v>
      </c>
      <c r="H27" s="105">
        <v>38622202</v>
      </c>
      <c r="I27" s="105">
        <v>353725</v>
      </c>
      <c r="J27" s="105">
        <v>502651</v>
      </c>
      <c r="K27" s="105">
        <v>115991</v>
      </c>
      <c r="L27" s="105">
        <v>45118</v>
      </c>
      <c r="M27" s="105">
        <v>0</v>
      </c>
      <c r="N27" s="104">
        <f t="shared" si="0"/>
        <v>57460544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</row>
    <row r="28" spans="1:189" ht="20.25" customHeight="1" x14ac:dyDescent="0.2">
      <c r="A28" s="63" t="s">
        <v>38</v>
      </c>
      <c r="B28" s="105">
        <v>1690156</v>
      </c>
      <c r="C28" s="105">
        <v>997712</v>
      </c>
      <c r="D28" s="105">
        <v>3086014</v>
      </c>
      <c r="E28" s="105">
        <v>7259925</v>
      </c>
      <c r="F28" s="105">
        <v>8835060</v>
      </c>
      <c r="G28" s="105">
        <v>3292997</v>
      </c>
      <c r="H28" s="105">
        <v>67719567</v>
      </c>
      <c r="I28" s="105">
        <v>828919</v>
      </c>
      <c r="J28" s="105">
        <v>862687</v>
      </c>
      <c r="K28" s="105">
        <v>0</v>
      </c>
      <c r="L28" s="105">
        <v>45590</v>
      </c>
      <c r="M28" s="105">
        <v>0</v>
      </c>
      <c r="N28" s="104">
        <f t="shared" si="0"/>
        <v>94618627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</row>
    <row r="29" spans="1:189" ht="20.25" customHeight="1" x14ac:dyDescent="0.2">
      <c r="A29" s="63" t="s">
        <v>39</v>
      </c>
      <c r="B29" s="105">
        <v>1015163</v>
      </c>
      <c r="C29" s="105">
        <v>1207581</v>
      </c>
      <c r="D29" s="105">
        <v>3772435</v>
      </c>
      <c r="E29" s="105">
        <v>31550513</v>
      </c>
      <c r="F29" s="105">
        <v>12980106</v>
      </c>
      <c r="G29" s="105">
        <v>7970983</v>
      </c>
      <c r="H29" s="105">
        <v>129145688</v>
      </c>
      <c r="I29" s="105">
        <v>1814739</v>
      </c>
      <c r="J29" s="105">
        <v>651933</v>
      </c>
      <c r="K29" s="105">
        <v>1301241</v>
      </c>
      <c r="L29" s="105">
        <v>161670</v>
      </c>
      <c r="M29" s="105">
        <v>0</v>
      </c>
      <c r="N29" s="104">
        <f t="shared" si="0"/>
        <v>191572052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</row>
    <row r="30" spans="1:189" ht="20.25" customHeight="1" x14ac:dyDescent="0.2">
      <c r="A30" s="63" t="s">
        <v>40</v>
      </c>
      <c r="B30" s="105">
        <v>2866753</v>
      </c>
      <c r="C30" s="105">
        <v>48338</v>
      </c>
      <c r="D30" s="105">
        <v>3256462</v>
      </c>
      <c r="E30" s="105">
        <v>3822681</v>
      </c>
      <c r="F30" s="105">
        <v>6528677</v>
      </c>
      <c r="G30" s="105">
        <v>1466274</v>
      </c>
      <c r="H30" s="105">
        <v>36795830</v>
      </c>
      <c r="I30" s="105">
        <v>1115798</v>
      </c>
      <c r="J30" s="105">
        <v>563727</v>
      </c>
      <c r="K30" s="105">
        <v>167124</v>
      </c>
      <c r="L30" s="105">
        <v>45359</v>
      </c>
      <c r="M30" s="105">
        <v>0</v>
      </c>
      <c r="N30" s="104">
        <f t="shared" si="0"/>
        <v>56677023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</row>
    <row r="31" spans="1:189" ht="20.25" customHeight="1" x14ac:dyDescent="0.2">
      <c r="A31" s="80" t="s">
        <v>41</v>
      </c>
      <c r="B31" s="103">
        <v>715422</v>
      </c>
      <c r="C31" s="103">
        <v>884324</v>
      </c>
      <c r="D31" s="103">
        <v>1754180</v>
      </c>
      <c r="E31" s="103">
        <v>1400979</v>
      </c>
      <c r="F31" s="103">
        <v>3921017</v>
      </c>
      <c r="G31" s="103">
        <v>1030896</v>
      </c>
      <c r="H31" s="103">
        <v>29720302</v>
      </c>
      <c r="I31" s="103">
        <v>625496</v>
      </c>
      <c r="J31" s="103">
        <v>494135</v>
      </c>
      <c r="K31" s="103">
        <v>12611</v>
      </c>
      <c r="L31" s="103">
        <v>40374</v>
      </c>
      <c r="M31" s="103">
        <v>0</v>
      </c>
      <c r="N31" s="106">
        <f t="shared" si="0"/>
        <v>40599736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</row>
    <row r="32" spans="1:189" ht="20.25" customHeight="1" x14ac:dyDescent="0.2">
      <c r="A32" s="63" t="s">
        <v>42</v>
      </c>
      <c r="B32" s="105">
        <v>2273104</v>
      </c>
      <c r="C32" s="105">
        <v>2817500</v>
      </c>
      <c r="D32" s="105">
        <v>2756049</v>
      </c>
      <c r="E32" s="105">
        <v>3239204</v>
      </c>
      <c r="F32" s="105">
        <v>5181513</v>
      </c>
      <c r="G32" s="105">
        <v>2074321</v>
      </c>
      <c r="H32" s="105">
        <v>46143251</v>
      </c>
      <c r="I32" s="105">
        <v>874753</v>
      </c>
      <c r="J32" s="105">
        <v>380683</v>
      </c>
      <c r="K32" s="105">
        <v>349545</v>
      </c>
      <c r="L32" s="105">
        <v>81606</v>
      </c>
      <c r="M32" s="105">
        <v>0</v>
      </c>
      <c r="N32" s="104">
        <f t="shared" si="0"/>
        <v>66171529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89" ht="20.25" customHeight="1" x14ac:dyDescent="0.2">
      <c r="A33" s="63" t="s">
        <v>43</v>
      </c>
      <c r="B33" s="105">
        <v>324360</v>
      </c>
      <c r="C33" s="105">
        <v>889758</v>
      </c>
      <c r="D33" s="105">
        <v>2198154</v>
      </c>
      <c r="E33" s="105">
        <v>14564708</v>
      </c>
      <c r="F33" s="105">
        <v>9612610</v>
      </c>
      <c r="G33" s="105">
        <v>7791881</v>
      </c>
      <c r="H33" s="105">
        <v>146630508</v>
      </c>
      <c r="I33" s="105">
        <v>2610008</v>
      </c>
      <c r="J33" s="105">
        <v>361358</v>
      </c>
      <c r="K33" s="105">
        <v>2135780</v>
      </c>
      <c r="L33" s="105">
        <v>158022</v>
      </c>
      <c r="M33" s="105">
        <v>15121</v>
      </c>
      <c r="N33" s="104">
        <f t="shared" si="0"/>
        <v>187292268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pans="1:189" ht="20.25" customHeight="1" x14ac:dyDescent="0.2">
      <c r="A34" s="63" t="s">
        <v>44</v>
      </c>
      <c r="B34" s="105">
        <v>2726210</v>
      </c>
      <c r="C34" s="105">
        <v>2454638</v>
      </c>
      <c r="D34" s="105">
        <v>6197485</v>
      </c>
      <c r="E34" s="105">
        <v>7057721</v>
      </c>
      <c r="F34" s="105">
        <v>11273312</v>
      </c>
      <c r="G34" s="105">
        <v>4177566</v>
      </c>
      <c r="H34" s="105">
        <v>92290540</v>
      </c>
      <c r="I34" s="105">
        <v>4520900</v>
      </c>
      <c r="J34" s="105">
        <v>1462104</v>
      </c>
      <c r="K34" s="105">
        <v>1456028</v>
      </c>
      <c r="L34" s="105">
        <v>115512</v>
      </c>
      <c r="M34" s="105">
        <v>0</v>
      </c>
      <c r="N34" s="104">
        <f t="shared" si="0"/>
        <v>133732016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pans="1:189" ht="20.25" customHeight="1" x14ac:dyDescent="0.2">
      <c r="A35" s="63" t="s">
        <v>45</v>
      </c>
      <c r="B35" s="105">
        <v>1427874</v>
      </c>
      <c r="C35" s="105">
        <v>697557</v>
      </c>
      <c r="D35" s="105">
        <v>1809053</v>
      </c>
      <c r="E35" s="105">
        <v>87150</v>
      </c>
      <c r="F35" s="105">
        <v>4889917</v>
      </c>
      <c r="G35" s="105">
        <v>1102142</v>
      </c>
      <c r="H35" s="105">
        <v>26655805</v>
      </c>
      <c r="I35" s="105">
        <v>403844</v>
      </c>
      <c r="J35" s="105">
        <v>363061</v>
      </c>
      <c r="K35" s="105">
        <v>390303</v>
      </c>
      <c r="L35" s="105">
        <v>37934</v>
      </c>
      <c r="M35" s="105">
        <v>0</v>
      </c>
      <c r="N35" s="104">
        <f t="shared" si="0"/>
        <v>37864640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89" ht="20.25" customHeight="1" x14ac:dyDescent="0.2">
      <c r="A36" s="63" t="s">
        <v>46</v>
      </c>
      <c r="B36" s="105">
        <v>2046174</v>
      </c>
      <c r="C36" s="105">
        <v>76023</v>
      </c>
      <c r="D36" s="105">
        <v>3123303</v>
      </c>
      <c r="E36" s="105">
        <v>128457</v>
      </c>
      <c r="F36" s="105">
        <v>6110276</v>
      </c>
      <c r="G36" s="105">
        <v>653569</v>
      </c>
      <c r="H36" s="105">
        <v>23889446</v>
      </c>
      <c r="I36" s="105">
        <v>205680</v>
      </c>
      <c r="J36" s="105">
        <v>764251</v>
      </c>
      <c r="K36" s="105">
        <v>23070</v>
      </c>
      <c r="L36" s="105">
        <v>21669</v>
      </c>
      <c r="M36" s="105">
        <v>0</v>
      </c>
      <c r="N36" s="104">
        <f t="shared" si="0"/>
        <v>37041918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pans="1:189" ht="20.25" customHeight="1" x14ac:dyDescent="0.2">
      <c r="A37" s="80" t="s">
        <v>47</v>
      </c>
      <c r="B37" s="103">
        <v>1119964</v>
      </c>
      <c r="C37" s="103">
        <v>1480</v>
      </c>
      <c r="D37" s="103">
        <v>1664653</v>
      </c>
      <c r="E37" s="103">
        <v>332696</v>
      </c>
      <c r="F37" s="103">
        <v>3709507</v>
      </c>
      <c r="G37" s="103">
        <v>365913</v>
      </c>
      <c r="H37" s="103">
        <v>19915994</v>
      </c>
      <c r="I37" s="103">
        <v>266517</v>
      </c>
      <c r="J37" s="103">
        <v>367250</v>
      </c>
      <c r="K37" s="103">
        <v>0</v>
      </c>
      <c r="L37" s="103">
        <v>14702</v>
      </c>
      <c r="M37" s="103">
        <v>0</v>
      </c>
      <c r="N37" s="106">
        <f t="shared" si="0"/>
        <v>27758676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89" ht="20.25" customHeight="1" x14ac:dyDescent="0.2">
      <c r="A38" s="63" t="s">
        <v>48</v>
      </c>
      <c r="B38" s="105">
        <v>1286607</v>
      </c>
      <c r="C38" s="105">
        <v>32958</v>
      </c>
      <c r="D38" s="105">
        <v>1810262</v>
      </c>
      <c r="E38" s="105">
        <v>110260</v>
      </c>
      <c r="F38" s="105">
        <v>5385494</v>
      </c>
      <c r="G38" s="105">
        <v>455005</v>
      </c>
      <c r="H38" s="105">
        <v>23965959</v>
      </c>
      <c r="I38" s="105">
        <v>680934</v>
      </c>
      <c r="J38" s="105">
        <v>763929</v>
      </c>
      <c r="K38" s="105">
        <v>0</v>
      </c>
      <c r="L38" s="105">
        <v>8909</v>
      </c>
      <c r="M38" s="105">
        <v>1162117</v>
      </c>
      <c r="N38" s="104">
        <f t="shared" si="0"/>
        <v>35662434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89" ht="20.25" customHeight="1" x14ac:dyDescent="0.2">
      <c r="A39" s="63" t="s">
        <v>49</v>
      </c>
      <c r="B39" s="105">
        <v>1383382</v>
      </c>
      <c r="C39" s="105">
        <v>69930</v>
      </c>
      <c r="D39" s="105">
        <v>1501968</v>
      </c>
      <c r="E39" s="105">
        <v>1680633</v>
      </c>
      <c r="F39" s="105">
        <v>5044766</v>
      </c>
      <c r="G39" s="105">
        <v>1386463</v>
      </c>
      <c r="H39" s="105">
        <v>35471766</v>
      </c>
      <c r="I39" s="105">
        <v>511039</v>
      </c>
      <c r="J39" s="105">
        <v>622612</v>
      </c>
      <c r="K39" s="105">
        <v>191661</v>
      </c>
      <c r="L39" s="105">
        <v>25049</v>
      </c>
      <c r="M39" s="105">
        <v>0</v>
      </c>
      <c r="N39" s="104">
        <f t="shared" ref="N39:N56" si="1">SUM(B39:M39)</f>
        <v>47889269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89" ht="20.25" customHeight="1" x14ac:dyDescent="0.2">
      <c r="A40" s="63" t="s">
        <v>50</v>
      </c>
      <c r="B40" s="105">
        <v>3197462</v>
      </c>
      <c r="C40" s="105">
        <v>126491</v>
      </c>
      <c r="D40" s="105">
        <v>2485437</v>
      </c>
      <c r="E40" s="105">
        <v>2420456</v>
      </c>
      <c r="F40" s="105">
        <v>7415563</v>
      </c>
      <c r="G40" s="105">
        <v>2276943</v>
      </c>
      <c r="H40" s="105">
        <v>50454393</v>
      </c>
      <c r="I40" s="105">
        <v>663867</v>
      </c>
      <c r="J40" s="105">
        <v>973312</v>
      </c>
      <c r="K40" s="105">
        <v>511284</v>
      </c>
      <c r="L40" s="105">
        <v>0</v>
      </c>
      <c r="M40" s="105">
        <v>0</v>
      </c>
      <c r="N40" s="104">
        <f t="shared" si="1"/>
        <v>70525208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89" ht="20.25" customHeight="1" x14ac:dyDescent="0.2">
      <c r="A41" s="63" t="s">
        <v>51</v>
      </c>
      <c r="B41" s="105">
        <v>1745799</v>
      </c>
      <c r="C41" s="105">
        <v>2207</v>
      </c>
      <c r="D41" s="105">
        <v>1867054</v>
      </c>
      <c r="E41" s="105">
        <v>1671434</v>
      </c>
      <c r="F41" s="105">
        <v>6821228</v>
      </c>
      <c r="G41" s="105">
        <v>1067677</v>
      </c>
      <c r="H41" s="105">
        <v>29902913</v>
      </c>
      <c r="I41" s="105">
        <v>200384</v>
      </c>
      <c r="J41" s="105">
        <v>213202</v>
      </c>
      <c r="K41" s="105">
        <v>7358</v>
      </c>
      <c r="L41" s="105">
        <v>0</v>
      </c>
      <c r="M41" s="105">
        <v>0</v>
      </c>
      <c r="N41" s="104">
        <f t="shared" si="1"/>
        <v>43499256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89" ht="20.25" customHeight="1" x14ac:dyDescent="0.2">
      <c r="A42" s="80" t="s">
        <v>52</v>
      </c>
      <c r="B42" s="103">
        <v>1362363</v>
      </c>
      <c r="C42" s="103">
        <v>509211</v>
      </c>
      <c r="D42" s="103">
        <v>2535267</v>
      </c>
      <c r="E42" s="103">
        <v>267675</v>
      </c>
      <c r="F42" s="103">
        <v>4249896</v>
      </c>
      <c r="G42" s="103">
        <v>530853</v>
      </c>
      <c r="H42" s="103">
        <v>21903704</v>
      </c>
      <c r="I42" s="103">
        <v>837975</v>
      </c>
      <c r="J42" s="103">
        <v>551596</v>
      </c>
      <c r="K42" s="103">
        <v>0</v>
      </c>
      <c r="L42" s="103">
        <v>25985</v>
      </c>
      <c r="M42" s="103">
        <v>0</v>
      </c>
      <c r="N42" s="106">
        <f t="shared" si="1"/>
        <v>32774525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89" ht="20.25" customHeight="1" x14ac:dyDescent="0.2">
      <c r="A43" s="63" t="s">
        <v>53</v>
      </c>
      <c r="B43" s="105">
        <v>372629</v>
      </c>
      <c r="C43" s="105">
        <v>211769</v>
      </c>
      <c r="D43" s="105">
        <v>874069</v>
      </c>
      <c r="E43" s="105">
        <v>401481</v>
      </c>
      <c r="F43" s="105">
        <v>2658482</v>
      </c>
      <c r="G43" s="105">
        <v>732708</v>
      </c>
      <c r="H43" s="105">
        <v>23608542</v>
      </c>
      <c r="I43" s="105">
        <v>360412</v>
      </c>
      <c r="J43" s="105">
        <v>328002</v>
      </c>
      <c r="K43" s="105">
        <v>55830</v>
      </c>
      <c r="L43" s="105">
        <v>22938</v>
      </c>
      <c r="M43" s="105">
        <v>0</v>
      </c>
      <c r="N43" s="104">
        <f t="shared" si="1"/>
        <v>29626862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</row>
    <row r="44" spans="1:189" ht="20.25" customHeight="1" x14ac:dyDescent="0.2">
      <c r="A44" s="63" t="s">
        <v>54</v>
      </c>
      <c r="B44" s="105">
        <v>2119360</v>
      </c>
      <c r="C44" s="105">
        <v>0</v>
      </c>
      <c r="D44" s="105">
        <v>2254120</v>
      </c>
      <c r="E44" s="105">
        <v>1399707</v>
      </c>
      <c r="F44" s="105">
        <v>5157987</v>
      </c>
      <c r="G44" s="105">
        <v>875400</v>
      </c>
      <c r="H44" s="105">
        <v>28114854</v>
      </c>
      <c r="I44" s="105">
        <v>826218</v>
      </c>
      <c r="J44" s="105">
        <v>390915</v>
      </c>
      <c r="K44" s="105">
        <v>0</v>
      </c>
      <c r="L44" s="105">
        <v>35538</v>
      </c>
      <c r="M44" s="105">
        <v>0</v>
      </c>
      <c r="N44" s="104">
        <f t="shared" si="1"/>
        <v>41174099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</row>
    <row r="45" spans="1:189" ht="20.25" customHeight="1" x14ac:dyDescent="0.2">
      <c r="A45" s="63" t="s">
        <v>55</v>
      </c>
      <c r="B45" s="105">
        <v>2677072</v>
      </c>
      <c r="C45" s="105">
        <v>2546</v>
      </c>
      <c r="D45" s="105">
        <v>2182595</v>
      </c>
      <c r="E45" s="105">
        <v>137385</v>
      </c>
      <c r="F45" s="105">
        <v>4742558</v>
      </c>
      <c r="G45" s="105">
        <v>440529</v>
      </c>
      <c r="H45" s="105">
        <v>23343812</v>
      </c>
      <c r="I45" s="105">
        <v>1068998</v>
      </c>
      <c r="J45" s="105">
        <v>645913</v>
      </c>
      <c r="K45" s="105">
        <v>0</v>
      </c>
      <c r="L45" s="105">
        <v>0</v>
      </c>
      <c r="M45" s="105">
        <v>0</v>
      </c>
      <c r="N45" s="104">
        <f t="shared" si="1"/>
        <v>35241408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</row>
    <row r="46" spans="1:189" ht="20.25" customHeight="1" x14ac:dyDescent="0.2">
      <c r="A46" s="80" t="s">
        <v>56</v>
      </c>
      <c r="B46" s="103">
        <v>5971739</v>
      </c>
      <c r="C46" s="103">
        <v>544331</v>
      </c>
      <c r="D46" s="103">
        <v>4589118</v>
      </c>
      <c r="E46" s="103">
        <v>5329320</v>
      </c>
      <c r="F46" s="103">
        <v>12265477</v>
      </c>
      <c r="G46" s="103">
        <v>3374477</v>
      </c>
      <c r="H46" s="103">
        <v>80731349</v>
      </c>
      <c r="I46" s="103">
        <v>2419360</v>
      </c>
      <c r="J46" s="103">
        <v>670576</v>
      </c>
      <c r="K46" s="103">
        <v>214839</v>
      </c>
      <c r="L46" s="103">
        <v>81907</v>
      </c>
      <c r="M46" s="103">
        <v>0</v>
      </c>
      <c r="N46" s="106">
        <f t="shared" si="1"/>
        <v>116192493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89" ht="20.25" customHeight="1" x14ac:dyDescent="0.2">
      <c r="A47" s="63" t="s">
        <v>57</v>
      </c>
      <c r="B47" s="105">
        <v>793712</v>
      </c>
      <c r="C47" s="105">
        <v>0</v>
      </c>
      <c r="D47" s="105">
        <v>1420065</v>
      </c>
      <c r="E47" s="105">
        <v>160403</v>
      </c>
      <c r="F47" s="105">
        <v>3677324</v>
      </c>
      <c r="G47" s="105">
        <v>510995</v>
      </c>
      <c r="H47" s="105">
        <v>21988133</v>
      </c>
      <c r="I47" s="105">
        <v>261844</v>
      </c>
      <c r="J47" s="105">
        <v>167103</v>
      </c>
      <c r="K47" s="105">
        <v>414</v>
      </c>
      <c r="L47" s="105">
        <v>20290</v>
      </c>
      <c r="M47" s="105">
        <v>274455</v>
      </c>
      <c r="N47" s="104">
        <f t="shared" si="1"/>
        <v>29274738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</row>
    <row r="48" spans="1:189" ht="20.25" customHeight="1" x14ac:dyDescent="0.2">
      <c r="A48" s="63" t="s">
        <v>58</v>
      </c>
      <c r="B48" s="105">
        <v>589676</v>
      </c>
      <c r="C48" s="105">
        <v>2259</v>
      </c>
      <c r="D48" s="105">
        <v>2498760</v>
      </c>
      <c r="E48" s="105">
        <v>1005896</v>
      </c>
      <c r="F48" s="105">
        <v>6249929</v>
      </c>
      <c r="G48" s="105">
        <v>810503</v>
      </c>
      <c r="H48" s="105">
        <v>28124949</v>
      </c>
      <c r="I48" s="105">
        <v>994572</v>
      </c>
      <c r="J48" s="105">
        <v>1013111</v>
      </c>
      <c r="K48" s="105">
        <v>7912</v>
      </c>
      <c r="L48" s="105">
        <v>69616</v>
      </c>
      <c r="M48" s="105">
        <v>0</v>
      </c>
      <c r="N48" s="104">
        <f t="shared" si="1"/>
        <v>41367183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</row>
    <row r="49" spans="1:189" ht="20.25" customHeight="1" x14ac:dyDescent="0.2">
      <c r="A49" s="63" t="s">
        <v>59</v>
      </c>
      <c r="B49" s="105">
        <v>4594308</v>
      </c>
      <c r="C49" s="105">
        <v>7465</v>
      </c>
      <c r="D49" s="105">
        <v>3866209</v>
      </c>
      <c r="E49" s="105">
        <v>942760</v>
      </c>
      <c r="F49" s="105">
        <v>7253092</v>
      </c>
      <c r="G49" s="105">
        <v>1005649</v>
      </c>
      <c r="H49" s="105">
        <v>31939595</v>
      </c>
      <c r="I49" s="105">
        <v>333488</v>
      </c>
      <c r="J49" s="105">
        <v>1172462</v>
      </c>
      <c r="K49" s="105">
        <v>22813</v>
      </c>
      <c r="L49" s="105">
        <v>18032</v>
      </c>
      <c r="M49" s="105">
        <v>0</v>
      </c>
      <c r="N49" s="104">
        <f t="shared" si="1"/>
        <v>51155873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ht="20.25" customHeight="1" x14ac:dyDescent="0.2">
      <c r="A50" s="63" t="s">
        <v>60</v>
      </c>
      <c r="B50" s="105">
        <v>2541798</v>
      </c>
      <c r="C50" s="105">
        <v>12251</v>
      </c>
      <c r="D50" s="105">
        <v>2414722</v>
      </c>
      <c r="E50" s="105">
        <v>693184</v>
      </c>
      <c r="F50" s="105">
        <v>6107075</v>
      </c>
      <c r="G50" s="105">
        <v>716611</v>
      </c>
      <c r="H50" s="105">
        <v>25755389</v>
      </c>
      <c r="I50" s="105">
        <v>529694</v>
      </c>
      <c r="J50" s="105">
        <v>785582</v>
      </c>
      <c r="K50" s="105">
        <v>0</v>
      </c>
      <c r="L50" s="105">
        <v>38724</v>
      </c>
      <c r="M50" s="105">
        <v>0</v>
      </c>
      <c r="N50" s="104">
        <f t="shared" si="1"/>
        <v>39595030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</row>
    <row r="51" spans="1:189" ht="20.25" customHeight="1" x14ac:dyDescent="0.2">
      <c r="A51" s="63" t="s">
        <v>61</v>
      </c>
      <c r="B51" s="105">
        <v>1738994</v>
      </c>
      <c r="C51" s="105">
        <v>0</v>
      </c>
      <c r="D51" s="105">
        <v>2686532</v>
      </c>
      <c r="E51" s="105">
        <v>300432</v>
      </c>
      <c r="F51" s="105">
        <v>5299572</v>
      </c>
      <c r="G51" s="105">
        <v>437197</v>
      </c>
      <c r="H51" s="105">
        <v>25729643</v>
      </c>
      <c r="I51" s="105">
        <v>417820</v>
      </c>
      <c r="J51" s="105">
        <v>421481</v>
      </c>
      <c r="K51" s="105">
        <v>0</v>
      </c>
      <c r="L51" s="105">
        <v>28787</v>
      </c>
      <c r="M51" s="105">
        <v>0</v>
      </c>
      <c r="N51" s="104">
        <f t="shared" si="1"/>
        <v>37060458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</row>
    <row r="52" spans="1:189" ht="20.25" customHeight="1" x14ac:dyDescent="0.2">
      <c r="A52" s="63" t="s">
        <v>62</v>
      </c>
      <c r="B52" s="105">
        <v>2371928</v>
      </c>
      <c r="C52" s="105">
        <v>190926</v>
      </c>
      <c r="D52" s="105">
        <v>2874156</v>
      </c>
      <c r="E52" s="105">
        <v>1314468</v>
      </c>
      <c r="F52" s="105">
        <v>9128253</v>
      </c>
      <c r="G52" s="105">
        <v>869964</v>
      </c>
      <c r="H52" s="105">
        <v>32683296</v>
      </c>
      <c r="I52" s="105">
        <v>1131497</v>
      </c>
      <c r="J52" s="105">
        <v>448564</v>
      </c>
      <c r="K52" s="105">
        <v>0</v>
      </c>
      <c r="L52" s="105">
        <v>14874</v>
      </c>
      <c r="M52" s="105">
        <v>109267</v>
      </c>
      <c r="N52" s="104">
        <f t="shared" si="1"/>
        <v>51137193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ht="20.25" customHeight="1" x14ac:dyDescent="0.2">
      <c r="A53" s="63" t="s">
        <v>63</v>
      </c>
      <c r="B53" s="105">
        <v>255294</v>
      </c>
      <c r="C53" s="105">
        <v>17261</v>
      </c>
      <c r="D53" s="105">
        <v>327324</v>
      </c>
      <c r="E53" s="105">
        <v>357253</v>
      </c>
      <c r="F53" s="105">
        <v>3819099</v>
      </c>
      <c r="G53" s="105">
        <v>543091</v>
      </c>
      <c r="H53" s="105">
        <v>26972476</v>
      </c>
      <c r="I53" s="105">
        <v>285950</v>
      </c>
      <c r="J53" s="105">
        <v>56596</v>
      </c>
      <c r="K53" s="105">
        <v>0</v>
      </c>
      <c r="L53" s="105">
        <v>0</v>
      </c>
      <c r="M53" s="105">
        <v>0</v>
      </c>
      <c r="N53" s="104">
        <f t="shared" si="1"/>
        <v>32634344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ht="20.25" customHeight="1" x14ac:dyDescent="0.2">
      <c r="A54" s="81" t="s">
        <v>74</v>
      </c>
      <c r="B54" s="107">
        <f>B56-B55</f>
        <v>94050657</v>
      </c>
      <c r="C54" s="107">
        <f t="shared" ref="C54:N54" si="2">C56-C55</f>
        <v>19399078</v>
      </c>
      <c r="D54" s="107">
        <f t="shared" si="2"/>
        <v>132636413</v>
      </c>
      <c r="E54" s="107">
        <f t="shared" si="2"/>
        <v>138995340</v>
      </c>
      <c r="F54" s="107">
        <f t="shared" si="2"/>
        <v>324034641</v>
      </c>
      <c r="G54" s="107">
        <f t="shared" si="2"/>
        <v>88669267</v>
      </c>
      <c r="H54" s="107">
        <f t="shared" si="2"/>
        <v>2118696061</v>
      </c>
      <c r="I54" s="107">
        <f t="shared" si="2"/>
        <v>36512567</v>
      </c>
      <c r="J54" s="107">
        <f t="shared" si="2"/>
        <v>28780856</v>
      </c>
      <c r="K54" s="107">
        <f t="shared" si="2"/>
        <v>10870340</v>
      </c>
      <c r="L54" s="107">
        <f t="shared" si="2"/>
        <v>2152317</v>
      </c>
      <c r="M54" s="107">
        <f t="shared" si="2"/>
        <v>6856292</v>
      </c>
      <c r="N54" s="108">
        <f t="shared" si="2"/>
        <v>3001653829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25" customHeight="1" x14ac:dyDescent="0.2">
      <c r="A55" s="87" t="s">
        <v>75</v>
      </c>
      <c r="B55" s="109">
        <f>B19</f>
        <v>44496</v>
      </c>
      <c r="C55" s="109">
        <f t="shared" ref="C55:N55" si="3">C19</f>
        <v>1846133</v>
      </c>
      <c r="D55" s="109">
        <f t="shared" si="3"/>
        <v>2291490</v>
      </c>
      <c r="E55" s="109">
        <f t="shared" si="3"/>
        <v>12152295</v>
      </c>
      <c r="F55" s="109">
        <f t="shared" si="3"/>
        <v>8149143</v>
      </c>
      <c r="G55" s="109">
        <f t="shared" si="3"/>
        <v>21630537</v>
      </c>
      <c r="H55" s="109">
        <f t="shared" si="3"/>
        <v>50706710</v>
      </c>
      <c r="I55" s="109">
        <f t="shared" si="3"/>
        <v>0</v>
      </c>
      <c r="J55" s="109">
        <f t="shared" si="3"/>
        <v>0</v>
      </c>
      <c r="K55" s="109">
        <f t="shared" si="3"/>
        <v>1062014</v>
      </c>
      <c r="L55" s="109">
        <f t="shared" si="3"/>
        <v>0</v>
      </c>
      <c r="M55" s="109">
        <f t="shared" si="3"/>
        <v>0</v>
      </c>
      <c r="N55" s="110">
        <f t="shared" si="3"/>
        <v>97882818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20.25" customHeight="1" x14ac:dyDescent="0.2">
      <c r="A56" s="92" t="s">
        <v>76</v>
      </c>
      <c r="B56" s="111">
        <f>SUM(B7:B53)</f>
        <v>94095153</v>
      </c>
      <c r="C56" s="111">
        <f t="shared" ref="C56:N56" si="4">SUM(C7:C53)</f>
        <v>21245211</v>
      </c>
      <c r="D56" s="111">
        <f t="shared" si="4"/>
        <v>134927903</v>
      </c>
      <c r="E56" s="111">
        <f t="shared" si="4"/>
        <v>151147635</v>
      </c>
      <c r="F56" s="111">
        <f t="shared" si="4"/>
        <v>332183784</v>
      </c>
      <c r="G56" s="111">
        <f t="shared" si="4"/>
        <v>110299804</v>
      </c>
      <c r="H56" s="111">
        <f t="shared" si="4"/>
        <v>2169402771</v>
      </c>
      <c r="I56" s="111">
        <f t="shared" si="4"/>
        <v>36512567</v>
      </c>
      <c r="J56" s="111">
        <f t="shared" si="4"/>
        <v>28780856</v>
      </c>
      <c r="K56" s="111">
        <f t="shared" si="4"/>
        <v>11932354</v>
      </c>
      <c r="L56" s="111">
        <f t="shared" si="4"/>
        <v>2152317</v>
      </c>
      <c r="M56" s="111">
        <f t="shared" si="4"/>
        <v>6856292</v>
      </c>
      <c r="N56" s="112">
        <f t="shared" si="4"/>
        <v>3099536647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7.25" x14ac:dyDescent="0.2">
      <c r="A57" s="5"/>
      <c r="B57" s="5" t="s">
        <v>144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7.25" x14ac:dyDescent="0.2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17.25" x14ac:dyDescent="0.2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7.25" x14ac:dyDescent="0.2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7.2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17.2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7.2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</row>
    <row r="64" spans="1:189" ht="17.2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189" ht="17.2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189" ht="17.2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7.2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7.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7.2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7.2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ht="17.2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189" ht="17.2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189" ht="17.2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189" ht="17.2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189" ht="17.2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189" ht="17.2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</row>
    <row r="77" spans="1:189" ht="17.2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</row>
    <row r="78" spans="1:189" ht="17.2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</row>
    <row r="79" spans="1:189" ht="17.2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189" ht="17.2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</row>
    <row r="81" spans="1:189" ht="17.2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7.2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7.2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17.2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7.2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7.2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7.2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7.2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7.2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7.2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7.2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7.2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</row>
    <row r="93" spans="1:189" ht="17.2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7.2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7.2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</row>
    <row r="96" spans="1:189" ht="17.2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</row>
    <row r="97" spans="1:189" ht="17.2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</row>
    <row r="98" spans="1:189" ht="17.2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</row>
    <row r="99" spans="1:189" ht="17.2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</row>
    <row r="100" spans="1:189" ht="17.2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</row>
    <row r="101" spans="1:189" ht="17.2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</row>
    <row r="102" spans="1:189" ht="17.2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</row>
    <row r="103" spans="1:189" ht="17.2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</row>
    <row r="104" spans="1:189" ht="17.2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</row>
    <row r="105" spans="1:189" ht="17.2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</row>
    <row r="106" spans="1:189" ht="17.2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</row>
  </sheetData>
  <mergeCells count="2">
    <mergeCell ref="B2:N3"/>
    <mergeCell ref="A2:A6"/>
  </mergeCells>
  <phoneticPr fontId="7"/>
  <printOptions horizontalCentered="1"/>
  <pageMargins left="0.31496062992125984" right="0.11811023622047245" top="0.32" bottom="0.31496062992125984" header="0" footer="0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  <vt:lpstr>個別包括!振替前需要額</vt:lpstr>
      <vt:lpstr>個別包括!振替前全体</vt:lpstr>
      <vt:lpstr>公債費!範囲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