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E6958D8B-ADE7-4E12-B3F0-3250CBCF882B}" xr6:coauthVersionLast="36" xr6:coauthVersionMax="36" xr10:uidLastSave="{00000000-0000-0000-0000-000000000000}"/>
  <bookViews>
    <workbookView xWindow="0" yWindow="0" windowWidth="13890" windowHeight="1270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Q23" i="12"/>
  <c r="DL102" i="12" l="1"/>
  <c r="DQ102" i="12" l="1"/>
  <c r="DG102" i="12"/>
  <c r="DB102" i="12"/>
  <c r="CW102" i="12"/>
  <c r="CR102" i="12"/>
  <c r="AU88" i="12"/>
  <c r="AP88" i="12"/>
  <c r="AF88" i="12"/>
  <c r="AA39" i="12"/>
  <c r="AA38" i="12"/>
  <c r="AA37" i="12"/>
  <c r="AA36" i="12"/>
  <c r="V35" i="12"/>
  <c r="AA35" i="12" s="1"/>
  <c r="V34" i="12"/>
  <c r="AA34" i="12" s="1"/>
  <c r="AA33" i="12"/>
  <c r="AA32" i="12"/>
  <c r="V31" i="12"/>
  <c r="AA31" i="12" s="1"/>
  <c r="Q30" i="12"/>
  <c r="AA30" i="12" s="1"/>
  <c r="AA29" i="12"/>
  <c r="AA28" i="12"/>
  <c r="Q28" i="12"/>
  <c r="AP9" i="12"/>
  <c r="AP23" i="12" s="1"/>
  <c r="AA12" i="12"/>
  <c r="AA11" i="12"/>
  <c r="AA10" i="12"/>
  <c r="AA9" i="12"/>
  <c r="AA8" i="12"/>
  <c r="AA7" i="12"/>
  <c r="AA23" i="12" s="1"/>
  <c r="V7" i="12"/>
  <c r="V23" i="12" s="1"/>
  <c r="BG37" i="10" l="1"/>
  <c r="BG36" i="10"/>
  <c r="BG35" i="10"/>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BE38" i="10"/>
  <c r="U38" i="10"/>
  <c r="U37" i="10"/>
  <c r="C34" i="10"/>
  <c r="C35" i="10" s="1"/>
  <c r="C36" i="10" s="1"/>
  <c r="C37" i="10" s="1"/>
  <c r="C38" i="10" s="1"/>
  <c r="C39"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BE34" i="10"/>
  <c r="BE35" i="10" s="1"/>
  <c r="BE36" i="10" s="1"/>
  <c r="BE37" i="10" s="1"/>
  <c r="BW34" i="10" l="1"/>
  <c r="BW35" i="10" l="1"/>
  <c r="BW36" i="10" s="1"/>
  <c r="BW37" i="10" s="1"/>
  <c r="BW38" i="10" s="1"/>
  <c r="BW39" i="10" s="1"/>
  <c r="BW40" i="10" s="1"/>
  <c r="BW41" i="10" s="1"/>
  <c r="BW42"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<sst xmlns="http://schemas.openxmlformats.org/spreadsheetml/2006/main" count="1130" uniqueCount="645">
  <si>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</si>
  <si>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</si>
  <si>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</si>
  <si>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</si>
  <si>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</si>
  <si>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</si>
  <si>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</si>
  <si>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</si>
  <si>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</si>
  <si>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</si>
  <si>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</si>
  <si>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</si>
  <si>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</si>
  <si>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</si>
  <si>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</si>
  <si>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</si>
  <si>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</si>
  <si>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</si>
  <si>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</si>
  <si>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</si>
  <si>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</si>
  <si>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</si>
  <si>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</si>
  <si>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</si>
  <si>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</si>
  <si>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</si>
  <si>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</si>
  <si>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</si>
  <si>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</si>
  <si>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</si>
  <si>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</si>
  <si>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</si>
  <si>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</si>
  <si>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</si>
  <si>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</si>
  <si>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</si>
  <si>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</si>
  <si>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</si>
  <si>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</si>
  <si>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</si>
  <si>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</si>
  <si>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</si>
  <si>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</si>
  <si>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</si>
  <si>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</si>
  <si>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</si>
  <si>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</si>
  <si>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</si>
  <si>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</si>
  <si>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</si>
  <si>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</si>
  <si>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</si>
  <si>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</si>
  <si>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</si>
  <si>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</si>
  <si>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</si>
  <si>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</si>
  <si>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</si>
  <si>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</si>
  <si>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</si>
  <si>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</si>
  <si>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</si>
  <si>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</si>
  <si>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</si>
  <si>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</si>
  <si>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</si>
  <si>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</si>
  <si>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</si>
  <si>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</si>
  <si>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</si>
  <si>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</si>
  <si>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</si>
  <si>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</si>
  <si>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</si>
  <si>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</si>
  <si>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</si>
  <si>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</si>
  <si>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</si>
  <si>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</si>
  <si>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</si>
  <si>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</si>
  <si>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</si>
  <si>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</si>
  <si>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</si>
  <si>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</si>
  <si>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</si>
  <si>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</si>
  <si>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</si>
  <si>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</si>
  <si>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</si>
  <si>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</si>
  <si>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</si>
  <si>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</si>
  <si>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</si>
  <si>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</si>
  <si>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</si>
  <si>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</si>
  <si>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</si>
  <si>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</si>
  <si>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</si>
  <si>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福岡市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</si>
  <si>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</si>
  <si>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</si>
  <si>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</si>
  <si>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</si>
  <si>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</si>
  <si>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</si>
  <si>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</si>
  <si>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</si>
  <si>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</si>
  <si>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</si>
  <si>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</si>
  <si>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</si>
  <si>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</si>
  <si>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</si>
  <si>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</si>
  <si>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</si>
  <si>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</si>
  <si>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</si>
  <si>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</si>
  <si>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</si>
  <si>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</si>
  <si>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</si>
  <si>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</si>
  <si>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</si>
  <si>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</si>
  <si>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</si>
  <si>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</si>
  <si>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</si>
  <si>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</si>
  <si>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</si>
  <si>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</si>
  <si>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</si>
  <si>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</si>
  <si>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</si>
  <si>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</si>
  <si>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</si>
  <si>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</si>
  <si>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</si>
  <si>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</si>
  <si>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</si>
  <si>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</si>
  <si>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</si>
  <si>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</si>
  <si>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</si>
  <si>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</si>
  <si>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</si>
  <si>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</si>
  <si>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</si>
  <si>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</si>
  <si>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</si>
  <si>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</si>
  <si>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</si>
  <si>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</si>
  <si>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</si>
  <si>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</si>
  <si>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</si>
  <si>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</si>
  <si>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</si>
  <si>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</si>
  <si>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</si>
  <si>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</si>
  <si>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</si>
  <si>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</si>
  <si>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</si>
  <si>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</si>
  <si>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</si>
  <si>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</si>
  <si>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</si>
  <si>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</si>
  <si>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</si>
  <si>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</si>
  <si>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</si>
  <si>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</si>
  <si>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</si>
  <si>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</si>
  <si>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</si>
  <si>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</si>
  <si>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</si>
  <si>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</si>
  <si>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</si>
  <si>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</si>
  <si>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</si>
  <si>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</si>
  <si>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</si>
  <si>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</si>
  <si>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</si>
  <si>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</si>
  <si>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</si>
  <si>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</si>
  <si>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</si>
  <si>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</si>
  <si>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</si>
  <si>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</si>
  <si>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</si>
  <si>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</si>
  <si>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</si>
  <si>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</si>
  <si>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</si>
  <si>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</si>
  <si>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</si>
  <si>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</si>
  <si>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</si>
  <si>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</si>
  <si>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</si>
  <si>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</si>
  <si>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</si>
  <si>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</si>
  <si>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</si>
  <si>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</si>
  <si>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</si>
  <si>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</si>
  <si>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</si>
  <si>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</si>
  <si>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</si>
  <si>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</si>
  <si>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福岡県福岡市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</si>
  <si>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</si>
  <si>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</si>
  <si>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</si>
  <si>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</si>
  <si>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</si>
  <si>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</si>
  <si>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</si>
  <si>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</si>
  <si>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</si>
  <si>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</si>
  <si>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</si>
  <si>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</si>
  <si>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</si>
  <si>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</si>
  <si>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</si>
  <si>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</si>
  <si>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</si>
  <si>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</si>
  <si>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</si>
  <si>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</si>
  <si>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</si>
  <si>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</si>
  <si>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</si>
  <si>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</si>
  <si>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</si>
  <si>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</si>
  <si>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</si>
  <si>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</si>
  <si>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</si>
  <si>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</si>
  <si>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</si>
  <si>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</si>
  <si>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</si>
  <si>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</si>
  <si>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</si>
  <si>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</si>
  <si>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</si>
  <si>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</si>
  <si>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</si>
  <si>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</si>
  <si>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</si>
  <si>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</si>
  <si>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</si>
  <si>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</si>
  <si>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</si>
  <si>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</si>
  <si>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</si>
  <si>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</si>
  <si>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</si>
  <si>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</si>
  <si>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</si>
  <si>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</si>
  <si>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</si>
  <si>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</si>
  <si>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</si>
  <si>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</si>
  <si>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</si>
  <si>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</si>
  <si>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</si>
  <si>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</si>
  <si>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</si>
  <si>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</si>
  <si>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</si>
  <si>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</si>
  <si>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</si>
  <si>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</si>
  <si>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</si>
  <si>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</si>
  <si>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</si>
  <si>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</si>
  <si>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</si>
  <si>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</si>
  <si>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</si>
  <si>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</si>
  <si>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</si>
  <si>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</si>
  <si>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</si>
  <si>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</si>
  <si>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</si>
  <si>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</si>
  <si>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</si>
  <si>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</si>
  <si>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</si>
  <si>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</si>
  <si>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</si>
  <si>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</si>
  <si>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</si>
  <si>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</si>
  <si>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</si>
  <si>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</si>
  <si>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</si>
  <si>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</si>
  <si>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</si>
  <si>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</si>
  <si>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</si>
  <si>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</si>
  <si>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</si>
  <si>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</si>
  <si>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</si>
  <si>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</si>
  <si>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</si>
  <si>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</si>
  <si>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</si>
  <si>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</si>
  <si>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</si>
  <si>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</si>
  <si>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</si>
  <si>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</si>
  <si>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</si>
  <si>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</si>
  <si>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</si>
  <si>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</si>
  <si>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</si>
  <si>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</si>
  <si>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</si>
  <si>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</si>
  <si>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</si>
  <si>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</si>
  <si>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</si>
  <si>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</si>
  <si>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</si>
  <si>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</si>
  <si>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</si>
  <si>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</si>
  <si>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</si>
  <si>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</si>
  <si>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</si>
  <si>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</si>
  <si>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</si>
  <si>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</si>
  <si>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</si>
  <si>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</si>
  <si>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</si>
  <si>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</si>
  <si>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</si>
  <si>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</si>
  <si>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</si>
  <si>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</si>
  <si>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</si>
  <si>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</si>
  <si>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</si>
  <si>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</si>
  <si>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</si>
  <si>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</si>
  <si>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</si>
  <si>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</si>
  <si>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</si>
  <si>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</si>
  <si>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</si>
  <si>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</si>
  <si>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</si>
  <si>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</si>
  <si>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福岡県福岡市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</si>
  <si>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</si>
  <si>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</si>
  <si>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</si>
  <si>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</si>
  <si>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</si>
  <si>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</si>
  <si>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</si>
  <si>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</si>
  <si>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</si>
  <si>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</si>
  <si>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</si>
  <si>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</si>
  <si>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</si>
  <si>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</si>
  <si>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</si>
  <si>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</si>
  <si>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</si>
  <si>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</si>
  <si>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</si>
  <si>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</si>
  <si>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</si>
  <si>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</si>
  <si>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香椎駅周辺土地区画整理事業特別会計</t>
    <phoneticPr fontId="5"/>
  </si>
  <si>
    <t>貝塚駅周辺土地区画整理事業特別会計</t>
    <phoneticPr fontId="5"/>
  </si>
  <si>
    <t>市立病院機構病院事業債管理特別会計</t>
    <phoneticPr fontId="5"/>
  </si>
  <si>
    <t>市債管理特別会計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</si>
  <si>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</si>
  <si>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</si>
  <si>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</si>
  <si>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</si>
  <si>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</si>
  <si>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</si>
  <si>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</si>
  <si>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</si>
  <si>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</si>
  <si>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</si>
  <si>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</si>
  <si>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</si>
  <si>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</si>
  <si>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</si>
  <si>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</si>
  <si>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</si>
  <si>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モーターボート競走事業会計</t>
    <phoneticPr fontId="5"/>
  </si>
  <si>
    <t>法適用企業</t>
    <phoneticPr fontId="5"/>
  </si>
  <si>
    <t>下水道事業会計</t>
    <phoneticPr fontId="5"/>
  </si>
  <si>
    <t>法適用企業</t>
    <phoneticPr fontId="5"/>
  </si>
  <si>
    <t>水道事業会計</t>
    <phoneticPr fontId="5"/>
  </si>
  <si>
    <t>工業用水道事業会計</t>
    <phoneticPr fontId="5"/>
  </si>
  <si>
    <t>高速鉄道事業会計</t>
    <phoneticPr fontId="5"/>
  </si>
  <si>
    <t>-</t>
    <phoneticPr fontId="5"/>
  </si>
  <si>
    <t>集落排水事業特別会計</t>
    <phoneticPr fontId="5"/>
  </si>
  <si>
    <t>法非適用企業</t>
    <phoneticPr fontId="5"/>
  </si>
  <si>
    <t>中央卸売市場特別会計</t>
    <phoneticPr fontId="5"/>
  </si>
  <si>
    <t>法非適用企業</t>
    <phoneticPr fontId="5"/>
  </si>
  <si>
    <t>市営渡船事業特別会計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</si>
  <si>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</si>
  <si>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</si>
  <si>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</si>
  <si>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</si>
  <si>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</si>
  <si>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</si>
  <si>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</si>
  <si>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</si>
  <si>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</si>
  <si>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</si>
  <si>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</si>
  <si>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</si>
  <si>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</si>
  <si>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</si>
  <si>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</si>
  <si>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</si>
  <si>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</si>
  <si>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</si>
  <si>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</si>
  <si>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</si>
  <si>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</si>
  <si>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</si>
  <si>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</si>
  <si>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</si>
  <si>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</si>
  <si>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</si>
  <si>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</si>
  <si>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</si>
  <si>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</si>
  <si>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</si>
  <si>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</si>
  <si>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</si>
  <si>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</si>
  <si>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</si>
  <si>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</si>
  <si>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</si>
  <si>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</si>
  <si>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</si>
  <si>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</si>
  <si>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</si>
  <si>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</si>
  <si>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</si>
  <si>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</si>
  <si>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</si>
  <si>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</si>
  <si>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</si>
  <si>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</si>
  <si>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</si>
  <si>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</si>
  <si>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</si>
  <si>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</si>
  <si>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</si>
  <si>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</si>
  <si>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</si>
  <si>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</si>
  <si>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</si>
  <si>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</si>
  <si>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</si>
  <si>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</si>
  <si>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</si>
  <si>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中央卸売市場特別会計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</si>
  <si>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</si>
  <si>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</si>
  <si>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</si>
  <si>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</si>
  <si>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</si>
  <si>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</si>
  <si>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</si>
  <si>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</si>
  <si>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</si>
  <si>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</si>
  <si>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</si>
  <si>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</si>
  <si>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</si>
  <si>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</si>
  <si>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</si>
  <si>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</si>
  <si>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</si>
  <si>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</si>
  <si>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</si>
  <si>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</si>
  <si>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</si>
  <si>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</si>
  <si>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</si>
  <si>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</si>
  <si>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</si>
  <si>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</si>
  <si>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</si>
  <si>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</si>
  <si>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</si>
  <si>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</si>
  <si>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</si>
  <si>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</si>
  <si>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</si>
  <si>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</si>
  <si>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</si>
  <si>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</si>
  <si>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</si>
  <si>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</si>
  <si>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</si>
  <si>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</si>
  <si>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</si>
  <si>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</si>
  <si>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</si>
  <si>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</si>
  <si>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</si>
  <si>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</si>
  <si>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</si>
  <si>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</si>
  <si>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</si>
  <si>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</si>
  <si>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</si>
  <si>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</si>
  <si>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</si>
  <si>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</si>
  <si>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</si>
  <si>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</si>
  <si>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</si>
  <si>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</si>
  <si>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</si>
  <si>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</si>
  <si>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</si>
  <si>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</si>
  <si>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</si>
  <si>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</si>
  <si>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</si>
  <si>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</si>
  <si>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</si>
  <si>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</si>
  <si>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</si>
  <si>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</si>
  <si>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</si>
  <si>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</si>
  <si>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</si>
  <si>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</si>
  <si>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</si>
  <si>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</si>
  <si>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</si>
  <si>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</si>
  <si>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</si>
  <si>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</si>
  <si>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</si>
  <si>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</si>
  <si>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</si>
  <si>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</si>
  <si>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</si>
  <si>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モーターボート競走事業会計</t>
  </si>
  <si>
    <t>下水道事業会計</t>
  </si>
  <si>
    <t>水道事業会計</t>
  </si>
  <si>
    <t>一般会計</t>
  </si>
  <si>
    <t>国民健康保険事業特別会計</t>
  </si>
  <si>
    <t>介護保険事業特別会計</t>
  </si>
  <si>
    <t>工業用水道事業会計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</si>
  <si>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</si>
  <si>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</si>
  <si>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</si>
  <si>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</si>
  <si>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</si>
  <si>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</si>
  <si>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</si>
  <si>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</si>
  <si>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</si>
  <si>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（公財）福岡市緑のまちづくり協会</t>
  </si>
  <si>
    <t>○</t>
  </si>
  <si>
    <t>（一財）福岡コンベンションセンター</t>
  </si>
  <si>
    <t>（公財）福岡市中小企業従業員福祉協会</t>
  </si>
  <si>
    <t>（公財）福岡観光コンベンションビューロー</t>
  </si>
  <si>
    <t>（公財）福岡市水道サービス公社</t>
  </si>
  <si>
    <t>（公財）福岡市教育振興会</t>
  </si>
  <si>
    <t>福岡市教育振興会</t>
  </si>
  <si>
    <t>（公財）福岡市スポーツ協会</t>
  </si>
  <si>
    <t>（公財）福岡市文化芸術振興財団</t>
  </si>
  <si>
    <t>（公財）福岡市学校給食公社</t>
  </si>
  <si>
    <t>（公財）九州先端科学技術研究所</t>
  </si>
  <si>
    <t>（公財）福岡よかトピア国際交流財団</t>
  </si>
  <si>
    <t>（公財）福岡アジア都市研究所</t>
  </si>
  <si>
    <t>（公財）博多駅地区土地区画整理記念会館</t>
  </si>
  <si>
    <t>（公財）福岡市施設整備公社</t>
  </si>
  <si>
    <t>博多港開発（株）</t>
  </si>
  <si>
    <t>福岡タワー（株）</t>
  </si>
  <si>
    <t>（株）福岡ソフトリサーチパーク</t>
  </si>
  <si>
    <t>（株）福岡クリーンエナジー</t>
  </si>
  <si>
    <t>博多港ふ頭（株）</t>
  </si>
  <si>
    <t>（株）博多座</t>
  </si>
  <si>
    <t>サンセルコビル管理（株）</t>
  </si>
  <si>
    <t>福岡地下街開発（株）</t>
  </si>
  <si>
    <t>福岡市住宅供給公社</t>
  </si>
  <si>
    <t>（公財）ふくおか環境財団</t>
  </si>
  <si>
    <t>（一財）博多海員会館</t>
  </si>
  <si>
    <t>（地独）福岡市立病院機構</t>
  </si>
  <si>
    <t>福岡北九州高速道路公社</t>
  </si>
  <si>
    <t>福岡県道路公社</t>
  </si>
  <si>
    <t>福岡市社会福祉事業団</t>
  </si>
  <si>
    <t>アクロス福岡</t>
  </si>
  <si>
    <t>福岡都市圏広域行政事業組合（普通会計）</t>
  </si>
  <si>
    <t>福岡都市圏広域行政事業組合（事業会計）</t>
  </si>
  <si>
    <t>福岡県自治振興組合</t>
  </si>
  <si>
    <t>糟屋郡篠栗町外一市五町財産組合</t>
  </si>
  <si>
    <t>北筑昇華苑組合</t>
  </si>
  <si>
    <t>福岡都市圏南部環境事業組合</t>
  </si>
  <si>
    <t>粕屋郡粕屋町外1市水利組合</t>
  </si>
  <si>
    <t>福岡県後期高齢者医療広域連合</t>
  </si>
  <si>
    <t>福岡地区水道企業団</t>
  </si>
  <si>
    <t>法適用企業</t>
  </si>
  <si>
    <t>庁舎建設等資金積立金</t>
    <phoneticPr fontId="5"/>
  </si>
  <si>
    <t>こども未来基金</t>
    <phoneticPr fontId="5"/>
  </si>
  <si>
    <t>高速鉄道建設基金</t>
    <phoneticPr fontId="5"/>
  </si>
  <si>
    <t>ユニバーシアード福岡大会記念スポーツ振興基金</t>
    <phoneticPr fontId="5"/>
  </si>
  <si>
    <t>市営住宅修繕基金</t>
    <rPh sb="4" eb="6">
      <t>シュウゼン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</si>
  <si>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</si>
  <si>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</si>
  <si>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</si>
  <si>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</si>
  <si>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</si>
  <si>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年々低下（改善）しており、政令市平均に近づいている。これは、財政運営プラン(H29～R2、R3～R6）に基づき、市債発行の抑制等により、長期的な市債残高の縮減等に取り組んだ結果である。
　今後も、財政運営プラン（R3～R6）に基づき、さらに市債残高の縮減を図るなど、将来にわたり持続可能な財政運営に取り組む。</t>
    <rPh sb="19" eb="21">
      <t>ネンネン</t>
    </rPh>
    <rPh sb="21" eb="23">
      <t>テイカ</t>
    </rPh>
    <rPh sb="32" eb="37">
      <t>セイレイシヘイキン</t>
    </rPh>
    <rPh sb="38" eb="39">
      <t>チカ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</si>
  <si>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</si>
  <si>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</si>
  <si>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</si>
  <si>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の低下は、本市財政運営プラン等の推進により、市債発行額の縮減に務めたものである。一方、福岡市アセットマネジメント基本方針（公共施設等総合管理計画）に基づいて、予防的な改修による施設の長寿命化、社会情勢や需要等を踏まえた統廃合、施設運営の効率化など、全庁的にアセットマネジメントの推進を図っており、有形固定資産減価償却率は類似団体よりやや低い水準にある。
　今後も将来負担比率の低下に務めるとともに、アセットマネジメントの推進を図っていく。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</si>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</sst>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9E52E2C-6544-4AC4-B93D-9D8A9F33944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BACF-413E-BB3B-E359E9108E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52788</c:v>
                </c:pt>
                <c:pt idx="1">
                  <c:v>55470</c:v>
                </c:pt>
                <c:pt idx="2">
                  <c:v>60226</c:v>
                </c:pt>
                <c:pt idx="3">
                  <c:v>61693</c:v>
                </c:pt>
                <c:pt idx="4">
                  <c:v>55436</c:v>
                </c:pt>
              </c:numCache>
            </c:numRef>
          </c:val>
          <c:smooth val="0"/>
          <c:extLst>
            <c:ext xmlns:c16="http://schemas.microsoft.com/office/drawing/2014/chart" uri="{C3380CC4-5D6E-409C-BE32-E72D297353CC}">
              <c16:uniqueId val="{00000001-BACF-413E-BB3B-E359E9108E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6000"/>
          <c:min val="46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2.38</c:v>
                </c:pt>
                <c:pt idx="1">
                  <c:v>2.2200000000000002</c:v>
                </c:pt>
                <c:pt idx="2">
                  <c:v>2.02</c:v>
                </c:pt>
                <c:pt idx="3">
                  <c:v>2.42</c:v>
                </c:pt>
                <c:pt idx="4">
                  <c:v>2.23</c:v>
                </c:pt>
              </c:numCache>
            </c:numRef>
          </c:val>
          <c:extLst>
            <c:ext xmlns:c16="http://schemas.microsoft.com/office/drawing/2014/chart" uri="{C3380CC4-5D6E-409C-BE32-E72D297353CC}">
              <c16:uniqueId val="{00000000-BA15-4CBF-A2EF-C34B373968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7.59</c:v>
                </c:pt>
                <c:pt idx="1">
                  <c:v>8.08</c:v>
                </c:pt>
                <c:pt idx="2">
                  <c:v>8.6199999999999992</c:v>
                </c:pt>
                <c:pt idx="3">
                  <c:v>7.88</c:v>
                </c:pt>
                <c:pt idx="4">
                  <c:v>8.33</c:v>
                </c:pt>
              </c:numCache>
            </c:numRef>
          </c:val>
          <c:extLst>
            <c:ext xmlns:c16="http://schemas.microsoft.com/office/drawing/2014/chart" uri="{C3380CC4-5D6E-409C-BE32-E72D297353CC}">
              <c16:uniqueId val="{00000001-BA15-4CBF-A2EF-C34B373968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1.17</c:v>
                </c:pt>
                <c:pt idx="1">
                  <c:v>0.39</c:v>
                </c:pt>
                <c:pt idx="2">
                  <c:v>0.49</c:v>
                </c:pt>
                <c:pt idx="3">
                  <c:v>0.22</c:v>
                </c:pt>
                <c:pt idx="4">
                  <c:v>0.04</c:v>
                </c:pt>
              </c:numCache>
            </c:numRef>
          </c:val>
          <c:smooth val="0"/>
          <c:extLst>
            <c:ext xmlns:c16="http://schemas.microsoft.com/office/drawing/2014/chart" uri="{C3380CC4-5D6E-409C-BE32-E72D297353CC}">
              <c16:uniqueId val="{00000002-BA15-4CBF-A2EF-C34B373968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0.34</c:v>
                </c:pt>
                <c:pt idx="8">
                  <c:v>#N/A</c:v>
                </c:pt>
                <c:pt idx="9">
                  <c:v>0</c:v>
                </c:pt>
              </c:numCache>
            </c:numRef>
          </c:val>
          <c:extLst>
            <c:ext xmlns:c16="http://schemas.microsoft.com/office/drawing/2014/chart" uri="{C3380CC4-5D6E-409C-BE32-E72D297353CC}">
              <c16:uniqueId val="{00000000-8EE2-4A13-A19A-547A452D2E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E2-4A13-A19A-547A452D2ED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0.03</c:v>
                </c:pt>
                <c:pt idx="8">
                  <c:v>#N/A</c:v>
                </c:pt>
                <c:pt idx="9">
                  <c:v>0.05</c:v>
                </c:pt>
              </c:numCache>
            </c:numRef>
          </c:val>
          <c:extLst>
            <c:ext xmlns:c16="http://schemas.microsoft.com/office/drawing/2014/chart" uri="{C3380CC4-5D6E-409C-BE32-E72D297353CC}">
              <c16:uniqueId val="{00000002-8EE2-4A13-A19A-547A452D2ED2}"/>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0.08</c:v>
                </c:pt>
                <c:pt idx="4">
                  <c:v>#N/A</c:v>
                </c:pt>
                <c:pt idx="5">
                  <c:v>0.1</c:v>
                </c:pt>
                <c:pt idx="6">
                  <c:v>#N/A</c:v>
                </c:pt>
                <c:pt idx="7">
                  <c:v>0.11</c:v>
                </c:pt>
                <c:pt idx="8">
                  <c:v>#N/A</c:v>
                </c:pt>
                <c:pt idx="9">
                  <c:v>0.13</c:v>
                </c:pt>
              </c:numCache>
            </c:numRef>
          </c:val>
          <c:extLst>
            <c:ext xmlns:c16="http://schemas.microsoft.com/office/drawing/2014/chart" uri="{C3380CC4-5D6E-409C-BE32-E72D297353CC}">
              <c16:uniqueId val="{00000003-8EE2-4A13-A19A-547A452D2ED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0.16</c:v>
                </c:pt>
                <c:pt idx="2">
                  <c:v>#N/A</c:v>
                </c:pt>
                <c:pt idx="3">
                  <c:v>0.11</c:v>
                </c:pt>
                <c:pt idx="4">
                  <c:v>#N/A</c:v>
                </c:pt>
                <c:pt idx="5">
                  <c:v>0.35</c:v>
                </c:pt>
                <c:pt idx="6">
                  <c:v>#N/A</c:v>
                </c:pt>
                <c:pt idx="7">
                  <c:v>0.24</c:v>
                </c:pt>
                <c:pt idx="8">
                  <c:v>#N/A</c:v>
                </c:pt>
                <c:pt idx="9">
                  <c:v>0.24</c:v>
                </c:pt>
              </c:numCache>
            </c:numRef>
          </c:val>
          <c:extLst>
            <c:ext xmlns:c16="http://schemas.microsoft.com/office/drawing/2014/chart" uri="{C3380CC4-5D6E-409C-BE32-E72D297353CC}">
              <c16:uniqueId val="{00000004-8EE2-4A13-A19A-547A452D2ED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0.89</c:v>
                </c:pt>
                <c:pt idx="2">
                  <c:v>#N/A</c:v>
                </c:pt>
                <c:pt idx="3">
                  <c:v>0.55000000000000004</c:v>
                </c:pt>
                <c:pt idx="4">
                  <c:v>#N/A</c:v>
                </c:pt>
                <c:pt idx="5">
                  <c:v>0.85</c:v>
                </c:pt>
                <c:pt idx="6">
                  <c:v>#N/A</c:v>
                </c:pt>
                <c:pt idx="7">
                  <c:v>0.73</c:v>
                </c:pt>
                <c:pt idx="8">
                  <c:v>#N/A</c:v>
                </c:pt>
                <c:pt idx="9">
                  <c:v>0.77</c:v>
                </c:pt>
              </c:numCache>
            </c:numRef>
          </c:val>
          <c:extLst>
            <c:ext xmlns:c16="http://schemas.microsoft.com/office/drawing/2014/chart" uri="{C3380CC4-5D6E-409C-BE32-E72D297353CC}">
              <c16:uniqueId val="{00000005-8EE2-4A13-A19A-547A452D2ED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2.37</c:v>
                </c:pt>
                <c:pt idx="2">
                  <c:v>#N/A</c:v>
                </c:pt>
                <c:pt idx="3">
                  <c:v>2.21</c:v>
                </c:pt>
                <c:pt idx="4">
                  <c:v>#N/A</c:v>
                </c:pt>
                <c:pt idx="5">
                  <c:v>2.0099999999999998</c:v>
                </c:pt>
                <c:pt idx="6">
                  <c:v>#N/A</c:v>
                </c:pt>
                <c:pt idx="7">
                  <c:v>2.0699999999999998</c:v>
                </c:pt>
                <c:pt idx="8">
                  <c:v>#N/A</c:v>
                </c:pt>
                <c:pt idx="9">
                  <c:v>2.23</c:v>
                </c:pt>
              </c:numCache>
            </c:numRef>
          </c:val>
          <c:extLst>
            <c:ext xmlns:c16="http://schemas.microsoft.com/office/drawing/2014/chart" uri="{C3380CC4-5D6E-409C-BE32-E72D297353CC}">
              <c16:uniqueId val="{00000006-8EE2-4A13-A19A-547A452D2ED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1.95</c:v>
                </c:pt>
                <c:pt idx="2">
                  <c:v>#N/A</c:v>
                </c:pt>
                <c:pt idx="3">
                  <c:v>2.1800000000000002</c:v>
                </c:pt>
                <c:pt idx="4">
                  <c:v>#N/A</c:v>
                </c:pt>
                <c:pt idx="5">
                  <c:v>2.71</c:v>
                </c:pt>
                <c:pt idx="6">
                  <c:v>#N/A</c:v>
                </c:pt>
                <c:pt idx="7">
                  <c:v>2.4700000000000002</c:v>
                </c:pt>
                <c:pt idx="8">
                  <c:v>#N/A</c:v>
                </c:pt>
                <c:pt idx="9">
                  <c:v>2.85</c:v>
                </c:pt>
              </c:numCache>
            </c:numRef>
          </c:val>
          <c:extLst>
            <c:ext xmlns:c16="http://schemas.microsoft.com/office/drawing/2014/chart" uri="{C3380CC4-5D6E-409C-BE32-E72D297353CC}">
              <c16:uniqueId val="{00000007-8EE2-4A13-A19A-547A452D2ED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3.51</c:v>
                </c:pt>
                <c:pt idx="2">
                  <c:v>#N/A</c:v>
                </c:pt>
                <c:pt idx="3">
                  <c:v>3.76</c:v>
                </c:pt>
                <c:pt idx="4">
                  <c:v>#N/A</c:v>
                </c:pt>
                <c:pt idx="5">
                  <c:v>3.72</c:v>
                </c:pt>
                <c:pt idx="6">
                  <c:v>#N/A</c:v>
                </c:pt>
                <c:pt idx="7">
                  <c:v>3.07</c:v>
                </c:pt>
                <c:pt idx="8">
                  <c:v>#N/A</c:v>
                </c:pt>
                <c:pt idx="9">
                  <c:v>2.85</c:v>
                </c:pt>
              </c:numCache>
            </c:numRef>
          </c:val>
          <c:extLst>
            <c:ext xmlns:c16="http://schemas.microsoft.com/office/drawing/2014/chart" uri="{C3380CC4-5D6E-409C-BE32-E72D297353CC}">
              <c16:uniqueId val="{00000008-8EE2-4A13-A19A-547A452D2ED2}"/>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2.52</c:v>
                </c:pt>
                <c:pt idx="2">
                  <c:v>#N/A</c:v>
                </c:pt>
                <c:pt idx="3">
                  <c:v>2.58</c:v>
                </c:pt>
                <c:pt idx="4">
                  <c:v>#N/A</c:v>
                </c:pt>
                <c:pt idx="5">
                  <c:v>2.88</c:v>
                </c:pt>
                <c:pt idx="6">
                  <c:v>#N/A</c:v>
                </c:pt>
                <c:pt idx="7">
                  <c:v>4.04</c:v>
                </c:pt>
                <c:pt idx="8">
                  <c:v>#N/A</c:v>
                </c:pt>
                <c:pt idx="9">
                  <c:v>4.51</c:v>
                </c:pt>
              </c:numCache>
            </c:numRef>
          </c:val>
          <c:extLst>
            <c:ext xmlns:c16="http://schemas.microsoft.com/office/drawing/2014/chart" uri="{C3380CC4-5D6E-409C-BE32-E72D297353CC}">
              <c16:uniqueId val="{00000009-8EE2-4A13-A19A-547A452D2E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90643</c:v>
                </c:pt>
                <c:pt idx="5">
                  <c:v>96042</c:v>
                </c:pt>
                <c:pt idx="8">
                  <c:v>93445</c:v>
                </c:pt>
                <c:pt idx="11">
                  <c:v>88434</c:v>
                </c:pt>
                <c:pt idx="14">
                  <c:v>92457</c:v>
                </c:pt>
              </c:numCache>
            </c:numRef>
          </c:val>
          <c:extLst>
            <c:ext xmlns:c16="http://schemas.microsoft.com/office/drawing/2014/chart" uri="{C3380CC4-5D6E-409C-BE32-E72D297353CC}">
              <c16:uniqueId val="{00000000-DB9E-44E9-A35C-63AAC02410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8</c:v>
                </c:pt>
                <c:pt idx="3">
                  <c:v>3</c:v>
                </c:pt>
                <c:pt idx="6">
                  <c:v>9</c:v>
                </c:pt>
                <c:pt idx="9">
                  <c:v>9</c:v>
                </c:pt>
                <c:pt idx="12">
                  <c:v>1</c:v>
                </c:pt>
              </c:numCache>
            </c:numRef>
          </c:val>
          <c:extLst>
            <c:ext xmlns:c16="http://schemas.microsoft.com/office/drawing/2014/chart" uri="{C3380CC4-5D6E-409C-BE32-E72D297353CC}">
              <c16:uniqueId val="{00000001-DB9E-44E9-A35C-63AAC02410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4050</c:v>
                </c:pt>
                <c:pt idx="3">
                  <c:v>4202</c:v>
                </c:pt>
                <c:pt idx="6">
                  <c:v>4172</c:v>
                </c:pt>
                <c:pt idx="9">
                  <c:v>4382</c:v>
                </c:pt>
                <c:pt idx="12">
                  <c:v>3911</c:v>
                </c:pt>
              </c:numCache>
            </c:numRef>
          </c:val>
          <c:extLst>
            <c:ext xmlns:c16="http://schemas.microsoft.com/office/drawing/2014/chart" uri="{C3380CC4-5D6E-409C-BE32-E72D297353CC}">
              <c16:uniqueId val="{00000002-DB9E-44E9-A35C-63AAC02410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203</c:v>
                </c:pt>
                <c:pt idx="3">
                  <c:v>348</c:v>
                </c:pt>
                <c:pt idx="6">
                  <c:v>362</c:v>
                </c:pt>
                <c:pt idx="9">
                  <c:v>357</c:v>
                </c:pt>
                <c:pt idx="12">
                  <c:v>350</c:v>
                </c:pt>
              </c:numCache>
            </c:numRef>
          </c:val>
          <c:extLst>
            <c:ext xmlns:c16="http://schemas.microsoft.com/office/drawing/2014/chart" uri="{C3380CC4-5D6E-409C-BE32-E72D297353CC}">
              <c16:uniqueId val="{00000003-DB9E-44E9-A35C-63AAC02410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25284</c:v>
                </c:pt>
                <c:pt idx="3">
                  <c:v>23629</c:v>
                </c:pt>
                <c:pt idx="6">
                  <c:v>22987</c:v>
                </c:pt>
                <c:pt idx="9">
                  <c:v>22883</c:v>
                </c:pt>
                <c:pt idx="12">
                  <c:v>22974</c:v>
                </c:pt>
              </c:numCache>
            </c:numRef>
          </c:val>
          <c:extLst>
            <c:ext xmlns:c16="http://schemas.microsoft.com/office/drawing/2014/chart" uri="{C3380CC4-5D6E-409C-BE32-E72D297353CC}">
              <c16:uniqueId val="{00000004-DB9E-44E9-A35C-63AAC02410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41622</c:v>
                </c:pt>
                <c:pt idx="3">
                  <c:v>41165</c:v>
                </c:pt>
                <c:pt idx="6">
                  <c:v>41895</c:v>
                </c:pt>
                <c:pt idx="9">
                  <c:v>43385</c:v>
                </c:pt>
                <c:pt idx="12">
                  <c:v>44370</c:v>
                </c:pt>
              </c:numCache>
            </c:numRef>
          </c:val>
          <c:extLst>
            <c:ext xmlns:c16="http://schemas.microsoft.com/office/drawing/2014/chart" uri="{C3380CC4-5D6E-409C-BE32-E72D297353CC}">
              <c16:uniqueId val="{00000005-DB9E-44E9-A35C-63AAC02410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2261</c:v>
                </c:pt>
                <c:pt idx="3">
                  <c:v>606</c:v>
                </c:pt>
                <c:pt idx="6">
                  <c:v>299</c:v>
                </c:pt>
                <c:pt idx="9">
                  <c:v>0</c:v>
                </c:pt>
                <c:pt idx="12">
                  <c:v>0</c:v>
                </c:pt>
              </c:numCache>
            </c:numRef>
          </c:val>
          <c:extLst>
            <c:ext xmlns:c16="http://schemas.microsoft.com/office/drawing/2014/chart" uri="{C3380CC4-5D6E-409C-BE32-E72D297353CC}">
              <c16:uniqueId val="{00000006-DB9E-44E9-A35C-63AAC02410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54737</c:v>
                </c:pt>
                <c:pt idx="3">
                  <c:v>60635</c:v>
                </c:pt>
                <c:pt idx="6">
                  <c:v>57519</c:v>
                </c:pt>
                <c:pt idx="9">
                  <c:v>48439</c:v>
                </c:pt>
                <c:pt idx="12">
                  <c:v>52383</c:v>
                </c:pt>
              </c:numCache>
            </c:numRef>
          </c:val>
          <c:extLst>
            <c:ext xmlns:c16="http://schemas.microsoft.com/office/drawing/2014/chart" uri="{C3380CC4-5D6E-409C-BE32-E72D297353CC}">
              <c16:uniqueId val="{00000007-DB9E-44E9-A35C-63AAC02410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37522</c:v>
                </c:pt>
                <c:pt idx="2">
                  <c:v>#N/A</c:v>
                </c:pt>
                <c:pt idx="3">
                  <c:v>#N/A</c:v>
                </c:pt>
                <c:pt idx="4">
                  <c:v>34546</c:v>
                </c:pt>
                <c:pt idx="5">
                  <c:v>#N/A</c:v>
                </c:pt>
                <c:pt idx="6">
                  <c:v>#N/A</c:v>
                </c:pt>
                <c:pt idx="7">
                  <c:v>33798</c:v>
                </c:pt>
                <c:pt idx="8">
                  <c:v>#N/A</c:v>
                </c:pt>
                <c:pt idx="9">
                  <c:v>#N/A</c:v>
                </c:pt>
                <c:pt idx="10">
                  <c:v>31021</c:v>
                </c:pt>
                <c:pt idx="11">
                  <c:v>#N/A</c:v>
                </c:pt>
                <c:pt idx="12">
                  <c:v>#N/A</c:v>
                </c:pt>
                <c:pt idx="13">
                  <c:v>31532</c:v>
                </c:pt>
                <c:pt idx="14">
                  <c:v>#N/A</c:v>
                </c:pt>
              </c:numCache>
            </c:numRef>
          </c:val>
          <c:smooth val="0"/>
          <c:extLst>
            <c:ext xmlns:c16="http://schemas.microsoft.com/office/drawing/2014/chart" uri="{C3380CC4-5D6E-409C-BE32-E72D297353CC}">
              <c16:uniqueId val="{00000008-DB9E-44E9-A35C-63AAC02410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851506</c:v>
                </c:pt>
                <c:pt idx="5">
                  <c:v>845402</c:v>
                </c:pt>
                <c:pt idx="8">
                  <c:v>843488</c:v>
                </c:pt>
                <c:pt idx="11">
                  <c:v>847439</c:v>
                </c:pt>
                <c:pt idx="14">
                  <c:v>832371</c:v>
                </c:pt>
              </c:numCache>
            </c:numRef>
          </c:val>
          <c:extLst>
            <c:ext xmlns:c16="http://schemas.microsoft.com/office/drawing/2014/chart" uri="{C3380CC4-5D6E-409C-BE32-E72D297353CC}">
              <c16:uniqueId val="{00000000-8B19-487C-B071-95C9F63BCD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293342</c:v>
                </c:pt>
                <c:pt idx="5">
                  <c:v>283458</c:v>
                </c:pt>
                <c:pt idx="8">
                  <c:v>266110</c:v>
                </c:pt>
                <c:pt idx="11">
                  <c:v>278154</c:v>
                </c:pt>
                <c:pt idx="14">
                  <c:v>284406</c:v>
                </c:pt>
              </c:numCache>
            </c:numRef>
          </c:val>
          <c:extLst>
            <c:ext xmlns:c16="http://schemas.microsoft.com/office/drawing/2014/chart" uri="{C3380CC4-5D6E-409C-BE32-E72D297353CC}">
              <c16:uniqueId val="{00000001-8B19-487C-B071-95C9F63BCD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256370</c:v>
                </c:pt>
                <c:pt idx="5">
                  <c:v>282212</c:v>
                </c:pt>
                <c:pt idx="8">
                  <c:v>295511</c:v>
                </c:pt>
                <c:pt idx="11">
                  <c:v>336218</c:v>
                </c:pt>
                <c:pt idx="14">
                  <c:v>378563</c:v>
                </c:pt>
              </c:numCache>
            </c:numRef>
          </c:val>
          <c:extLst>
            <c:ext xmlns:c16="http://schemas.microsoft.com/office/drawing/2014/chart" uri="{C3380CC4-5D6E-409C-BE32-E72D297353CC}">
              <c16:uniqueId val="{00000002-8B19-487C-B071-95C9F63BCD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19-487C-B071-95C9F63BCD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19-487C-B071-95C9F63BCD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18602</c:v>
                </c:pt>
                <c:pt idx="3">
                  <c:v>15476</c:v>
                </c:pt>
                <c:pt idx="6">
                  <c:v>19326</c:v>
                </c:pt>
                <c:pt idx="9">
                  <c:v>9955</c:v>
                </c:pt>
                <c:pt idx="12">
                  <c:v>13031</c:v>
                </c:pt>
              </c:numCache>
            </c:numRef>
          </c:val>
          <c:extLst>
            <c:ext xmlns:c16="http://schemas.microsoft.com/office/drawing/2014/chart" uri="{C3380CC4-5D6E-409C-BE32-E72D297353CC}">
              <c16:uniqueId val="{00000005-8B19-487C-B071-95C9F63BCD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92791</c:v>
                </c:pt>
                <c:pt idx="3">
                  <c:v>91931</c:v>
                </c:pt>
                <c:pt idx="6">
                  <c:v>90696</c:v>
                </c:pt>
                <c:pt idx="9">
                  <c:v>88203</c:v>
                </c:pt>
                <c:pt idx="12">
                  <c:v>87241</c:v>
                </c:pt>
              </c:numCache>
            </c:numRef>
          </c:val>
          <c:extLst>
            <c:ext xmlns:c16="http://schemas.microsoft.com/office/drawing/2014/chart" uri="{C3380CC4-5D6E-409C-BE32-E72D297353CC}">
              <c16:uniqueId val="{00000006-8B19-487C-B071-95C9F63BCD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3747</c:v>
                </c:pt>
                <c:pt idx="3">
                  <c:v>3458</c:v>
                </c:pt>
                <c:pt idx="6">
                  <c:v>3162</c:v>
                </c:pt>
                <c:pt idx="9">
                  <c:v>2824</c:v>
                </c:pt>
                <c:pt idx="12">
                  <c:v>2488</c:v>
                </c:pt>
              </c:numCache>
            </c:numRef>
          </c:val>
          <c:extLst>
            <c:ext xmlns:c16="http://schemas.microsoft.com/office/drawing/2014/chart" uri="{C3380CC4-5D6E-409C-BE32-E72D297353CC}">
              <c16:uniqueId val="{00000007-8B19-487C-B071-95C9F63BCD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285198</c:v>
                </c:pt>
                <c:pt idx="3">
                  <c:v>269493</c:v>
                </c:pt>
                <c:pt idx="6">
                  <c:v>256858</c:v>
                </c:pt>
                <c:pt idx="9">
                  <c:v>251685</c:v>
                </c:pt>
                <c:pt idx="12">
                  <c:v>259475</c:v>
                </c:pt>
              </c:numCache>
            </c:numRef>
          </c:val>
          <c:extLst>
            <c:ext xmlns:c16="http://schemas.microsoft.com/office/drawing/2014/chart" uri="{C3380CC4-5D6E-409C-BE32-E72D297353CC}">
              <c16:uniqueId val="{00000008-8B19-487C-B071-95C9F63BCD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32524</c:v>
                </c:pt>
                <c:pt idx="3">
                  <c:v>26964</c:v>
                </c:pt>
                <c:pt idx="6">
                  <c:v>29129</c:v>
                </c:pt>
                <c:pt idx="9">
                  <c:v>33552</c:v>
                </c:pt>
                <c:pt idx="12">
                  <c:v>30889</c:v>
                </c:pt>
              </c:numCache>
            </c:numRef>
          </c:val>
          <c:extLst>
            <c:ext xmlns:c16="http://schemas.microsoft.com/office/drawing/2014/chart" uri="{C3380CC4-5D6E-409C-BE32-E72D297353CC}">
              <c16:uniqueId val="{00000009-8B19-487C-B071-95C9F63BCD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1409307</c:v>
                </c:pt>
                <c:pt idx="3">
                  <c:v>1408879</c:v>
                </c:pt>
                <c:pt idx="6">
                  <c:v>1400373</c:v>
                </c:pt>
                <c:pt idx="9">
                  <c:v>1401546</c:v>
                </c:pt>
                <c:pt idx="12">
                  <c:v>1387606</c:v>
                </c:pt>
              </c:numCache>
            </c:numRef>
          </c:val>
          <c:extLst>
            <c:ext xmlns:c16="http://schemas.microsoft.com/office/drawing/2014/chart" uri="{C3380CC4-5D6E-409C-BE32-E72D297353CC}">
              <c16:uniqueId val="{0000000A-8B19-487C-B071-95C9F63BCD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440952</c:v>
                </c:pt>
                <c:pt idx="2">
                  <c:v>#N/A</c:v>
                </c:pt>
                <c:pt idx="3">
                  <c:v>#N/A</c:v>
                </c:pt>
                <c:pt idx="4">
                  <c:v>405131</c:v>
                </c:pt>
                <c:pt idx="5">
                  <c:v>#N/A</c:v>
                </c:pt>
                <c:pt idx="6">
                  <c:v>#N/A</c:v>
                </c:pt>
                <c:pt idx="7">
                  <c:v>394436</c:v>
                </c:pt>
                <c:pt idx="8">
                  <c:v>#N/A</c:v>
                </c:pt>
                <c:pt idx="9">
                  <c:v>#N/A</c:v>
                </c:pt>
                <c:pt idx="10">
                  <c:v>325955</c:v>
                </c:pt>
                <c:pt idx="11">
                  <c:v>#N/A</c:v>
                </c:pt>
                <c:pt idx="12">
                  <c:v>#N/A</c:v>
                </c:pt>
                <c:pt idx="13">
                  <c:v>285389</c:v>
                </c:pt>
                <c:pt idx="14">
                  <c:v>#N/A</c:v>
                </c:pt>
              </c:numCache>
            </c:numRef>
          </c:val>
          <c:smooth val="0"/>
          <c:extLst>
            <c:ext xmlns:c16="http://schemas.microsoft.com/office/drawing/2014/chart" uri="{C3380CC4-5D6E-409C-BE32-E72D297353CC}">
              <c16:uniqueId val="{0000000B-8B19-487C-B071-95C9F63BCD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36870</c:v>
                </c:pt>
                <c:pt idx="1">
                  <c:v>35597</c:v>
                </c:pt>
                <c:pt idx="2">
                  <c:v>36832</c:v>
                </c:pt>
              </c:numCache>
            </c:numRef>
          </c:val>
          <c:extLst>
            <c:ext xmlns:c16="http://schemas.microsoft.com/office/drawing/2014/chart" uri="{C3380CC4-5D6E-409C-BE32-E72D297353CC}">
              <c16:uniqueId val="{00000000-C4FC-4400-92DC-69E0B8A4DD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5471</c:v>
                </c:pt>
                <c:pt idx="1">
                  <c:v>19035</c:v>
                </c:pt>
                <c:pt idx="2">
                  <c:v>20731</c:v>
                </c:pt>
              </c:numCache>
            </c:numRef>
          </c:val>
          <c:extLst>
            <c:ext xmlns:c16="http://schemas.microsoft.com/office/drawing/2014/chart" uri="{C3380CC4-5D6E-409C-BE32-E72D297353CC}">
              <c16:uniqueId val="{00000001-C4FC-4400-92DC-69E0B8A4DD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31964</c:v>
                </c:pt>
                <c:pt idx="1">
                  <c:v>40261</c:v>
                </c:pt>
                <c:pt idx="2">
                  <c:v>62277</c:v>
                </c:pt>
              </c:numCache>
            </c:numRef>
          </c:val>
          <c:extLst>
            <c:ext xmlns:c16="http://schemas.microsoft.com/office/drawing/2014/chart" uri="{C3380CC4-5D6E-409C-BE32-E72D297353CC}">
              <c16:uniqueId val="{00000002-C4FC-4400-92DC-69E0B8A4DD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{0D7DEEF6-328E-4C8E-BE12-4297E868EFBA}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086-424A-9412-06F8B1FB09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{0B9C659B-7210-459D-A8DF-3C61E57DD469}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86-424A-9412-06F8B1FB09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{44C998FE-AB12-403D-A778-EF395984CD79}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86-424A-9412-06F8B1FB09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{B4D23A5C-48B6-45CC-82BE-66EE06AB1FB5}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86-424A-9412-06F8B1FB09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{6C2166E9-3AC2-426B-A78A-D8014FBB1143}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86-424A-9412-06F8B1FB09E6}"/>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{DEC4D979-5A4D-4B98-B8E0-18525B6E15DF}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086-424A-9412-06F8B1FB09E6}"/>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{EC1B21F2-3F6F-4D08-BA9C-7952F0E3298A}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086-424A-9412-06F8B1FB09E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{F0F3B51F-B37D-4CF9-8787-0A33A6986BCC}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086-424A-9412-06F8B1FB09E6}"/>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{9E4DA684-DDFA-4334-ACE2-6759DEF81231}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086-424A-9412-06F8B1FB09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59.6</c:v>
                </c:pt>
                <c:pt idx="16">
                  <c:v>61</c:v>
                </c:pt>
                <c:pt idx="24">
                  <c:v>61</c:v>
                </c:pt>
                <c:pt idx="32">
                  <c:v>61.9</c:v>
                </c:pt>
              </c:numCache>
            </c:numRef>
          </c:xVal>
          <c:yVal>
            <c:numRef>
              <c:f>公会計指標分析・財政指標組合せ分析表!$BP$51:$DC$51</c:f>
              <c:numCache>
                <c:formatCode>#,##0.0;"▲ "#,##0.0</c:formatCode>
                <c:ptCount val="40"/>
                <c:pt idx="0">
                  <c:v>123.2</c:v>
                </c:pt>
                <c:pt idx="8">
                  <c:v>112.3</c:v>
                </c:pt>
                <c:pt idx="16">
                  <c:v>107.1</c:v>
                </c:pt>
                <c:pt idx="24">
                  <c:v>82.9</c:v>
                </c:pt>
                <c:pt idx="32">
                  <c:v>74.3</c:v>
                </c:pt>
              </c:numCache>
            </c:numRef>
          </c:yVal>
          <c:smooth val="0"/>
          <c:extLst>
            <c:ext xmlns:c16="http://schemas.microsoft.com/office/drawing/2014/chart" uri="{C3380CC4-5D6E-409C-BE32-E72D297353CC}">
              <c16:uniqueId val="{00000009-9086-424A-9412-06F8B1FB09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{59B8EE17-630E-4F81-9518-3621B20E48D7}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086-424A-9412-06F8B1FB09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{062973A8-8C19-4451-BA59-AA9F366247BC}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86-424A-9412-06F8B1FB09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{C7D561AA-7F2B-4BD2-B258-1BAF02C275AC}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86-424A-9412-06F8B1FB09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{DEF18C94-1DCE-4059-B364-BB07B71C9070}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86-424A-9412-06F8B1FB09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{B058ADBE-AC2D-42D1-92A4-C0E8B4A38490}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86-424A-9412-06F8B1FB09E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{E324DAEE-AF27-4CA1-869F-4012045BD7D0}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086-424A-9412-06F8B1FB09E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{869AB301-C5FD-4972-B21E-ADDC74BDD0B8}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086-424A-9412-06F8B1FB09E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{625EA87B-B748-43C8-B285-1016E3F290B5}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086-424A-9412-06F8B1FB09E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{D0213E72-ECAA-43FB-8A29-8D9EB85670FD}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086-424A-9412-06F8B1FB09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9086-424A-9412-06F8B1FB09E6}"/>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{48ADC82B-5C04-47EA-8961-E305719E4638}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21D-4862-BB77-8BF72C67C2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{695D1D35-2611-4ADB-92DD-915BDD257CDC}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1D-4862-BB77-8BF72C67C2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{BC25F9F7-C762-4529-AADD-B9707C932BC7}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1D-4862-BB77-8BF72C67C2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{822EE382-B24A-48A5-BBC6-C4ECBEF432C6}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1D-4862-BB77-8BF72C67C2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{E35D0212-E676-4353-835A-A746F5F7BC1D}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1D-4862-BB77-8BF72C67C21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{B9722330-7681-4983-90FC-EFEA1B43946C}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21D-4862-BB77-8BF72C67C21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{936B3722-C529-41A7-8509-D924CEFFC540}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21D-4862-BB77-8BF72C67C21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{B98A4C69-AB5A-4DD6-8901-43313D832BEB}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21D-4862-BB77-8BF72C67C21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{DCAFCA73-CBE7-4869-9693-8CB5B2499771}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21D-4862-BB77-8BF72C67C2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10.199999999999999</c:v>
                </c:pt>
                <c:pt idx="16">
                  <c:v>9.6999999999999993</c:v>
                </c:pt>
                <c:pt idx="24">
                  <c:v>8.8000000000000007</c:v>
                </c:pt>
                <c:pt idx="32">
                  <c:v>8.4</c:v>
                </c:pt>
              </c:numCache>
            </c:numRef>
          </c:xVal>
          <c:yVal>
            <c:numRef>
              <c:f>公会計指標分析・財政指標組合せ分析表!$BP$73:$DC$73</c:f>
              <c:numCache>
                <c:formatCode>#,##0.0;"▲ "#,##0.0</c:formatCode>
                <c:ptCount val="40"/>
                <c:pt idx="0">
                  <c:v>123.2</c:v>
                </c:pt>
                <c:pt idx="8">
                  <c:v>112.3</c:v>
                </c:pt>
                <c:pt idx="16">
                  <c:v>107.1</c:v>
                </c:pt>
                <c:pt idx="24">
                  <c:v>82.9</c:v>
                </c:pt>
                <c:pt idx="32">
                  <c:v>74.3</c:v>
                </c:pt>
              </c:numCache>
            </c:numRef>
          </c:yVal>
          <c:smooth val="0"/>
          <c:extLst>
            <c:ext xmlns:c16="http://schemas.microsoft.com/office/drawing/2014/chart" uri="{C3380CC4-5D6E-409C-BE32-E72D297353CC}">
              <c16:uniqueId val="{00000009-921D-4862-BB77-8BF72C67C2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{99D61126-5966-473B-9E2A-74890118E3BD}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21D-4862-BB77-8BF72C67C2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{F82C11AE-754B-42D0-AB33-CA7EC07CE1B2}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1D-4862-BB77-8BF72C67C2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{B02F25C3-C4CC-4804-B0A5-1A79500A50D5}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1D-4862-BB77-8BF72C67C2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{2A42523D-1312-49C6-90EF-9A6BFAB91274}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1D-4862-BB77-8BF72C67C2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{6FBAB102-8841-481E-AE92-29AA6BBB3788}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1D-4862-BB77-8BF72C67C21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{A3076A15-735F-466D-9FDF-E4D0F9F1C652}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21D-4862-BB77-8BF72C67C21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{3874FA4C-3B73-4209-A465-3CD370270A8D}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21D-4862-BB77-8BF72C67C21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{84456651-93D9-4459-88FD-4517197B61A2}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21D-4862-BB77-8BF72C67C21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{CE27F970-7DCC-4819-AC26-541D2ECF66BA}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21D-4862-BB77-8BF72C67C2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921D-4862-BB77-8BF72C67C21F}"/>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FB81C7F-5A5D-4450-BD75-AE17BFE57489}"/>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1EE995C-25D8-47AB-B54C-71F49FCBA292}"/>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E014407-E740-4AA5-B683-5B65C6C5C4B4}"/>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7D96554-D565-41A7-94E3-D6E0185D221D}"/>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7D3F266-0815-4183-BC76-0DEEAD73872C}"/>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5A82919-E8E3-4004-B5AA-1844DA4CAF09}"/>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3F25EC5-C06C-4D15-970B-7B426DE8D159}"/>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1C558AD-41C1-402A-997B-B85C0509D947}"/>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887810E-23BC-470A-8717-DA5ECA65D8DA}"/>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40C0B15-6214-4F98-9E26-83865F0A9446}"/>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1,581,398
1,540,439
343.47
1,142,879,419
1,124,508,359
9,867,539
442,104,112
1,134,566,282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48CB0AE-F3FE-4865-903F-6F33C4732DED}"/>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1356AED-E626-4A3D-B390-D1C9A864A4ED}"/>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42BDA3F-C698-4447-82AB-FA845941AC86}"/>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289086D-D168-413B-AFC3-DF3C089515D9}"/>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C930EFE-210B-4D78-A453-DF9E3F80D726}"/>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20DF304-30D7-4752-A768-F92622CB3149}"/>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B2CF32D-8A9E-4AFC-B23B-BF143AC019D2}"/>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26AA048-2393-42C1-89F4-B1B397D14C70}"/>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DBECDEC-8113-44DC-9147-98C394A3B16C}"/>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1E02278-8A2F-4733-8752-02AC453BE4BC}"/>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63569B0-60A6-49C7-8969-8AFAEBEB6CBB}"/>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915C2D3-2308-4BC1-B8CC-344066B6BF57}"/>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465F6CD-87C9-4B44-B5DF-D624FA432277}"/>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F781FD0-FB43-4E99-8A16-292B23E5B437}"/>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CAA387E-D7A0-4C17-AB94-82D16ABA86C6}"/>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C5E9136-9DE5-4968-869A-646A1C52AEA2}"/>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E2CF40C-3292-4914-8ED7-BB3CB84D68AF}"/>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D7D830F-F3AB-4F3C-9A9C-6FACD1B5C3F6}"/>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5DA7718-4AA4-461C-8218-0540345D4219}"/>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61080CD-4B5C-45F6-B138-E0B202A22440}"/>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73F7D09-F5ED-45E9-BA2E-C548954F1698}"/>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1168F3A-2324-4D29-B3E6-4D6AD624EE2D}"/>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C4CE752-EF08-489F-9512-3E9AAE047F5C}"/>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522999D-D481-4289-A42C-2E5EB4B4F3B7}"/>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31158D5-C5F9-4FD0-BDAF-5ED656EB66C5}"/>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3286A64-5B96-4CC5-B731-1DE22B0D8FD0}"/>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6BD71A8-F07B-4D5C-908D-89779483018E}"/>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8E56C04-6776-41BB-BD1C-92ABA0D3B6F3}"/>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0888419-EF58-46DC-82CC-F902495838E3}"/>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8ED6828-8483-4481-90C9-D80666431BA9}"/>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0F46BBA-99A6-430A-AA55-3574CE4E47D8}"/>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AC6BE8B-0C24-44D8-8828-5BA00AAAEDA9}"/>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679B6D8-48B6-4735-AFF5-FE51874C8DA8}"/>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3E3650A-4036-4527-83EA-6D9D5B4E999A}"/>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98711FF-48CD-49C7-9FA8-46EE21B729BD}"/>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F29AE05-2894-4E0F-A56B-2802572CD2C1}"/>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7FE24F4-9816-4D07-A532-A462C194366E}"/>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財政力指数の分母となる基準財政需要額が増加したものの、分子となる基準財政収入額市税収入の増等により増加したため、財政力指数は前年度と変わらず「</a:t>
          </a:r>
          <a:r>
            <a:rPr kumimoji="1" lang="en-US" altLang="ja-JP" sz="1200">
              <a:latin typeface="ＭＳ Ｐゴシック" panose="020B0600070205080204" pitchFamily="50" charset="-128"/>
              <a:ea typeface="ＭＳ Ｐゴシック" panose="020B0600070205080204" pitchFamily="50" charset="-128"/>
            </a:rPr>
            <a:t>0.88</a:t>
          </a:r>
          <a:r>
            <a:rPr kumimoji="1" lang="ja-JP" altLang="en-US" sz="1200">
              <a:latin typeface="ＭＳ Ｐゴシック" panose="020B0600070205080204" pitchFamily="50" charset="-128"/>
              <a:ea typeface="ＭＳ Ｐゴシック" panose="020B0600070205080204" pitchFamily="50" charset="-128"/>
            </a:rPr>
            <a:t>」となった。	</a:t>
          </a:r>
        </a:p>
        <a:p>
          <a:r>
            <a:rPr kumimoji="1" lang="ja-JP" altLang="en-US" sz="1200">
              <a:latin typeface="ＭＳ Ｐゴシック" panose="020B0600070205080204" pitchFamily="50" charset="-128"/>
              <a:ea typeface="ＭＳ Ｐゴシック" panose="020B0600070205080204" pitchFamily="50" charset="-128"/>
            </a:rPr>
            <a:t>　今後も財政運営プランの取り組みを進め、財政基盤の強化に努めていく。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2AFBD1F-1C8C-4888-8DF6-30AC971B1CAA}"/>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D791AEE-E777-47CD-B8D8-C4CEBD903B4E}"/>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51815786-1EA3-4C35-80D7-0A06C06C75BE}"/>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34329B8D-65C4-4C81-86C4-7A924F357B5D}"/>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5C3CCF5F-827D-494F-B887-D2D9CDE1423E}"/>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C15E42F3-BDEB-47BD-A112-6129071F6EA5}"/>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4C7F03B-2C42-45BB-AD70-F6FD8AD28BA5}"/>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43EA0F7-0FC0-4E3F-9808-BF871EE972A3}"/>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D38B63B2-241D-4BBF-AE89-3CC46313FDD8}"/>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B098D1E7-9B09-41E1-99E4-1457634F6B69}"/>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2EB79B9-6492-46C0-8422-6A375879A794}"/>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F37D4FFC-E4D3-433D-9C46-A2F2A72078AF}"/>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1AF07B2-71A3-4037-B19D-1FA506A0485D}"/>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F10A8965-F28C-44C0-8962-A5C5657DCE33}"/>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3D8813C-4DEC-41DE-864A-F45117729E4B}"/>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43CA585B-65B1-4D94-B64F-2D4DDC8BFB76}"/>
            </a:ext>
          </a:extLst>
        </xdr:cNvPr>
        <xdr:cNvCxnSpPr/>
      </xdr:nvCxnSpPr>
      <xdr:spPr>
        <a:xfrm flipV="1">
          <a:off x="4514850" y="5770033"/>
          <a:ext cx="0" cy="13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935E3EE8-B6AB-4206-83C8-E416906ED7C0}"/>
            </a:ext>
          </a:extLst>
        </xdr:cNvPr>
        <xdr:cNvSpPr txBox="1"/>
      </xdr:nvSpPr>
      <xdr:spPr>
        <a:xfrm>
          <a:off x="4581525"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803AB77A-7511-441C-A53D-BADA1433756E}"/>
            </a:ext>
          </a:extLst>
        </xdr:cNvPr>
        <xdr:cNvCxnSpPr/>
      </xdr:nvCxnSpPr>
      <xdr:spPr>
        <a:xfrm>
          <a:off x="4429125" y="71321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612A4DBA-6B49-4F9E-905B-2B78098EBB00}"/>
            </a:ext>
          </a:extLst>
        </xdr:cNvPr>
        <xdr:cNvSpPr txBox="1"/>
      </xdr:nvSpPr>
      <xdr:spPr>
        <a:xfrm>
          <a:off x="4581525" y="551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8207A7B4-CAAA-4DA6-9AE4-A47510F33F3D}"/>
            </a:ext>
          </a:extLst>
        </xdr:cNvPr>
        <xdr:cNvCxnSpPr/>
      </xdr:nvCxnSpPr>
      <xdr:spPr>
        <a:xfrm>
          <a:off x="4429125" y="5770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408776A-6E0B-4F67-8E45-08FF10DB9C62}"/>
            </a:ext>
          </a:extLst>
        </xdr:cNvPr>
        <xdr:cNvCxnSpPr/>
      </xdr:nvCxnSpPr>
      <xdr:spPr>
        <a:xfrm>
          <a:off x="3752850" y="629814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8EB7C931-A5DA-4391-B99F-3AD348DD10E1}"/>
            </a:ext>
          </a:extLst>
        </xdr:cNvPr>
        <xdr:cNvSpPr txBox="1"/>
      </xdr:nvSpPr>
      <xdr:spPr>
        <a:xfrm>
          <a:off x="4581525" y="6373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F540910-9464-4095-A468-25D6726257E1}"/>
            </a:ext>
          </a:extLst>
        </xdr:cNvPr>
        <xdr:cNvSpPr/>
      </xdr:nvSpPr>
      <xdr:spPr>
        <a:xfrm>
          <a:off x="4467225" y="6398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29E97207-DD9A-4365-A8A0-1D1D18FB879C}"/>
            </a:ext>
          </a:extLst>
        </xdr:cNvPr>
        <xdr:cNvCxnSpPr/>
      </xdr:nvCxnSpPr>
      <xdr:spPr>
        <a:xfrm>
          <a:off x="2943225" y="6257925"/>
          <a:ext cx="80962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B61F6894-27C2-4651-B368-CE79EECA5294}"/>
            </a:ext>
          </a:extLst>
        </xdr:cNvPr>
        <xdr:cNvSpPr/>
      </xdr:nvSpPr>
      <xdr:spPr>
        <a:xfrm>
          <a:off x="3705225" y="6398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74" name="テキスト ボックス 73">
          <a:extLst>
            <a:ext uri="{FF2B5EF4-FFF2-40B4-BE49-F238E27FC236}">
              <a16:creationId xmlns:a16="http://schemas.microsoft.com/office/drawing/2014/main" id="{9357E4DE-D403-426B-AFDE-641C23B5F302}"/>
            </a:ext>
          </a:extLst>
        </xdr:cNvPr>
        <xdr:cNvSpPr txBox="1"/>
      </xdr:nvSpPr>
      <xdr:spPr>
        <a:xfrm>
          <a:off x="3409950" y="6478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C9044995-2C02-48F1-A4CB-BF646F56B387}"/>
            </a:ext>
          </a:extLst>
        </xdr:cNvPr>
        <xdr:cNvCxnSpPr/>
      </xdr:nvCxnSpPr>
      <xdr:spPr>
        <a:xfrm>
          <a:off x="2124075" y="6257925"/>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3672D276-255B-46D3-B798-767ACBE36ADB}"/>
            </a:ext>
          </a:extLst>
        </xdr:cNvPr>
        <xdr:cNvSpPr/>
      </xdr:nvSpPr>
      <xdr:spPr>
        <a:xfrm>
          <a:off x="2886075"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3C85F1D4-35A2-474D-90B5-E7565B0A15F7}"/>
            </a:ext>
          </a:extLst>
        </xdr:cNvPr>
        <xdr:cNvSpPr txBox="1"/>
      </xdr:nvSpPr>
      <xdr:spPr>
        <a:xfrm>
          <a:off x="260032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6A21A464-2B9B-497C-A549-DE4F7AE69E8C}"/>
            </a:ext>
          </a:extLst>
        </xdr:cNvPr>
        <xdr:cNvCxnSpPr/>
      </xdr:nvCxnSpPr>
      <xdr:spPr>
        <a:xfrm>
          <a:off x="1333500" y="6257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3144D407-8384-4C39-85ED-BA24256555EC}"/>
            </a:ext>
          </a:extLst>
        </xdr:cNvPr>
        <xdr:cNvSpPr/>
      </xdr:nvSpPr>
      <xdr:spPr>
        <a:xfrm>
          <a:off x="2095500"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C13475D4-207B-4E10-80ED-A5A3347873BB}"/>
            </a:ext>
          </a:extLst>
        </xdr:cNvPr>
        <xdr:cNvSpPr txBox="1"/>
      </xdr:nvSpPr>
      <xdr:spPr>
        <a:xfrm>
          <a:off x="178117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349C8D23-07D5-4767-90BF-F1A709E43C8B}"/>
            </a:ext>
          </a:extLst>
        </xdr:cNvPr>
        <xdr:cNvSpPr/>
      </xdr:nvSpPr>
      <xdr:spPr>
        <a:xfrm>
          <a:off x="1285875" y="6324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92A6CD47-7319-40F6-BFCA-43AF062FF23D}"/>
            </a:ext>
          </a:extLst>
        </xdr:cNvPr>
        <xdr:cNvSpPr txBox="1"/>
      </xdr:nvSpPr>
      <xdr:spPr>
        <a:xfrm>
          <a:off x="971550"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14910EB-316F-475E-88F7-520D0E7869F1}"/>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2F7E55B-555D-4045-8B0D-95F108034DC3}"/>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42BAF80-4979-4B27-BCF0-E1F3FBB91741}"/>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3100A8E-25FA-4B1C-86C5-867143FE33BA}"/>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2DB7C02-B192-4431-9ED1-7FDF00F1288C}"/>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68C21239-B017-4832-908C-CC0A9A9837A7}"/>
            </a:ext>
          </a:extLst>
        </xdr:cNvPr>
        <xdr:cNvSpPr/>
      </xdr:nvSpPr>
      <xdr:spPr>
        <a:xfrm>
          <a:off x="4467225" y="62505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B7E014F1-382E-49E6-9875-333877337C8F}"/>
            </a:ext>
          </a:extLst>
        </xdr:cNvPr>
        <xdr:cNvSpPr txBox="1"/>
      </xdr:nvSpPr>
      <xdr:spPr>
        <a:xfrm>
          <a:off x="4581525"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4CA95D6-3797-484E-9217-DA523FACC7E3}"/>
            </a:ext>
          </a:extLst>
        </xdr:cNvPr>
        <xdr:cNvSpPr/>
      </xdr:nvSpPr>
      <xdr:spPr>
        <a:xfrm>
          <a:off x="3705225" y="62505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4B2B88DE-58E9-461F-8584-5349EF9CEDEE}"/>
            </a:ext>
          </a:extLst>
        </xdr:cNvPr>
        <xdr:cNvSpPr txBox="1"/>
      </xdr:nvSpPr>
      <xdr:spPr>
        <a:xfrm>
          <a:off x="3409950" y="602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7FD3CFF6-A696-4A58-AF49-8168F56790F4}"/>
            </a:ext>
          </a:extLst>
        </xdr:cNvPr>
        <xdr:cNvSpPr/>
      </xdr:nvSpPr>
      <xdr:spPr>
        <a:xfrm>
          <a:off x="2886075" y="6210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B7A6F2D4-19F6-4ACA-A899-95FD2CC150AE}"/>
            </a:ext>
          </a:extLst>
        </xdr:cNvPr>
        <xdr:cNvSpPr txBox="1"/>
      </xdr:nvSpPr>
      <xdr:spPr>
        <a:xfrm>
          <a:off x="2600325"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EE9CD689-3443-40C8-8150-A49C63404DD7}"/>
            </a:ext>
          </a:extLst>
        </xdr:cNvPr>
        <xdr:cNvSpPr/>
      </xdr:nvSpPr>
      <xdr:spPr>
        <a:xfrm>
          <a:off x="2095500" y="62103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14F149C0-AEB4-424C-9DAD-6257A1B104D5}"/>
            </a:ext>
          </a:extLst>
        </xdr:cNvPr>
        <xdr:cNvSpPr txBox="1"/>
      </xdr:nvSpPr>
      <xdr:spPr>
        <a:xfrm>
          <a:off x="1781175"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944773EC-E3E2-4D72-A460-EE0EF48DB990}"/>
            </a:ext>
          </a:extLst>
        </xdr:cNvPr>
        <xdr:cNvSpPr/>
      </xdr:nvSpPr>
      <xdr:spPr>
        <a:xfrm>
          <a:off x="1285875" y="621030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B514245-1F86-4D05-A8C4-92904A8DBFCE}"/>
            </a:ext>
          </a:extLst>
        </xdr:cNvPr>
        <xdr:cNvSpPr txBox="1"/>
      </xdr:nvSpPr>
      <xdr:spPr>
        <a:xfrm>
          <a:off x="97155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12E02A9E-6339-47E7-9D5F-7307FE3C840C}"/>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C48C3B82-5215-4C70-BCCD-58F063D72188}"/>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AA761348-1AFC-4B34-9E9F-4AABE0214214}"/>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612819F-2C12-4B13-BAB8-F850E3011EA4}"/>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F939013D-1788-47E5-BD7C-724836EEE0E7}"/>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F9F4AD6-B1B4-49F4-89E5-ADA798FAA2F7}"/>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369F367-56A7-4380-B907-9BC7CAFEDD07}"/>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B90BF81-4178-43F4-A53A-EB23658731F6}"/>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3EB1660-4846-44D9-9C80-2F3BEF707A4C}"/>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8B546455-7D85-43A0-B8F4-897085B1FEBA}"/>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24DDD243-C8CB-4C71-981A-CC2DA88902DD}"/>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980C882-41DF-413F-9185-BF71B1342508}"/>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FAEB983-B069-46EE-9CD0-900CCED24FCF}"/>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経常収支比率は、令和３年度決算額と比較して、</a:t>
          </a:r>
          <a:r>
            <a:rPr kumimoji="1" lang="en-US" altLang="ja-JP" sz="1050">
              <a:latin typeface="ＭＳ Ｐゴシック" panose="020B0600070205080204" pitchFamily="50" charset="-128"/>
              <a:ea typeface="ＭＳ Ｐゴシック" panose="020B0600070205080204" pitchFamily="50" charset="-128"/>
            </a:rPr>
            <a:t>3.3</a:t>
          </a:r>
          <a:r>
            <a:rPr kumimoji="1" lang="ja-JP" altLang="en-US" sz="1050">
              <a:latin typeface="ＭＳ Ｐゴシック" panose="020B0600070205080204" pitchFamily="50" charset="-128"/>
              <a:ea typeface="ＭＳ Ｐゴシック" panose="020B0600070205080204" pitchFamily="50" charset="-128"/>
            </a:rPr>
            <a:t>ポイント増加の</a:t>
          </a:r>
          <a:r>
            <a:rPr kumimoji="1" lang="en-US" altLang="ja-JP" sz="1050">
              <a:latin typeface="ＭＳ Ｐゴシック" panose="020B0600070205080204" pitchFamily="50" charset="-128"/>
              <a:ea typeface="ＭＳ Ｐゴシック" panose="020B0600070205080204" pitchFamily="50" charset="-128"/>
            </a:rPr>
            <a:t>93.6</a:t>
          </a:r>
          <a:r>
            <a:rPr kumimoji="1" lang="ja-JP" altLang="en-US" sz="1050">
              <a:latin typeface="ＭＳ Ｐゴシック" panose="020B0600070205080204" pitchFamily="50" charset="-128"/>
              <a:ea typeface="ＭＳ Ｐゴシック" panose="020B0600070205080204" pitchFamily="50" charset="-128"/>
            </a:rPr>
            <a:t>％となっているが、引き続き類似団体の平均を下回っている。</a:t>
          </a:r>
        </a:p>
        <a:p>
          <a:r>
            <a:rPr kumimoji="1" lang="ja-JP" altLang="en-US" sz="1050">
              <a:latin typeface="ＭＳ Ｐゴシック" panose="020B0600070205080204" pitchFamily="50" charset="-128"/>
              <a:ea typeface="ＭＳ Ｐゴシック" panose="020B0600070205080204" pitchFamily="50" charset="-128"/>
            </a:rPr>
            <a:t>　学校施設等の光熱費の高騰等による物件費などの経常経費に充当する一般財源が</a:t>
          </a:r>
          <a:r>
            <a:rPr kumimoji="1" lang="en-US" altLang="ja-JP" sz="1050">
              <a:latin typeface="ＭＳ Ｐゴシック" panose="020B0600070205080204" pitchFamily="50" charset="-128"/>
              <a:ea typeface="ＭＳ Ｐゴシック" panose="020B0600070205080204" pitchFamily="50" charset="-128"/>
            </a:rPr>
            <a:t>131</a:t>
          </a:r>
          <a:r>
            <a:rPr kumimoji="1" lang="ja-JP" altLang="en-US" sz="1050">
              <a:latin typeface="ＭＳ Ｐゴシック" panose="020B0600070205080204" pitchFamily="50" charset="-128"/>
              <a:ea typeface="ＭＳ Ｐゴシック" panose="020B0600070205080204" pitchFamily="50" charset="-128"/>
            </a:rPr>
            <a:t>億円増加したが、経常一般財源（臨時財政対策債を含む）が</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億円減少したことにより、経常収支比率は増加している。</a:t>
          </a:r>
        </a:p>
        <a:p>
          <a:r>
            <a:rPr kumimoji="1" lang="ja-JP" altLang="en-US" sz="1050">
              <a:latin typeface="ＭＳ Ｐゴシック" panose="020B0600070205080204" pitchFamily="50" charset="-128"/>
              <a:ea typeface="ＭＳ Ｐゴシック" panose="020B0600070205080204" pitchFamily="50" charset="-128"/>
            </a:rPr>
            <a:t>　政令市の中では、</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都市中低い方から６番目であり、相対的に財政の弾力性、健全性は保たれていると考えているが、この指標の比率は低いほど財政構造が弾力性に富んでいることを示すため、財政構造の弾力性の拡大に向けて、引き続き健全な財政運営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CF1323AB-1CA7-41D8-BA2A-6ABD375AF0F7}"/>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D4BA782-B12B-4BA5-BAA6-07FF4D3D737C}"/>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4F67896F-EF96-4477-A5D8-F5D6A0788926}"/>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9249C876-4318-4795-8FB7-053FF715A57B}"/>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E3548F21-A59E-4C13-80C7-79BF7902197D}"/>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40BC5372-DEFA-47A5-AA13-6AFB6D6CA643}"/>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6016F2F0-AD7C-412B-81D6-49C3A0A1DC35}"/>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AC0B2553-7DD1-4A20-9594-9B4A03B432E2}"/>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BCA80A52-5717-422C-91FF-1BBB58EF1FA7}"/>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98D91950-53F8-4367-8C2A-E360B959B8E3}"/>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AB9B8C53-BB62-4DC8-8E5A-D0335B1EF892}"/>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F85F6D37-53E0-4F6F-8795-7E3216EE5CB9}"/>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4585A744-6764-4318-ACF8-746D2AFFF816}"/>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54599C1-7301-4AC8-9E48-86316B3BA72D}"/>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4D8B618E-08DE-42CD-90BD-3842B8DFB11D}"/>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D815A692-282F-40FF-8560-3D2E3B2EB079}"/>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B9F77B52-4981-432F-BCB0-7F65154C2AAC}"/>
            </a:ext>
          </a:extLst>
        </xdr:cNvPr>
        <xdr:cNvCxnSpPr/>
      </xdr:nvCxnSpPr>
      <xdr:spPr>
        <a:xfrm flipV="1">
          <a:off x="4514850" y="9350728"/>
          <a:ext cx="0" cy="1660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0E02EB53-D6AE-450B-B8BA-F0B0526FE6F1}"/>
            </a:ext>
          </a:extLst>
        </xdr:cNvPr>
        <xdr:cNvSpPr txBox="1"/>
      </xdr:nvSpPr>
      <xdr:spPr>
        <a:xfrm>
          <a:off x="4581525" y="1099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1C364553-751D-419E-8543-E1B40DC8F920}"/>
            </a:ext>
          </a:extLst>
        </xdr:cNvPr>
        <xdr:cNvCxnSpPr/>
      </xdr:nvCxnSpPr>
      <xdr:spPr>
        <a:xfrm>
          <a:off x="4429125" y="110116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81B88ECB-7D26-4806-86E0-55DA8061A06E}"/>
            </a:ext>
          </a:extLst>
        </xdr:cNvPr>
        <xdr:cNvSpPr txBox="1"/>
      </xdr:nvSpPr>
      <xdr:spPr>
        <a:xfrm>
          <a:off x="4581525" y="91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C99AE2BE-B888-4533-A996-D7EB7E750E37}"/>
            </a:ext>
          </a:extLst>
        </xdr:cNvPr>
        <xdr:cNvCxnSpPr/>
      </xdr:nvCxnSpPr>
      <xdr:spPr>
        <a:xfrm>
          <a:off x="4429125" y="93507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86783</xdr:rowOff>
    </xdr:from>
    <xdr:to>
      <xdr:col>23</xdr:col>
      <xdr:colOff>133350</xdr:colOff>
      <xdr:row>61</xdr:row>
      <xdr:rowOff>14817</xdr:rowOff>
    </xdr:to>
    <xdr:cxnSp macro="">
      <xdr:nvCxnSpPr>
        <xdr:cNvPr id="132" name="直線コネクタ 131">
          <a:extLst>
            <a:ext uri="{FF2B5EF4-FFF2-40B4-BE49-F238E27FC236}">
              <a16:creationId xmlns:a16="http://schemas.microsoft.com/office/drawing/2014/main" id="{F3BF0342-87A0-4FCF-8A11-A0A62D185122}"/>
            </a:ext>
          </a:extLst>
        </xdr:cNvPr>
        <xdr:cNvCxnSpPr/>
      </xdr:nvCxnSpPr>
      <xdr:spPr>
        <a:xfrm>
          <a:off x="3752850" y="9475258"/>
          <a:ext cx="762000" cy="4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3" name="財政構造の弾力性平均値テキスト">
          <a:extLst>
            <a:ext uri="{FF2B5EF4-FFF2-40B4-BE49-F238E27FC236}">
              <a16:creationId xmlns:a16="http://schemas.microsoft.com/office/drawing/2014/main" id="{3E2403B5-8057-47A6-A267-D0D63461C41A}"/>
            </a:ext>
          </a:extLst>
        </xdr:cNvPr>
        <xdr:cNvSpPr txBox="1"/>
      </xdr:nvSpPr>
      <xdr:spPr>
        <a:xfrm>
          <a:off x="4581525" y="1014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713EDDCE-6784-4FA0-8E02-B899E4C61D24}"/>
            </a:ext>
          </a:extLst>
        </xdr:cNvPr>
        <xdr:cNvSpPr/>
      </xdr:nvSpPr>
      <xdr:spPr>
        <a:xfrm>
          <a:off x="4467225" y="10163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61</xdr:row>
      <xdr:rowOff>41628</xdr:rowOff>
    </xdr:to>
    <xdr:cxnSp macro="">
      <xdr:nvCxnSpPr>
        <xdr:cNvPr id="135" name="直線コネクタ 134">
          <a:extLst>
            <a:ext uri="{FF2B5EF4-FFF2-40B4-BE49-F238E27FC236}">
              <a16:creationId xmlns:a16="http://schemas.microsoft.com/office/drawing/2014/main" id="{CE12707F-BC31-43B6-A38F-A16DBC63CF85}"/>
            </a:ext>
          </a:extLst>
        </xdr:cNvPr>
        <xdr:cNvCxnSpPr/>
      </xdr:nvCxnSpPr>
      <xdr:spPr>
        <a:xfrm flipV="1">
          <a:off x="2943225" y="9475258"/>
          <a:ext cx="809625" cy="44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4CA83B54-647B-43AD-9F09-694C75A499BC}"/>
            </a:ext>
          </a:extLst>
        </xdr:cNvPr>
        <xdr:cNvSpPr/>
      </xdr:nvSpPr>
      <xdr:spPr>
        <a:xfrm>
          <a:off x="3705225" y="97271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101194</xdr:rowOff>
    </xdr:from>
    <xdr:ext cx="736600" cy="259045"/>
    <xdr:sp macro="" textlink="">
      <xdr:nvSpPr>
        <xdr:cNvPr id="137" name="テキスト ボックス 136">
          <a:extLst>
            <a:ext uri="{FF2B5EF4-FFF2-40B4-BE49-F238E27FC236}">
              <a16:creationId xmlns:a16="http://schemas.microsoft.com/office/drawing/2014/main" id="{D4CACBCC-B00D-41B5-BD75-342163C94535}"/>
            </a:ext>
          </a:extLst>
        </xdr:cNvPr>
        <xdr:cNvSpPr txBox="1"/>
      </xdr:nvSpPr>
      <xdr:spPr>
        <a:xfrm>
          <a:off x="3409950" y="981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92428</xdr:rowOff>
    </xdr:from>
    <xdr:to>
      <xdr:col>15</xdr:col>
      <xdr:colOff>82550</xdr:colOff>
      <xdr:row>61</xdr:row>
      <xdr:rowOff>41628</xdr:rowOff>
    </xdr:to>
    <xdr:cxnSp macro="">
      <xdr:nvCxnSpPr>
        <xdr:cNvPr id="138" name="直線コネクタ 137">
          <a:extLst>
            <a:ext uri="{FF2B5EF4-FFF2-40B4-BE49-F238E27FC236}">
              <a16:creationId xmlns:a16="http://schemas.microsoft.com/office/drawing/2014/main" id="{EAA9B248-276A-4780-9AB5-4C6475613E2C}"/>
            </a:ext>
          </a:extLst>
        </xdr:cNvPr>
        <xdr:cNvCxnSpPr/>
      </xdr:nvCxnSpPr>
      <xdr:spPr>
        <a:xfrm>
          <a:off x="2124075" y="9807928"/>
          <a:ext cx="8191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473855A4-1C34-4950-873A-BC546B5B7098}"/>
            </a:ext>
          </a:extLst>
        </xdr:cNvPr>
        <xdr:cNvSpPr/>
      </xdr:nvSpPr>
      <xdr:spPr>
        <a:xfrm>
          <a:off x="2886075" y="103183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32049</xdr:rowOff>
    </xdr:from>
    <xdr:ext cx="762000" cy="259045"/>
    <xdr:sp macro="" textlink="">
      <xdr:nvSpPr>
        <xdr:cNvPr id="140" name="テキスト ボックス 139">
          <a:extLst>
            <a:ext uri="{FF2B5EF4-FFF2-40B4-BE49-F238E27FC236}">
              <a16:creationId xmlns:a16="http://schemas.microsoft.com/office/drawing/2014/main" id="{77DE5493-4025-43EE-AA9F-166137E6F39F}"/>
            </a:ext>
          </a:extLst>
        </xdr:cNvPr>
        <xdr:cNvSpPr txBox="1"/>
      </xdr:nvSpPr>
      <xdr:spPr>
        <a:xfrm>
          <a:off x="2600325" y="1039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129822</xdr:rowOff>
    </xdr:from>
    <xdr:to>
      <xdr:col>11</xdr:col>
      <xdr:colOff>31750</xdr:colOff>
      <xdr:row>60</xdr:row>
      <xdr:rowOff>92428</xdr:rowOff>
    </xdr:to>
    <xdr:cxnSp macro="">
      <xdr:nvCxnSpPr>
        <xdr:cNvPr id="141" name="直線コネクタ 140">
          <a:extLst>
            <a:ext uri="{FF2B5EF4-FFF2-40B4-BE49-F238E27FC236}">
              <a16:creationId xmlns:a16="http://schemas.microsoft.com/office/drawing/2014/main" id="{DDDB3964-9301-414D-986E-87B9DDEE3DCE}"/>
            </a:ext>
          </a:extLst>
        </xdr:cNvPr>
        <xdr:cNvCxnSpPr/>
      </xdr:nvCxnSpPr>
      <xdr:spPr>
        <a:xfrm>
          <a:off x="1333500" y="9680222"/>
          <a:ext cx="790575" cy="1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4B10A7BA-0275-4DF3-9AB0-BFF924C09650}"/>
            </a:ext>
          </a:extLst>
        </xdr:cNvPr>
        <xdr:cNvSpPr/>
      </xdr:nvSpPr>
      <xdr:spPr>
        <a:xfrm>
          <a:off x="2095500" y="103183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3" name="テキスト ボックス 142">
          <a:extLst>
            <a:ext uri="{FF2B5EF4-FFF2-40B4-BE49-F238E27FC236}">
              <a16:creationId xmlns:a16="http://schemas.microsoft.com/office/drawing/2014/main" id="{2A4F14C7-3525-4194-A83F-278907C2E530}"/>
            </a:ext>
          </a:extLst>
        </xdr:cNvPr>
        <xdr:cNvSpPr txBox="1"/>
      </xdr:nvSpPr>
      <xdr:spPr>
        <a:xfrm>
          <a:off x="1781175" y="1039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B429693C-EC61-46E9-A7C8-82CADA427C40}"/>
            </a:ext>
          </a:extLst>
        </xdr:cNvPr>
        <xdr:cNvSpPr/>
      </xdr:nvSpPr>
      <xdr:spPr>
        <a:xfrm>
          <a:off x="1285875" y="1023796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123066</xdr:rowOff>
    </xdr:from>
    <xdr:ext cx="762000" cy="259045"/>
    <xdr:sp macro="" textlink="">
      <xdr:nvSpPr>
        <xdr:cNvPr id="145" name="テキスト ボックス 144">
          <a:extLst>
            <a:ext uri="{FF2B5EF4-FFF2-40B4-BE49-F238E27FC236}">
              <a16:creationId xmlns:a16="http://schemas.microsoft.com/office/drawing/2014/main" id="{975BE2A2-EFE6-4D0E-A80B-EECB9B2E69E7}"/>
            </a:ext>
          </a:extLst>
        </xdr:cNvPr>
        <xdr:cNvSpPr txBox="1"/>
      </xdr:nvSpPr>
      <xdr:spPr>
        <a:xfrm>
          <a:off x="971550" y="1032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6B282AB-0613-492F-A2FB-D32DDB490E70}"/>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AE50C9E-0649-4148-9923-7D3D4EAD411C}"/>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D70050B-C685-4835-AAE1-C5AE345C7CB2}"/>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56D0FE5-1726-4904-8023-128D968C6375}"/>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DD15D1B-65C5-4F7A-A69E-15566621C038}"/>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51" name="楕円 150">
          <a:extLst>
            <a:ext uri="{FF2B5EF4-FFF2-40B4-BE49-F238E27FC236}">
              <a16:creationId xmlns:a16="http://schemas.microsoft.com/office/drawing/2014/main" id="{C1782996-87F8-42EB-92F5-ADF194043C04}"/>
            </a:ext>
          </a:extLst>
        </xdr:cNvPr>
        <xdr:cNvSpPr/>
      </xdr:nvSpPr>
      <xdr:spPr>
        <a:xfrm>
          <a:off x="4467225" y="98509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151994</xdr:rowOff>
    </xdr:from>
    <xdr:ext cx="762000" cy="259045"/>
    <xdr:sp macro="" textlink="">
      <xdr:nvSpPr>
        <xdr:cNvPr id="152" name="財政構造の弾力性該当値テキスト">
          <a:extLst>
            <a:ext uri="{FF2B5EF4-FFF2-40B4-BE49-F238E27FC236}">
              <a16:creationId xmlns:a16="http://schemas.microsoft.com/office/drawing/2014/main" id="{8A2324EC-CC97-48C1-838C-8384702A0660}"/>
            </a:ext>
          </a:extLst>
        </xdr:cNvPr>
        <xdr:cNvSpPr txBox="1"/>
      </xdr:nvSpPr>
      <xdr:spPr>
        <a:xfrm>
          <a:off x="4581525" y="970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35983</xdr:rowOff>
    </xdr:from>
    <xdr:to>
      <xdr:col>19</xdr:col>
      <xdr:colOff>184150</xdr:colOff>
      <xdr:row>58</xdr:row>
      <xdr:rowOff>137583</xdr:rowOff>
    </xdr:to>
    <xdr:sp macro="" textlink="">
      <xdr:nvSpPr>
        <xdr:cNvPr id="153" name="楕円 152">
          <a:extLst>
            <a:ext uri="{FF2B5EF4-FFF2-40B4-BE49-F238E27FC236}">
              <a16:creationId xmlns:a16="http://schemas.microsoft.com/office/drawing/2014/main" id="{63509725-49CD-4E55-973E-F53454C446A1}"/>
            </a:ext>
          </a:extLst>
        </xdr:cNvPr>
        <xdr:cNvSpPr/>
      </xdr:nvSpPr>
      <xdr:spPr>
        <a:xfrm>
          <a:off x="3705225" y="94276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147760</xdr:rowOff>
    </xdr:from>
    <xdr:ext cx="736600" cy="259045"/>
    <xdr:sp macro="" textlink="">
      <xdr:nvSpPr>
        <xdr:cNvPr id="154" name="テキスト ボックス 153">
          <a:extLst>
            <a:ext uri="{FF2B5EF4-FFF2-40B4-BE49-F238E27FC236}">
              <a16:creationId xmlns:a16="http://schemas.microsoft.com/office/drawing/2014/main" id="{157A1361-3C2A-48BA-865C-04A1153AE267}"/>
            </a:ext>
          </a:extLst>
        </xdr:cNvPr>
        <xdr:cNvSpPr txBox="1"/>
      </xdr:nvSpPr>
      <xdr:spPr>
        <a:xfrm>
          <a:off x="3409950" y="9212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162278</xdr:rowOff>
    </xdr:from>
    <xdr:to>
      <xdr:col>15</xdr:col>
      <xdr:colOff>133350</xdr:colOff>
      <xdr:row>61</xdr:row>
      <xdr:rowOff>92428</xdr:rowOff>
    </xdr:to>
    <xdr:sp macro="" textlink="">
      <xdr:nvSpPr>
        <xdr:cNvPr id="155" name="楕円 154">
          <a:extLst>
            <a:ext uri="{FF2B5EF4-FFF2-40B4-BE49-F238E27FC236}">
              <a16:creationId xmlns:a16="http://schemas.microsoft.com/office/drawing/2014/main" id="{6C560AEF-385D-4975-A6C1-A69503417249}"/>
            </a:ext>
          </a:extLst>
        </xdr:cNvPr>
        <xdr:cNvSpPr/>
      </xdr:nvSpPr>
      <xdr:spPr>
        <a:xfrm>
          <a:off x="2886075" y="98746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102605</xdr:rowOff>
    </xdr:from>
    <xdr:ext cx="762000" cy="259045"/>
    <xdr:sp macro="" textlink="">
      <xdr:nvSpPr>
        <xdr:cNvPr id="156" name="テキスト ボックス 155">
          <a:extLst>
            <a:ext uri="{FF2B5EF4-FFF2-40B4-BE49-F238E27FC236}">
              <a16:creationId xmlns:a16="http://schemas.microsoft.com/office/drawing/2014/main" id="{0116D669-20CC-4DF6-9F9C-5824AEDF1F80}"/>
            </a:ext>
          </a:extLst>
        </xdr:cNvPr>
        <xdr:cNvSpPr txBox="1"/>
      </xdr:nvSpPr>
      <xdr:spPr>
        <a:xfrm>
          <a:off x="2600325" y="965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41628</xdr:rowOff>
    </xdr:from>
    <xdr:to>
      <xdr:col>11</xdr:col>
      <xdr:colOff>82550</xdr:colOff>
      <xdr:row>60</xdr:row>
      <xdr:rowOff>143228</xdr:rowOff>
    </xdr:to>
    <xdr:sp macro="" textlink="">
      <xdr:nvSpPr>
        <xdr:cNvPr id="157" name="楕円 156">
          <a:extLst>
            <a:ext uri="{FF2B5EF4-FFF2-40B4-BE49-F238E27FC236}">
              <a16:creationId xmlns:a16="http://schemas.microsoft.com/office/drawing/2014/main" id="{9BA5F651-EE9F-465E-86D1-191A92589D87}"/>
            </a:ext>
          </a:extLst>
        </xdr:cNvPr>
        <xdr:cNvSpPr/>
      </xdr:nvSpPr>
      <xdr:spPr>
        <a:xfrm>
          <a:off x="2095500" y="97603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153405</xdr:rowOff>
    </xdr:from>
    <xdr:ext cx="762000" cy="259045"/>
    <xdr:sp macro="" textlink="">
      <xdr:nvSpPr>
        <xdr:cNvPr id="158" name="テキスト ボックス 157">
          <a:extLst>
            <a:ext uri="{FF2B5EF4-FFF2-40B4-BE49-F238E27FC236}">
              <a16:creationId xmlns:a16="http://schemas.microsoft.com/office/drawing/2014/main" id="{2B9987D4-BFE2-4C70-94D8-EBB6561924CA}"/>
            </a:ext>
          </a:extLst>
        </xdr:cNvPr>
        <xdr:cNvSpPr txBox="1"/>
      </xdr:nvSpPr>
      <xdr:spPr>
        <a:xfrm>
          <a:off x="1781175" y="95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79022</xdr:rowOff>
    </xdr:from>
    <xdr:to>
      <xdr:col>7</xdr:col>
      <xdr:colOff>31750</xdr:colOff>
      <xdr:row>60</xdr:row>
      <xdr:rowOff>9172</xdr:rowOff>
    </xdr:to>
    <xdr:sp macro="" textlink="">
      <xdr:nvSpPr>
        <xdr:cNvPr id="159" name="楕円 158">
          <a:extLst>
            <a:ext uri="{FF2B5EF4-FFF2-40B4-BE49-F238E27FC236}">
              <a16:creationId xmlns:a16="http://schemas.microsoft.com/office/drawing/2014/main" id="{9871EAB7-B3DF-4A06-9D83-17BC4250BB6E}"/>
            </a:ext>
          </a:extLst>
        </xdr:cNvPr>
        <xdr:cNvSpPr/>
      </xdr:nvSpPr>
      <xdr:spPr>
        <a:xfrm>
          <a:off x="1285875" y="963259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19349</xdr:rowOff>
    </xdr:from>
    <xdr:ext cx="762000" cy="259045"/>
    <xdr:sp macro="" textlink="">
      <xdr:nvSpPr>
        <xdr:cNvPr id="160" name="テキスト ボックス 159">
          <a:extLst>
            <a:ext uri="{FF2B5EF4-FFF2-40B4-BE49-F238E27FC236}">
              <a16:creationId xmlns:a16="http://schemas.microsoft.com/office/drawing/2014/main" id="{D6A1F863-0EB3-4AE1-AD74-9A609684E21B}"/>
            </a:ext>
          </a:extLst>
        </xdr:cNvPr>
        <xdr:cNvSpPr txBox="1"/>
      </xdr:nvSpPr>
      <xdr:spPr>
        <a:xfrm>
          <a:off x="971550" y="941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58152C3-164C-45E5-AA99-9DEE264DA2B6}"/>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F29349A-7AF3-4EF3-884A-49035C72341B}"/>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688D0900-3FAA-44A8-831A-13110981B151}"/>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0964FB6-96EA-4A53-A8B1-FA85BE1F334A}"/>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DF3F97D2-BE2D-4AA1-B627-55DC06C681AB}"/>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AE9C415-0B3A-490E-B6FA-A8B920B645EE}"/>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EEB51CAB-E106-48CE-ABF9-1C9ECDE79ED8}"/>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4B009242-A291-4D9A-BF46-3479C13BA3D7}"/>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22A88FCA-0A70-4C4B-A08B-452A238D5C7F}"/>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7140769D-4F71-4E7C-98A5-85BA1CD6D46D}"/>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7807228C-5499-47E5-928A-2F7EC39990D8}"/>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0E50F13-D837-4800-A546-C619D9FE0E93}"/>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49A7607C-198B-45DD-9537-9F2D9DE7D6C7}"/>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人件費、物件費及び維持補修費の合計額の人口１人あたりの決算額は、令和３年度決算額と比較して増加しているが、類似団体の平均を下回っている。</a:t>
          </a:r>
        </a:p>
        <a:p>
          <a:r>
            <a:rPr kumimoji="1" lang="ja-JP" altLang="en-US" sz="1200">
              <a:latin typeface="ＭＳ Ｐゴシック" panose="020B0600070205080204" pitchFamily="50" charset="-128"/>
              <a:ea typeface="ＭＳ Ｐゴシック" panose="020B0600070205080204" pitchFamily="50" charset="-128"/>
            </a:rPr>
            <a:t>　人件費については、職員給の増等により</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億円の増となっている。</a:t>
          </a:r>
        </a:p>
        <a:p>
          <a:r>
            <a:rPr kumimoji="1" lang="ja-JP" altLang="en-US" sz="1200">
              <a:latin typeface="ＭＳ Ｐゴシック" panose="020B0600070205080204" pitchFamily="50" charset="-128"/>
              <a:ea typeface="ＭＳ Ｐゴシック" panose="020B0600070205080204" pitchFamily="50" charset="-128"/>
            </a:rPr>
            <a:t>　物件費については、小・中学校管理費の増や情報化推進費委託料の増等により</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億円の増となっている。</a:t>
          </a:r>
        </a:p>
        <a:p>
          <a:r>
            <a:rPr kumimoji="1" lang="ja-JP" altLang="en-US" sz="1200">
              <a:latin typeface="ＭＳ Ｐゴシック" panose="020B0600070205080204" pitchFamily="50" charset="-128"/>
              <a:ea typeface="ＭＳ Ｐゴシック" panose="020B0600070205080204" pitchFamily="50" charset="-128"/>
            </a:rPr>
            <a:t>　今後とも、適切な定数管理による人件費の抑制を図ることなどにより、柔軟な財政構造の維持に努める。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71863DFD-A162-4D2E-903C-B5D17B13313D}"/>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56DEEFCF-98C3-451E-A9AF-D6E2E5CF61A4}"/>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DE0175F-C8BA-4DB3-9705-88AC51933F56}"/>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C2B0E724-8F8A-4B32-8FFD-94754049CE4E}"/>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CE9EE27C-1B02-4C3B-84BD-15C3FEDF1721}"/>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A315EE2F-2493-4B00-B648-0F281C294B5D}"/>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4A51BAB6-A4D5-4EA0-933C-858B933060F4}"/>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21626946-C2DE-4D86-82FE-D2AFF01D3E29}"/>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2838CA89-F868-4997-87FA-4EBCB26B0834}"/>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60FC11F7-A341-4F6D-8ECA-C3D9D6D916D0}"/>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95EBC395-5A5E-41AD-B64C-1B1F784D4F4B}"/>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89F11153-FE2E-4126-81FA-2BE3A1151219}"/>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291C2210-02A9-48E1-81EF-5A2D17089A5B}"/>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D2CB02DC-64A5-4D33-9CE1-1E7A7806DD49}"/>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3D6F8508-1E3E-4E08-BF59-77EBF3C85E74}"/>
            </a:ext>
          </a:extLst>
        </xdr:cNvPr>
        <xdr:cNvCxnSpPr/>
      </xdr:nvCxnSpPr>
      <xdr:spPr>
        <a:xfrm flipV="1">
          <a:off x="4514850" y="13585132"/>
          <a:ext cx="0" cy="95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59D7B86B-6DCD-4C83-B9AE-CA054D7FF58B}"/>
            </a:ext>
          </a:extLst>
        </xdr:cNvPr>
        <xdr:cNvSpPr txBox="1"/>
      </xdr:nvSpPr>
      <xdr:spPr>
        <a:xfrm>
          <a:off x="4581525" y="145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EEC5DD61-55A5-412B-9552-58710B4B6B26}"/>
            </a:ext>
          </a:extLst>
        </xdr:cNvPr>
        <xdr:cNvCxnSpPr/>
      </xdr:nvCxnSpPr>
      <xdr:spPr>
        <a:xfrm>
          <a:off x="4429125" y="14542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D606CF89-FE40-4264-BE8E-4F57FD25C357}"/>
            </a:ext>
          </a:extLst>
        </xdr:cNvPr>
        <xdr:cNvSpPr txBox="1"/>
      </xdr:nvSpPr>
      <xdr:spPr>
        <a:xfrm>
          <a:off x="4581525" y="1333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18191137-1FBE-44BD-B007-FA3FF916BED4}"/>
            </a:ext>
          </a:extLst>
        </xdr:cNvPr>
        <xdr:cNvCxnSpPr/>
      </xdr:nvCxnSpPr>
      <xdr:spPr>
        <a:xfrm>
          <a:off x="4429125" y="13585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117683</xdr:rowOff>
    </xdr:from>
    <xdr:to>
      <xdr:col>23</xdr:col>
      <xdr:colOff>133350</xdr:colOff>
      <xdr:row>85</xdr:row>
      <xdr:rowOff>52139</xdr:rowOff>
    </xdr:to>
    <xdr:cxnSp macro="">
      <xdr:nvCxnSpPr>
        <xdr:cNvPr id="193" name="直線コネクタ 192">
          <a:extLst>
            <a:ext uri="{FF2B5EF4-FFF2-40B4-BE49-F238E27FC236}">
              <a16:creationId xmlns:a16="http://schemas.microsoft.com/office/drawing/2014/main" id="{3C6093E9-9E87-4F1F-B1C5-86FA244A5AEC}"/>
            </a:ext>
          </a:extLst>
        </xdr:cNvPr>
        <xdr:cNvCxnSpPr/>
      </xdr:nvCxnSpPr>
      <xdr:spPr>
        <a:xfrm>
          <a:off x="3752850" y="13722558"/>
          <a:ext cx="762000" cy="9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D0614BB6-9AFD-46AE-B101-561607374975}"/>
            </a:ext>
          </a:extLst>
        </xdr:cNvPr>
        <xdr:cNvSpPr txBox="1"/>
      </xdr:nvSpPr>
      <xdr:spPr>
        <a:xfrm>
          <a:off x="4581525" y="1390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32214839-0C70-42FD-8375-79DFA6A15729}"/>
            </a:ext>
          </a:extLst>
        </xdr:cNvPr>
        <xdr:cNvSpPr/>
      </xdr:nvSpPr>
      <xdr:spPr>
        <a:xfrm>
          <a:off x="4467225" y="139249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142501</xdr:rowOff>
    </xdr:from>
    <xdr:to>
      <xdr:col>19</xdr:col>
      <xdr:colOff>133350</xdr:colOff>
      <xdr:row>84</xdr:row>
      <xdr:rowOff>117683</xdr:rowOff>
    </xdr:to>
    <xdr:cxnSp macro="">
      <xdr:nvCxnSpPr>
        <xdr:cNvPr id="196" name="直線コネクタ 195">
          <a:extLst>
            <a:ext uri="{FF2B5EF4-FFF2-40B4-BE49-F238E27FC236}">
              <a16:creationId xmlns:a16="http://schemas.microsoft.com/office/drawing/2014/main" id="{FFC239C8-1CD8-4318-A42E-B8A832A22A53}"/>
            </a:ext>
          </a:extLst>
        </xdr:cNvPr>
        <xdr:cNvCxnSpPr/>
      </xdr:nvCxnSpPr>
      <xdr:spPr>
        <a:xfrm>
          <a:off x="2943225" y="13423526"/>
          <a:ext cx="809625" cy="29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C98E4FC3-5ECD-46E6-B9B4-956B9519F2F5}"/>
            </a:ext>
          </a:extLst>
        </xdr:cNvPr>
        <xdr:cNvSpPr/>
      </xdr:nvSpPr>
      <xdr:spPr>
        <a:xfrm>
          <a:off x="3705225" y="13820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A83615DE-4014-45EE-B16C-C51B8E78D473}"/>
            </a:ext>
          </a:extLst>
        </xdr:cNvPr>
        <xdr:cNvSpPr txBox="1"/>
      </xdr:nvSpPr>
      <xdr:spPr>
        <a:xfrm>
          <a:off x="3409950" y="1390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26339</xdr:rowOff>
    </xdr:from>
    <xdr:to>
      <xdr:col>15</xdr:col>
      <xdr:colOff>82550</xdr:colOff>
      <xdr:row>82</xdr:row>
      <xdr:rowOff>142501</xdr:rowOff>
    </xdr:to>
    <xdr:cxnSp macro="">
      <xdr:nvCxnSpPr>
        <xdr:cNvPr id="199" name="直線コネクタ 198">
          <a:extLst>
            <a:ext uri="{FF2B5EF4-FFF2-40B4-BE49-F238E27FC236}">
              <a16:creationId xmlns:a16="http://schemas.microsoft.com/office/drawing/2014/main" id="{9AB9AC5A-1DDB-4A8D-9D8E-334EBA73CF53}"/>
            </a:ext>
          </a:extLst>
        </xdr:cNvPr>
        <xdr:cNvCxnSpPr/>
      </xdr:nvCxnSpPr>
      <xdr:spPr>
        <a:xfrm>
          <a:off x="2124075" y="13307364"/>
          <a:ext cx="819150" cy="1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FF096F7D-0FE7-4A08-A8ED-E2D310B4A279}"/>
            </a:ext>
          </a:extLst>
        </xdr:cNvPr>
        <xdr:cNvSpPr/>
      </xdr:nvSpPr>
      <xdr:spPr>
        <a:xfrm>
          <a:off x="2886075" y="135269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1" name="テキスト ボックス 200">
          <a:extLst>
            <a:ext uri="{FF2B5EF4-FFF2-40B4-BE49-F238E27FC236}">
              <a16:creationId xmlns:a16="http://schemas.microsoft.com/office/drawing/2014/main" id="{C3148982-F128-4898-93A4-A513CD12E85D}"/>
            </a:ext>
          </a:extLst>
        </xdr:cNvPr>
        <xdr:cNvSpPr txBox="1"/>
      </xdr:nvSpPr>
      <xdr:spPr>
        <a:xfrm>
          <a:off x="2600325" y="136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156021</xdr:rowOff>
    </xdr:from>
    <xdr:to>
      <xdr:col>11</xdr:col>
      <xdr:colOff>31750</xdr:colOff>
      <xdr:row>82</xdr:row>
      <xdr:rowOff>26339</xdr:rowOff>
    </xdr:to>
    <xdr:cxnSp macro="">
      <xdr:nvCxnSpPr>
        <xdr:cNvPr id="202" name="直線コネクタ 201">
          <a:extLst>
            <a:ext uri="{FF2B5EF4-FFF2-40B4-BE49-F238E27FC236}">
              <a16:creationId xmlns:a16="http://schemas.microsoft.com/office/drawing/2014/main" id="{E90A4950-0B30-452C-8BF0-A1051B3924CA}"/>
            </a:ext>
          </a:extLst>
        </xdr:cNvPr>
        <xdr:cNvCxnSpPr/>
      </xdr:nvCxnSpPr>
      <xdr:spPr>
        <a:xfrm>
          <a:off x="1333500" y="13275121"/>
          <a:ext cx="790575"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9C33FA60-7994-4A7D-AFC2-7DD08EAE48FC}"/>
            </a:ext>
          </a:extLst>
        </xdr:cNvPr>
        <xdr:cNvSpPr/>
      </xdr:nvSpPr>
      <xdr:spPr>
        <a:xfrm>
          <a:off x="2095500" y="133655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4" name="テキスト ボックス 203">
          <a:extLst>
            <a:ext uri="{FF2B5EF4-FFF2-40B4-BE49-F238E27FC236}">
              <a16:creationId xmlns:a16="http://schemas.microsoft.com/office/drawing/2014/main" id="{EA4037CC-6727-4B97-B94E-5E757DFDDA9D}"/>
            </a:ext>
          </a:extLst>
        </xdr:cNvPr>
        <xdr:cNvSpPr txBox="1"/>
      </xdr:nvSpPr>
      <xdr:spPr>
        <a:xfrm>
          <a:off x="1781175" y="134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354E2773-494E-460A-8095-FE03A276F3F5}"/>
            </a:ext>
          </a:extLst>
        </xdr:cNvPr>
        <xdr:cNvSpPr/>
      </xdr:nvSpPr>
      <xdr:spPr>
        <a:xfrm>
          <a:off x="1285875" y="1330433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116040</xdr:rowOff>
    </xdr:from>
    <xdr:ext cx="762000" cy="259045"/>
    <xdr:sp macro="" textlink="">
      <xdr:nvSpPr>
        <xdr:cNvPr id="206" name="テキスト ボックス 205">
          <a:extLst>
            <a:ext uri="{FF2B5EF4-FFF2-40B4-BE49-F238E27FC236}">
              <a16:creationId xmlns:a16="http://schemas.microsoft.com/office/drawing/2014/main" id="{6B22DC38-FC34-4896-A326-3837AD71DE5E}"/>
            </a:ext>
          </a:extLst>
        </xdr:cNvPr>
        <xdr:cNvSpPr txBox="1"/>
      </xdr:nvSpPr>
      <xdr:spPr>
        <a:xfrm>
          <a:off x="971550" y="133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5318EF8D-D962-4847-B844-16C568E4F601}"/>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DBD7222-6CEA-4021-9159-4311BD902D9F}"/>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46AEFF5-1A53-4B9F-BE06-9321E0457E93}"/>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BB022B5-A7D8-46BF-A2FE-639FB3EC652C}"/>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71BC35C-1C44-4060-9E80-7118502B0C75}"/>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1339</xdr:rowOff>
    </xdr:from>
    <xdr:to>
      <xdr:col>23</xdr:col>
      <xdr:colOff>184150</xdr:colOff>
      <xdr:row>85</xdr:row>
      <xdr:rowOff>102939</xdr:rowOff>
    </xdr:to>
    <xdr:sp macro="" textlink="">
      <xdr:nvSpPr>
        <xdr:cNvPr id="212" name="楕円 211">
          <a:extLst>
            <a:ext uri="{FF2B5EF4-FFF2-40B4-BE49-F238E27FC236}">
              <a16:creationId xmlns:a16="http://schemas.microsoft.com/office/drawing/2014/main" id="{6FACBABE-C7A3-4D06-864E-9823A72C2A99}"/>
            </a:ext>
          </a:extLst>
        </xdr:cNvPr>
        <xdr:cNvSpPr/>
      </xdr:nvSpPr>
      <xdr:spPr>
        <a:xfrm>
          <a:off x="4467225" y="137649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17866</xdr:rowOff>
    </xdr:from>
    <xdr:ext cx="762000" cy="259045"/>
    <xdr:sp macro="" textlink="">
      <xdr:nvSpPr>
        <xdr:cNvPr id="213" name="人件費・物件費等の状況該当値テキスト">
          <a:extLst>
            <a:ext uri="{FF2B5EF4-FFF2-40B4-BE49-F238E27FC236}">
              <a16:creationId xmlns:a16="http://schemas.microsoft.com/office/drawing/2014/main" id="{408F6A8C-46DF-4A31-8F73-6BB11AE20BB5}"/>
            </a:ext>
          </a:extLst>
        </xdr:cNvPr>
        <xdr:cNvSpPr txBox="1"/>
      </xdr:nvSpPr>
      <xdr:spPr>
        <a:xfrm>
          <a:off x="4581525" y="1361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66883</xdr:rowOff>
    </xdr:from>
    <xdr:to>
      <xdr:col>19</xdr:col>
      <xdr:colOff>184150</xdr:colOff>
      <xdr:row>84</xdr:row>
      <xdr:rowOff>168483</xdr:rowOff>
    </xdr:to>
    <xdr:sp macro="" textlink="">
      <xdr:nvSpPr>
        <xdr:cNvPr id="214" name="楕円 213">
          <a:extLst>
            <a:ext uri="{FF2B5EF4-FFF2-40B4-BE49-F238E27FC236}">
              <a16:creationId xmlns:a16="http://schemas.microsoft.com/office/drawing/2014/main" id="{FC9B82C0-0C8C-4533-BFFB-993635996DA0}"/>
            </a:ext>
          </a:extLst>
        </xdr:cNvPr>
        <xdr:cNvSpPr/>
      </xdr:nvSpPr>
      <xdr:spPr>
        <a:xfrm>
          <a:off x="3705225" y="136654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7210</xdr:rowOff>
    </xdr:from>
    <xdr:ext cx="736600" cy="259045"/>
    <xdr:sp macro="" textlink="">
      <xdr:nvSpPr>
        <xdr:cNvPr id="215" name="テキスト ボックス 214">
          <a:extLst>
            <a:ext uri="{FF2B5EF4-FFF2-40B4-BE49-F238E27FC236}">
              <a16:creationId xmlns:a16="http://schemas.microsoft.com/office/drawing/2014/main" id="{E79C2339-4B9D-49C0-99A5-E387A87B5AA9}"/>
            </a:ext>
          </a:extLst>
        </xdr:cNvPr>
        <xdr:cNvSpPr txBox="1"/>
      </xdr:nvSpPr>
      <xdr:spPr>
        <a:xfrm>
          <a:off x="3409950" y="13450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91701</xdr:rowOff>
    </xdr:from>
    <xdr:to>
      <xdr:col>15</xdr:col>
      <xdr:colOff>133350</xdr:colOff>
      <xdr:row>83</xdr:row>
      <xdr:rowOff>21851</xdr:rowOff>
    </xdr:to>
    <xdr:sp macro="" textlink="">
      <xdr:nvSpPr>
        <xdr:cNvPr id="216" name="楕円 215">
          <a:extLst>
            <a:ext uri="{FF2B5EF4-FFF2-40B4-BE49-F238E27FC236}">
              <a16:creationId xmlns:a16="http://schemas.microsoft.com/office/drawing/2014/main" id="{9DCE7AF5-2E1C-4491-AB73-6B1C2F4BDA00}"/>
            </a:ext>
          </a:extLst>
        </xdr:cNvPr>
        <xdr:cNvSpPr/>
      </xdr:nvSpPr>
      <xdr:spPr>
        <a:xfrm>
          <a:off x="2886075" y="133663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32028</xdr:rowOff>
    </xdr:from>
    <xdr:ext cx="762000" cy="259045"/>
    <xdr:sp macro="" textlink="">
      <xdr:nvSpPr>
        <xdr:cNvPr id="217" name="テキスト ボックス 216">
          <a:extLst>
            <a:ext uri="{FF2B5EF4-FFF2-40B4-BE49-F238E27FC236}">
              <a16:creationId xmlns:a16="http://schemas.microsoft.com/office/drawing/2014/main" id="{D34BC841-5278-40D4-876C-6AB8E410FE9D}"/>
            </a:ext>
          </a:extLst>
        </xdr:cNvPr>
        <xdr:cNvSpPr txBox="1"/>
      </xdr:nvSpPr>
      <xdr:spPr>
        <a:xfrm>
          <a:off x="2600325" y="1314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146989</xdr:rowOff>
    </xdr:from>
    <xdr:to>
      <xdr:col>11</xdr:col>
      <xdr:colOff>82550</xdr:colOff>
      <xdr:row>82</xdr:row>
      <xdr:rowOff>77139</xdr:rowOff>
    </xdr:to>
    <xdr:sp macro="" textlink="">
      <xdr:nvSpPr>
        <xdr:cNvPr id="218" name="楕円 217">
          <a:extLst>
            <a:ext uri="{FF2B5EF4-FFF2-40B4-BE49-F238E27FC236}">
              <a16:creationId xmlns:a16="http://schemas.microsoft.com/office/drawing/2014/main" id="{1775728A-29EB-47D7-9D40-47C9DF5C5472}"/>
            </a:ext>
          </a:extLst>
        </xdr:cNvPr>
        <xdr:cNvSpPr/>
      </xdr:nvSpPr>
      <xdr:spPr>
        <a:xfrm>
          <a:off x="2095500" y="13259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87316</xdr:rowOff>
    </xdr:from>
    <xdr:ext cx="762000" cy="259045"/>
    <xdr:sp macro="" textlink="">
      <xdr:nvSpPr>
        <xdr:cNvPr id="219" name="テキスト ボックス 218">
          <a:extLst>
            <a:ext uri="{FF2B5EF4-FFF2-40B4-BE49-F238E27FC236}">
              <a16:creationId xmlns:a16="http://schemas.microsoft.com/office/drawing/2014/main" id="{FDA2D6A1-80AF-4FD4-B89A-9377E449E92B}"/>
            </a:ext>
          </a:extLst>
        </xdr:cNvPr>
        <xdr:cNvSpPr txBox="1"/>
      </xdr:nvSpPr>
      <xdr:spPr>
        <a:xfrm>
          <a:off x="1781175" y="1303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105221</xdr:rowOff>
    </xdr:from>
    <xdr:to>
      <xdr:col>7</xdr:col>
      <xdr:colOff>31750</xdr:colOff>
      <xdr:row>82</xdr:row>
      <xdr:rowOff>35371</xdr:rowOff>
    </xdr:to>
    <xdr:sp macro="" textlink="">
      <xdr:nvSpPr>
        <xdr:cNvPr id="220" name="楕円 219">
          <a:extLst>
            <a:ext uri="{FF2B5EF4-FFF2-40B4-BE49-F238E27FC236}">
              <a16:creationId xmlns:a16="http://schemas.microsoft.com/office/drawing/2014/main" id="{3BD9CF1A-80D2-4345-B28F-C2BD11434056}"/>
            </a:ext>
          </a:extLst>
        </xdr:cNvPr>
        <xdr:cNvSpPr/>
      </xdr:nvSpPr>
      <xdr:spPr>
        <a:xfrm>
          <a:off x="1285875" y="1321797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45548</xdr:rowOff>
    </xdr:from>
    <xdr:ext cx="762000" cy="259045"/>
    <xdr:sp macro="" textlink="">
      <xdr:nvSpPr>
        <xdr:cNvPr id="221" name="テキスト ボックス 220">
          <a:extLst>
            <a:ext uri="{FF2B5EF4-FFF2-40B4-BE49-F238E27FC236}">
              <a16:creationId xmlns:a16="http://schemas.microsoft.com/office/drawing/2014/main" id="{755C302C-7850-4E1A-8780-9230A60805A7}"/>
            </a:ext>
          </a:extLst>
        </xdr:cNvPr>
        <xdr:cNvSpPr txBox="1"/>
      </xdr:nvSpPr>
      <xdr:spPr>
        <a:xfrm>
          <a:off x="971550" y="130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2067506E-033C-4EFC-977B-790685CBB4DE}"/>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CCB1EA78-57D0-4ECB-BAF6-6ABD2F871693}"/>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DB1724E9-A85B-4FB1-B118-04AB4E0CA52F}"/>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3F8856ED-3624-459C-93F6-16E5D9BC7BE3}"/>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47376D7C-1796-4B47-9637-375CD32505E9}"/>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34751E98-4202-4FBA-A926-D4D0DF8910AA}"/>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ADF2D234-3F44-4D57-9189-8897350C2CD7}"/>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5011F86B-733A-483D-B12A-811139816FCA}"/>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BD91F386-15A3-4B97-9040-3691AA46C1C4}"/>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EAA579DF-E582-450E-922A-EDBEE5A55ABB}"/>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F250D4A-CAC4-44E8-B83A-4F30FC0B5A30}"/>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60E6AE2F-BF68-4C63-9C04-21152B69C297}"/>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75440E0-8331-495F-B74F-233681F0A900}"/>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本市職員の給与は、人事委員会の勧告に基づく給与改定により、市内民間給与との均衡が図られており、適正な水準となっているが、類似団体内平均値を上回っていることなどを踏まえ、平成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年度から、一部の級において、号給カットを実施するとともに、昇格した場合の給料月額の増加額の縮減について国を上回る見直しを実施、平成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からは、中堅層の給料上昇を抑制するための昇給制度の見直しも実施しており、これらの見直しは中・長期的に効果が表れるものであるため、引き続き、指数に与える効果を分析していく必要があると考えている。</a:t>
          </a:r>
        </a:p>
        <a:p>
          <a:r>
            <a:rPr kumimoji="1" lang="ja-JP" altLang="en-US" sz="900">
              <a:latin typeface="ＭＳ Ｐゴシック" panose="020B0600070205080204" pitchFamily="50" charset="-128"/>
              <a:ea typeface="ＭＳ Ｐゴシック" panose="020B0600070205080204" pitchFamily="50" charset="-128"/>
            </a:rPr>
            <a:t>　また、令和５年度の給与改定では、国や多くの自治体が</a:t>
          </a:r>
          <a:r>
            <a:rPr kumimoji="1" lang="en-US" altLang="ja-JP" sz="900">
              <a:latin typeface="ＭＳ Ｐゴシック" panose="020B0600070205080204" pitchFamily="50" charset="-128"/>
              <a:ea typeface="ＭＳ Ｐゴシック" panose="020B0600070205080204" pitchFamily="50" charset="-128"/>
            </a:rPr>
            <a:t>1,000</a:t>
          </a:r>
          <a:r>
            <a:rPr kumimoji="1" lang="ja-JP" altLang="en-US" sz="900">
              <a:latin typeface="ＭＳ Ｐゴシック" panose="020B0600070205080204" pitchFamily="50" charset="-128"/>
              <a:ea typeface="ＭＳ Ｐゴシック" panose="020B0600070205080204" pitchFamily="50" charset="-128"/>
            </a:rPr>
            <a:t>円以上の引上げ改定を行う中、国の対応級の最高俸給月額を超える号給の引上げ額を、最小幅である</a:t>
          </a:r>
          <a:r>
            <a:rPr kumimoji="1" lang="en-US" altLang="ja-JP" sz="900">
              <a:latin typeface="ＭＳ Ｐゴシック" panose="020B0600070205080204" pitchFamily="50" charset="-128"/>
              <a:ea typeface="ＭＳ Ｐゴシック" panose="020B0600070205080204" pitchFamily="50" charset="-128"/>
            </a:rPr>
            <a:t>100</a:t>
          </a:r>
          <a:r>
            <a:rPr kumimoji="1" lang="ja-JP" altLang="en-US" sz="900">
              <a:latin typeface="ＭＳ Ｐゴシック" panose="020B0600070205080204" pitchFamily="50" charset="-128"/>
              <a:ea typeface="ＭＳ Ｐゴシック" panose="020B0600070205080204" pitchFamily="50" charset="-128"/>
            </a:rPr>
            <a:t>円に留めるなど、フラット化を実施した。</a:t>
          </a:r>
        </a:p>
        <a:p>
          <a:r>
            <a:rPr kumimoji="1" lang="ja-JP" altLang="en-US" sz="900">
              <a:latin typeface="ＭＳ Ｐゴシック" panose="020B0600070205080204" pitchFamily="50" charset="-128"/>
              <a:ea typeface="ＭＳ Ｐゴシック" panose="020B0600070205080204" pitchFamily="50" charset="-128"/>
            </a:rPr>
            <a:t>　 職員給与については、今後も、人事委員会の勧告を尊重し、市内民間給与との均衡が図られるよう措置するとともに、より一層市民の理解が得られるよう、必要な見直しに努めていく。</a:t>
          </a: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グラフの</a:t>
          </a:r>
          <a:r>
            <a:rPr kumimoji="1" lang="en-US" altLang="ja-JP" sz="900">
              <a:latin typeface="ＭＳ Ｐゴシック" panose="020B0600070205080204" pitchFamily="50" charset="-128"/>
              <a:ea typeface="ＭＳ Ｐゴシック" panose="020B0600070205080204" pitchFamily="50" charset="-128"/>
            </a:rPr>
            <a:t>H30</a:t>
          </a:r>
          <a:r>
            <a:rPr kumimoji="1" lang="ja-JP" altLang="en-US" sz="900">
              <a:latin typeface="ＭＳ Ｐゴシック" panose="020B0600070205080204" pitchFamily="50" charset="-128"/>
              <a:ea typeface="ＭＳ Ｐゴシック" panose="020B0600070205080204" pitchFamily="50" charset="-128"/>
            </a:rPr>
            <a:t>から</a:t>
          </a:r>
          <a:r>
            <a:rPr kumimoji="1" lang="en-US" altLang="ja-JP" sz="900">
              <a:latin typeface="ＭＳ Ｐゴシック" panose="020B0600070205080204" pitchFamily="50" charset="-128"/>
              <a:ea typeface="ＭＳ Ｐゴシック" panose="020B0600070205080204" pitchFamily="50" charset="-128"/>
            </a:rPr>
            <a:t>R03</a:t>
          </a:r>
          <a:r>
            <a:rPr kumimoji="1" lang="ja-JP" altLang="en-US" sz="900">
              <a:latin typeface="ＭＳ Ｐゴシック" panose="020B0600070205080204" pitchFamily="50" charset="-128"/>
              <a:ea typeface="ＭＳ Ｐゴシック" panose="020B0600070205080204" pitchFamily="50" charset="-128"/>
            </a:rPr>
            <a:t>までの数値は、それぞれの年度の翌年のものである。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8443D875-C6F1-4FDF-BE17-D0B30CD6E4AC}"/>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B8EA6A75-26E6-462F-90BB-475C4F4A011E}"/>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AFBA1687-AE0B-49F8-924C-C20772648CC0}"/>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5B392F1C-BFF4-4957-BD66-8689336C1102}"/>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4768F822-CE41-4637-9C0D-0D74D0C86AB2}"/>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B27635B7-1AB3-4C3C-85D3-F2AE48557E5C}"/>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D76A8A9E-03F0-4849-80F3-922DC096E7E1}"/>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548A8F76-B6FE-48B1-8E7A-7635EF435590}"/>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50D80831-4E4C-437E-8DA9-B2367A6EE28F}"/>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F7CF03B-07A0-4E28-9D5A-96ADF578FBB0}"/>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184BF24A-B3E4-420C-9D35-1206E1A564D7}"/>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460D9710-B049-45CB-8531-AA728BA75B99}"/>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E6F98E93-4908-4C3E-AB46-18FF5F7C1CA0}"/>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3F0130B4-9E66-4656-9FE8-A4ACD1B1848E}"/>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3D044DF-DE96-41D4-942A-59359C378F15}"/>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F5B379D4-F4E6-41B6-B3B1-6C348FDEADF1}"/>
            </a:ext>
          </a:extLst>
        </xdr:cNvPr>
        <xdr:cNvCxnSpPr/>
      </xdr:nvCxnSpPr>
      <xdr:spPr>
        <a:xfrm flipV="1">
          <a:off x="15478125" y="13250334"/>
          <a:ext cx="0" cy="1062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75F29EDE-34A2-4BAA-98C6-688FD0A32DA8}"/>
            </a:ext>
          </a:extLst>
        </xdr:cNvPr>
        <xdr:cNvSpPr txBox="1"/>
      </xdr:nvSpPr>
      <xdr:spPr>
        <a:xfrm>
          <a:off x="1556385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2DD9B7DE-369B-4F63-8E7D-420AD1DB3554}"/>
            </a:ext>
          </a:extLst>
        </xdr:cNvPr>
        <xdr:cNvCxnSpPr/>
      </xdr:nvCxnSpPr>
      <xdr:spPr>
        <a:xfrm>
          <a:off x="15401925" y="14312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E1786E05-EA30-4161-B723-A6B9DE19B38D}"/>
            </a:ext>
          </a:extLst>
        </xdr:cNvPr>
        <xdr:cNvSpPr txBox="1"/>
      </xdr:nvSpPr>
      <xdr:spPr>
        <a:xfrm>
          <a:off x="15563850" y="1300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140B829C-5717-47BF-BE75-7024320557FC}"/>
            </a:ext>
          </a:extLst>
        </xdr:cNvPr>
        <xdr:cNvCxnSpPr/>
      </xdr:nvCxnSpPr>
      <xdr:spPr>
        <a:xfrm>
          <a:off x="15401925" y="132503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55" name="直線コネクタ 254">
          <a:extLst>
            <a:ext uri="{FF2B5EF4-FFF2-40B4-BE49-F238E27FC236}">
              <a16:creationId xmlns:a16="http://schemas.microsoft.com/office/drawing/2014/main" id="{AAA4FE8B-B4B5-435C-B43C-090FFEAF9FFD}"/>
            </a:ext>
          </a:extLst>
        </xdr:cNvPr>
        <xdr:cNvCxnSpPr/>
      </xdr:nvCxnSpPr>
      <xdr:spPr>
        <a:xfrm>
          <a:off x="14716125" y="1411499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856A9413-C67E-4CC0-93C7-1528CB201B20}"/>
            </a:ext>
          </a:extLst>
        </xdr:cNvPr>
        <xdr:cNvSpPr txBox="1"/>
      </xdr:nvSpPr>
      <xdr:spPr>
        <a:xfrm>
          <a:off x="15563850" y="13545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E8879A68-D4A6-410B-90AA-10CB389EB83D}"/>
            </a:ext>
          </a:extLst>
        </xdr:cNvPr>
        <xdr:cNvSpPr/>
      </xdr:nvSpPr>
      <xdr:spPr>
        <a:xfrm>
          <a:off x="15430500" y="13693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70909</xdr:rowOff>
    </xdr:to>
    <xdr:cxnSp macro="">
      <xdr:nvCxnSpPr>
        <xdr:cNvPr id="258" name="直線コネクタ 257">
          <a:extLst>
            <a:ext uri="{FF2B5EF4-FFF2-40B4-BE49-F238E27FC236}">
              <a16:creationId xmlns:a16="http://schemas.microsoft.com/office/drawing/2014/main" id="{D4F34DAC-6516-49C2-9F13-751F73287BB4}"/>
            </a:ext>
          </a:extLst>
        </xdr:cNvPr>
        <xdr:cNvCxnSpPr/>
      </xdr:nvCxnSpPr>
      <xdr:spPr>
        <a:xfrm flipV="1">
          <a:off x="13906500" y="14114991"/>
          <a:ext cx="809625"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C773B8EE-49E8-4567-9C9D-C600017C1022}"/>
            </a:ext>
          </a:extLst>
        </xdr:cNvPr>
        <xdr:cNvSpPr/>
      </xdr:nvSpPr>
      <xdr:spPr>
        <a:xfrm>
          <a:off x="14668500" y="13693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5D85DA20-B71D-4BD7-89BB-8D2961EDFED0}"/>
            </a:ext>
          </a:extLst>
        </xdr:cNvPr>
        <xdr:cNvSpPr txBox="1"/>
      </xdr:nvSpPr>
      <xdr:spPr>
        <a:xfrm>
          <a:off x="14373225" y="1346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70909</xdr:rowOff>
    </xdr:to>
    <xdr:cxnSp macro="">
      <xdr:nvCxnSpPr>
        <xdr:cNvPr id="261" name="直線コネクタ 260">
          <a:extLst>
            <a:ext uri="{FF2B5EF4-FFF2-40B4-BE49-F238E27FC236}">
              <a16:creationId xmlns:a16="http://schemas.microsoft.com/office/drawing/2014/main" id="{BBB553F0-DE4B-4FAA-B26F-F95E008A15B9}"/>
            </a:ext>
          </a:extLst>
        </xdr:cNvPr>
        <xdr:cNvCxnSpPr/>
      </xdr:nvCxnSpPr>
      <xdr:spPr>
        <a:xfrm>
          <a:off x="13106400" y="14135100"/>
          <a:ext cx="8001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EAB0DADA-0A17-4432-9484-ABE3C92F48DD}"/>
            </a:ext>
          </a:extLst>
        </xdr:cNvPr>
        <xdr:cNvSpPr/>
      </xdr:nvSpPr>
      <xdr:spPr>
        <a:xfrm>
          <a:off x="13868400" y="13733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97EA85E5-7B1E-49F3-9046-B0A352871B52}"/>
            </a:ext>
          </a:extLst>
        </xdr:cNvPr>
        <xdr:cNvSpPr txBox="1"/>
      </xdr:nvSpPr>
      <xdr:spPr>
        <a:xfrm>
          <a:off x="13554075" y="135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4" name="直線コネクタ 263">
          <a:extLst>
            <a:ext uri="{FF2B5EF4-FFF2-40B4-BE49-F238E27FC236}">
              <a16:creationId xmlns:a16="http://schemas.microsoft.com/office/drawing/2014/main" id="{8C39EA5E-EB3D-4778-A394-620C4780DFBC}"/>
            </a:ext>
          </a:extLst>
        </xdr:cNvPr>
        <xdr:cNvCxnSpPr/>
      </xdr:nvCxnSpPr>
      <xdr:spPr>
        <a:xfrm flipV="1">
          <a:off x="12296775" y="14135100"/>
          <a:ext cx="809625" cy="8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B9B1D656-FAE6-4F47-A85B-E5896EA2D07A}"/>
            </a:ext>
          </a:extLst>
        </xdr:cNvPr>
        <xdr:cNvSpPr/>
      </xdr:nvSpPr>
      <xdr:spPr>
        <a:xfrm>
          <a:off x="13058775" y="13733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B1866C46-51AB-481B-86F5-56D8AD7A7851}"/>
            </a:ext>
          </a:extLst>
        </xdr:cNvPr>
        <xdr:cNvSpPr txBox="1"/>
      </xdr:nvSpPr>
      <xdr:spPr>
        <a:xfrm>
          <a:off x="12763500" y="135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627318C3-E417-449F-9262-26A2301BE01B}"/>
            </a:ext>
          </a:extLst>
        </xdr:cNvPr>
        <xdr:cNvSpPr/>
      </xdr:nvSpPr>
      <xdr:spPr>
        <a:xfrm>
          <a:off x="12239625" y="13808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262FE348-DDC7-462E-BF24-930B445B35A4}"/>
            </a:ext>
          </a:extLst>
        </xdr:cNvPr>
        <xdr:cNvSpPr txBox="1"/>
      </xdr:nvSpPr>
      <xdr:spPr>
        <a:xfrm>
          <a:off x="11953875"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69E3C6F-5651-48AC-A8EA-6E0DE55C93C0}"/>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B0394E2-CC9E-4C1E-95D6-9FE66601FE66}"/>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A1CCF75-698E-4A88-9728-6FA16A8EF379}"/>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0BD7C02-1F67-41F6-8219-907193D7BE07}"/>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37F0926-957D-4651-8F81-BC16B7163A39}"/>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4" name="楕円 273">
          <a:extLst>
            <a:ext uri="{FF2B5EF4-FFF2-40B4-BE49-F238E27FC236}">
              <a16:creationId xmlns:a16="http://schemas.microsoft.com/office/drawing/2014/main" id="{FDD5D4F1-D40C-4A57-A645-AAA7A4A0B500}"/>
            </a:ext>
          </a:extLst>
        </xdr:cNvPr>
        <xdr:cNvSpPr/>
      </xdr:nvSpPr>
      <xdr:spPr>
        <a:xfrm>
          <a:off x="15430500" y="140768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5" name="給与水準   （国との比較）該当値テキスト">
          <a:extLst>
            <a:ext uri="{FF2B5EF4-FFF2-40B4-BE49-F238E27FC236}">
              <a16:creationId xmlns:a16="http://schemas.microsoft.com/office/drawing/2014/main" id="{F9B2C037-9D93-49F5-8784-4D2AFE08A04E}"/>
            </a:ext>
          </a:extLst>
        </xdr:cNvPr>
        <xdr:cNvSpPr txBox="1"/>
      </xdr:nvSpPr>
      <xdr:spPr>
        <a:xfrm>
          <a:off x="15563850" y="1405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6" name="楕円 275">
          <a:extLst>
            <a:ext uri="{FF2B5EF4-FFF2-40B4-BE49-F238E27FC236}">
              <a16:creationId xmlns:a16="http://schemas.microsoft.com/office/drawing/2014/main" id="{D8278DC1-08EC-4667-9B98-F3F86B1CAF25}"/>
            </a:ext>
          </a:extLst>
        </xdr:cNvPr>
        <xdr:cNvSpPr/>
      </xdr:nvSpPr>
      <xdr:spPr>
        <a:xfrm>
          <a:off x="14668500" y="140768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7" name="テキスト ボックス 276">
          <a:extLst>
            <a:ext uri="{FF2B5EF4-FFF2-40B4-BE49-F238E27FC236}">
              <a16:creationId xmlns:a16="http://schemas.microsoft.com/office/drawing/2014/main" id="{33C0BE61-3C54-41E8-B9A2-02B716EFB9DF}"/>
            </a:ext>
          </a:extLst>
        </xdr:cNvPr>
        <xdr:cNvSpPr txBox="1"/>
      </xdr:nvSpPr>
      <xdr:spPr>
        <a:xfrm>
          <a:off x="14373225" y="14156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8" name="楕円 277">
          <a:extLst>
            <a:ext uri="{FF2B5EF4-FFF2-40B4-BE49-F238E27FC236}">
              <a16:creationId xmlns:a16="http://schemas.microsoft.com/office/drawing/2014/main" id="{600B919A-EA77-42E8-B280-1D43DBB57365}"/>
            </a:ext>
          </a:extLst>
        </xdr:cNvPr>
        <xdr:cNvSpPr/>
      </xdr:nvSpPr>
      <xdr:spPr>
        <a:xfrm>
          <a:off x="13868400" y="141075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9" name="テキスト ボックス 278">
          <a:extLst>
            <a:ext uri="{FF2B5EF4-FFF2-40B4-BE49-F238E27FC236}">
              <a16:creationId xmlns:a16="http://schemas.microsoft.com/office/drawing/2014/main" id="{224927D8-36C0-4421-AB44-FAF0E50AAE76}"/>
            </a:ext>
          </a:extLst>
        </xdr:cNvPr>
        <xdr:cNvSpPr txBox="1"/>
      </xdr:nvSpPr>
      <xdr:spPr>
        <a:xfrm>
          <a:off x="13554075" y="1419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8FBE539-707F-4D6A-949B-54047AF60F94}"/>
            </a:ext>
          </a:extLst>
        </xdr:cNvPr>
        <xdr:cNvSpPr/>
      </xdr:nvSpPr>
      <xdr:spPr>
        <a:xfrm>
          <a:off x="13058775" y="140874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A6ABDCEC-0DA7-4B94-99A1-0C63820CB04B}"/>
            </a:ext>
          </a:extLst>
        </xdr:cNvPr>
        <xdr:cNvSpPr txBox="1"/>
      </xdr:nvSpPr>
      <xdr:spPr>
        <a:xfrm>
          <a:off x="12763500" y="1417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2" name="楕円 281">
          <a:extLst>
            <a:ext uri="{FF2B5EF4-FFF2-40B4-BE49-F238E27FC236}">
              <a16:creationId xmlns:a16="http://schemas.microsoft.com/office/drawing/2014/main" id="{20ECF7DB-C81C-4233-B90A-3BE396D89CD4}"/>
            </a:ext>
          </a:extLst>
        </xdr:cNvPr>
        <xdr:cNvSpPr/>
      </xdr:nvSpPr>
      <xdr:spPr>
        <a:xfrm>
          <a:off x="12239625" y="1417108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3" name="テキスト ボックス 282">
          <a:extLst>
            <a:ext uri="{FF2B5EF4-FFF2-40B4-BE49-F238E27FC236}">
              <a16:creationId xmlns:a16="http://schemas.microsoft.com/office/drawing/2014/main" id="{3DE36F65-E49D-479A-BF6F-DF6508F9588F}"/>
            </a:ext>
          </a:extLst>
        </xdr:cNvPr>
        <xdr:cNvSpPr txBox="1"/>
      </xdr:nvSpPr>
      <xdr:spPr>
        <a:xfrm>
          <a:off x="11953875" y="1425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3EABD31F-C675-4EB6-87AE-0E67FEB132DA}"/>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3D5268C3-FD6B-4967-98AA-EF3A37369BDA}"/>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D97DFC9C-15B8-48CF-8A3A-93C7E4AEB647}"/>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F61A9221-C0DF-4A68-87AF-1982C581C556}"/>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E9D381EA-2764-4307-B3AB-F0CD258B424B}"/>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762015E2-A25B-4DA1-A24A-FDCA110F7ECF}"/>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E3D65C10-17B0-44B7-AB61-9AFFD48A8376}"/>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C7C49E1-62CC-4081-93A7-008A8AAE315B}"/>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2B50CD40-7E99-4BCC-96C3-02E100A1BF95}"/>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9B1B58F0-DF6A-4E97-AAC8-6A902AC93879}"/>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906B56D1-E269-496A-A8FE-9B9043A972BD}"/>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F8411CC0-4549-427A-A25A-0C83F15B7952}"/>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EDADE991-F564-47A4-83FE-89B258DC28A9}"/>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定員管理の目標を設定したのは、平成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人削減の目標を掲げた集中改革プランと、平成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年度までに</a:t>
          </a:r>
          <a:r>
            <a:rPr kumimoji="1" lang="en-US" altLang="ja-JP" sz="1100">
              <a:latin typeface="ＭＳ Ｐゴシック" panose="020B0600070205080204" pitchFamily="50" charset="-128"/>
              <a:ea typeface="ＭＳ Ｐゴシック" panose="020B0600070205080204" pitchFamily="50" charset="-128"/>
            </a:rPr>
            <a:t>9,800</a:t>
          </a:r>
          <a:r>
            <a:rPr kumimoji="1" lang="ja-JP" altLang="en-US" sz="1100">
              <a:latin typeface="ＭＳ Ｐゴシック" panose="020B0600070205080204" pitchFamily="50" charset="-128"/>
              <a:ea typeface="ＭＳ Ｐゴシック" panose="020B0600070205080204" pitchFamily="50" charset="-128"/>
            </a:rPr>
            <a:t>人体制とする目標を掲げた行政改革プランがあるが、いずれの目標も達成済み（集中改革プラン：</a:t>
          </a:r>
          <a:r>
            <a:rPr kumimoji="1" lang="en-US" altLang="ja-JP" sz="1100">
              <a:latin typeface="ＭＳ Ｐゴシック" panose="020B0600070205080204" pitchFamily="50" charset="-128"/>
              <a:ea typeface="ＭＳ Ｐゴシック" panose="020B0600070205080204" pitchFamily="50" charset="-128"/>
            </a:rPr>
            <a:t>941</a:t>
          </a:r>
          <a:r>
            <a:rPr kumimoji="1" lang="ja-JP" altLang="en-US" sz="1100">
              <a:latin typeface="ＭＳ Ｐゴシック" panose="020B0600070205080204" pitchFamily="50" charset="-128"/>
              <a:ea typeface="ＭＳ Ｐゴシック" panose="020B0600070205080204" pitchFamily="50" charset="-128"/>
            </a:rPr>
            <a:t>人削減、行政改革プラン：</a:t>
          </a:r>
          <a:r>
            <a:rPr kumimoji="1" lang="en-US" altLang="ja-JP" sz="1100">
              <a:latin typeface="ＭＳ Ｐゴシック" panose="020B0600070205080204" pitchFamily="50" charset="-128"/>
              <a:ea typeface="ＭＳ Ｐゴシック" panose="020B0600070205080204" pitchFamily="50" charset="-128"/>
            </a:rPr>
            <a:t>H23</a:t>
          </a:r>
          <a:r>
            <a:rPr kumimoji="1" lang="ja-JP" altLang="en-US" sz="1100">
              <a:latin typeface="ＭＳ Ｐゴシック" panose="020B0600070205080204" pitchFamily="50" charset="-128"/>
              <a:ea typeface="ＭＳ Ｐゴシック" panose="020B0600070205080204" pitchFamily="50" charset="-128"/>
            </a:rPr>
            <a:t>に達成（</a:t>
          </a:r>
          <a:r>
            <a:rPr kumimoji="1" lang="en-US" altLang="ja-JP" sz="1100">
              <a:latin typeface="ＭＳ Ｐゴシック" panose="020B0600070205080204" pitchFamily="50" charset="-128"/>
              <a:ea typeface="ＭＳ Ｐゴシック" panose="020B0600070205080204" pitchFamily="50" charset="-128"/>
            </a:rPr>
            <a:t>9,784</a:t>
          </a:r>
          <a:r>
            <a:rPr kumimoji="1" lang="ja-JP" altLang="en-US" sz="1100">
              <a:latin typeface="ＭＳ Ｐゴシック" panose="020B0600070205080204" pitchFamily="50" charset="-128"/>
              <a:ea typeface="ＭＳ Ｐゴシック" panose="020B0600070205080204" pitchFamily="50" charset="-128"/>
            </a:rPr>
            <a:t>人））。</a:t>
          </a:r>
        </a:p>
        <a:p>
          <a:r>
            <a:rPr kumimoji="1" lang="ja-JP" altLang="en-US" sz="1100">
              <a:latin typeface="ＭＳ Ｐゴシック" panose="020B0600070205080204" pitchFamily="50" charset="-128"/>
              <a:ea typeface="ＭＳ Ｐゴシック" panose="020B0600070205080204" pitchFamily="50" charset="-128"/>
            </a:rPr>
            <a:t>　令和４年度についても、行政需要の増大に対応しつつ、業務のアウトソーシングや執行体制の見直しを進めた結果、類似団体の中でも特に少ない数字となっている。</a:t>
          </a:r>
        </a:p>
        <a:p>
          <a:r>
            <a:rPr kumimoji="1" lang="ja-JP" altLang="en-US" sz="1100">
              <a:latin typeface="ＭＳ Ｐゴシック" panose="020B0600070205080204" pitchFamily="50" charset="-128"/>
              <a:ea typeface="ＭＳ Ｐゴシック" panose="020B0600070205080204" pitchFamily="50" charset="-128"/>
            </a:rPr>
            <a:t>　今後も市民サービスの低下を招かないよう留意しながら事務事業や執行体制の見直しを行い、簡素で効率的な市役所の構築に努めていく。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EC90836F-FB03-403D-ACC6-BF1F42CBDAC6}"/>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8FB7D3F5-F310-4D7A-B1E6-6C4E8419D31E}"/>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674B24B7-AFD7-4C88-B4D6-78E4AA1BEE1B}"/>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EF1BD1F7-846D-4019-A9E3-F33C6E6314B8}"/>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91BB7643-BCCA-4E62-880E-CD16BD2E6517}"/>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5EF5A3A-ECEE-41C7-865D-7D981D2371CC}"/>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6B76C37F-8401-4073-A5DD-09224CDB5341}"/>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B8F4667-6DA0-4E39-9953-D0C3F6AAA77B}"/>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EA892870-B8BE-453B-B1F7-F800374A8FE4}"/>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5910E50A-F927-4418-89EC-908FEA2285E8}"/>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8BB7991-23FC-4EF1-BF1B-3687865080C7}"/>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A120FACE-2F39-431A-976F-75416CCBC11D}"/>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EDB17CC2-2254-4762-8AF4-0CB4021CDBA7}"/>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4512AD77-2DC7-490E-8673-5CE1E01C40F5}"/>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DB190BD7-3EAB-4E7B-945A-E0B727AF04CF}"/>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3B62D3EB-0AFF-448D-9E8C-FEDBED25B3CB}"/>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73660</xdr:rowOff>
    </xdr:from>
    <xdr:to>
      <xdr:col>81</xdr:col>
      <xdr:colOff>44450</xdr:colOff>
      <xdr:row>66</xdr:row>
      <xdr:rowOff>90594</xdr:rowOff>
    </xdr:to>
    <xdr:cxnSp macro="">
      <xdr:nvCxnSpPr>
        <xdr:cNvPr id="313" name="直線コネクタ 312">
          <a:extLst>
            <a:ext uri="{FF2B5EF4-FFF2-40B4-BE49-F238E27FC236}">
              <a16:creationId xmlns:a16="http://schemas.microsoft.com/office/drawing/2014/main" id="{8649AE67-FFE8-4C9D-9545-C05AD2ECB818}"/>
            </a:ext>
          </a:extLst>
        </xdr:cNvPr>
        <xdr:cNvCxnSpPr/>
      </xdr:nvCxnSpPr>
      <xdr:spPr>
        <a:xfrm flipV="1">
          <a:off x="15478125" y="9789160"/>
          <a:ext cx="0" cy="985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62671</xdr:rowOff>
    </xdr:from>
    <xdr:ext cx="762000" cy="259045"/>
    <xdr:sp macro="" textlink="">
      <xdr:nvSpPr>
        <xdr:cNvPr id="314" name="定員管理の状況最小値テキスト">
          <a:extLst>
            <a:ext uri="{FF2B5EF4-FFF2-40B4-BE49-F238E27FC236}">
              <a16:creationId xmlns:a16="http://schemas.microsoft.com/office/drawing/2014/main" id="{CF77D94E-7383-4670-B50C-1B7724350B42}"/>
            </a:ext>
          </a:extLst>
        </xdr:cNvPr>
        <xdr:cNvSpPr txBox="1"/>
      </xdr:nvSpPr>
      <xdr:spPr>
        <a:xfrm>
          <a:off x="15563850" y="1075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90594</xdr:rowOff>
    </xdr:from>
    <xdr:to>
      <xdr:col>81</xdr:col>
      <xdr:colOff>133350</xdr:colOff>
      <xdr:row>66</xdr:row>
      <xdr:rowOff>90594</xdr:rowOff>
    </xdr:to>
    <xdr:cxnSp macro="">
      <xdr:nvCxnSpPr>
        <xdr:cNvPr id="315" name="直線コネクタ 314">
          <a:extLst>
            <a:ext uri="{FF2B5EF4-FFF2-40B4-BE49-F238E27FC236}">
              <a16:creationId xmlns:a16="http://schemas.microsoft.com/office/drawing/2014/main" id="{10F7AEB3-6E7E-4D18-84DE-9EFBB6A34A18}"/>
            </a:ext>
          </a:extLst>
        </xdr:cNvPr>
        <xdr:cNvCxnSpPr/>
      </xdr:nvCxnSpPr>
      <xdr:spPr>
        <a:xfrm>
          <a:off x="15401925" y="107744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160037</xdr:rowOff>
    </xdr:from>
    <xdr:ext cx="762000" cy="259045"/>
    <xdr:sp macro="" textlink="">
      <xdr:nvSpPr>
        <xdr:cNvPr id="316" name="定員管理の状況最大値テキスト">
          <a:extLst>
            <a:ext uri="{FF2B5EF4-FFF2-40B4-BE49-F238E27FC236}">
              <a16:creationId xmlns:a16="http://schemas.microsoft.com/office/drawing/2014/main" id="{3865C610-296A-41C7-88C3-95047E6F14D2}"/>
            </a:ext>
          </a:extLst>
        </xdr:cNvPr>
        <xdr:cNvSpPr txBox="1"/>
      </xdr:nvSpPr>
      <xdr:spPr>
        <a:xfrm>
          <a:off x="1556385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73660</xdr:rowOff>
    </xdr:from>
    <xdr:to>
      <xdr:col>81</xdr:col>
      <xdr:colOff>133350</xdr:colOff>
      <xdr:row>60</xdr:row>
      <xdr:rowOff>73660</xdr:rowOff>
    </xdr:to>
    <xdr:cxnSp macro="">
      <xdr:nvCxnSpPr>
        <xdr:cNvPr id="317" name="直線コネクタ 316">
          <a:extLst>
            <a:ext uri="{FF2B5EF4-FFF2-40B4-BE49-F238E27FC236}">
              <a16:creationId xmlns:a16="http://schemas.microsoft.com/office/drawing/2014/main" id="{7BB44029-B4C7-48E3-8C28-72B75E2F6453}"/>
            </a:ext>
          </a:extLst>
        </xdr:cNvPr>
        <xdr:cNvCxnSpPr/>
      </xdr:nvCxnSpPr>
      <xdr:spPr>
        <a:xfrm>
          <a:off x="15401925" y="9789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101812</xdr:rowOff>
    </xdr:from>
    <xdr:to>
      <xdr:col>81</xdr:col>
      <xdr:colOff>44450</xdr:colOff>
      <xdr:row>60</xdr:row>
      <xdr:rowOff>129963</xdr:rowOff>
    </xdr:to>
    <xdr:cxnSp macro="">
      <xdr:nvCxnSpPr>
        <xdr:cNvPr id="318" name="直線コネクタ 317">
          <a:extLst>
            <a:ext uri="{FF2B5EF4-FFF2-40B4-BE49-F238E27FC236}">
              <a16:creationId xmlns:a16="http://schemas.microsoft.com/office/drawing/2014/main" id="{18EF99AA-7B31-4FF0-B9B5-30306CE74874}"/>
            </a:ext>
          </a:extLst>
        </xdr:cNvPr>
        <xdr:cNvCxnSpPr/>
      </xdr:nvCxnSpPr>
      <xdr:spPr>
        <a:xfrm>
          <a:off x="14716125" y="9820487"/>
          <a:ext cx="762000" cy="2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47642</xdr:rowOff>
    </xdr:from>
    <xdr:ext cx="762000" cy="259045"/>
    <xdr:sp macro="" textlink="">
      <xdr:nvSpPr>
        <xdr:cNvPr id="319" name="定員管理の状況平均値テキスト">
          <a:extLst>
            <a:ext uri="{FF2B5EF4-FFF2-40B4-BE49-F238E27FC236}">
              <a16:creationId xmlns:a16="http://schemas.microsoft.com/office/drawing/2014/main" id="{7BAD2FBB-D05C-49F5-AD5D-FCF93B69F9FC}"/>
            </a:ext>
          </a:extLst>
        </xdr:cNvPr>
        <xdr:cNvSpPr txBox="1"/>
      </xdr:nvSpPr>
      <xdr:spPr>
        <a:xfrm>
          <a:off x="1556385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75565</xdr:rowOff>
    </xdr:from>
    <xdr:to>
      <xdr:col>81</xdr:col>
      <xdr:colOff>95250</xdr:colOff>
      <xdr:row>64</xdr:row>
      <xdr:rowOff>5715</xdr:rowOff>
    </xdr:to>
    <xdr:sp macro="" textlink="">
      <xdr:nvSpPr>
        <xdr:cNvPr id="320" name="フローチャート: 判断 319">
          <a:extLst>
            <a:ext uri="{FF2B5EF4-FFF2-40B4-BE49-F238E27FC236}">
              <a16:creationId xmlns:a16="http://schemas.microsoft.com/office/drawing/2014/main" id="{84E58ADF-143D-40D5-8C27-D8F0481DE65D}"/>
            </a:ext>
          </a:extLst>
        </xdr:cNvPr>
        <xdr:cNvSpPr/>
      </xdr:nvSpPr>
      <xdr:spPr>
        <a:xfrm>
          <a:off x="15430500" y="102768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101812</xdr:rowOff>
    </xdr:from>
    <xdr:to>
      <xdr:col>77</xdr:col>
      <xdr:colOff>44450</xdr:colOff>
      <xdr:row>60</xdr:row>
      <xdr:rowOff>113877</xdr:rowOff>
    </xdr:to>
    <xdr:cxnSp macro="">
      <xdr:nvCxnSpPr>
        <xdr:cNvPr id="321" name="直線コネクタ 320">
          <a:extLst>
            <a:ext uri="{FF2B5EF4-FFF2-40B4-BE49-F238E27FC236}">
              <a16:creationId xmlns:a16="http://schemas.microsoft.com/office/drawing/2014/main" id="{01E68F9B-7540-4C5F-8796-29BDB2214E81}"/>
            </a:ext>
          </a:extLst>
        </xdr:cNvPr>
        <xdr:cNvCxnSpPr/>
      </xdr:nvCxnSpPr>
      <xdr:spPr>
        <a:xfrm flipV="1">
          <a:off x="13906500" y="9820487"/>
          <a:ext cx="80962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67521</xdr:rowOff>
    </xdr:from>
    <xdr:to>
      <xdr:col>77</xdr:col>
      <xdr:colOff>95250</xdr:colOff>
      <xdr:row>63</xdr:row>
      <xdr:rowOff>169121</xdr:rowOff>
    </xdr:to>
    <xdr:sp macro="" textlink="">
      <xdr:nvSpPr>
        <xdr:cNvPr id="322" name="フローチャート: 判断 321">
          <a:extLst>
            <a:ext uri="{FF2B5EF4-FFF2-40B4-BE49-F238E27FC236}">
              <a16:creationId xmlns:a16="http://schemas.microsoft.com/office/drawing/2014/main" id="{1AA70B89-DCCA-456C-8E21-5B70F2754FFD}"/>
            </a:ext>
          </a:extLst>
        </xdr:cNvPr>
        <xdr:cNvSpPr/>
      </xdr:nvSpPr>
      <xdr:spPr>
        <a:xfrm>
          <a:off x="14668500" y="102656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153898</xdr:rowOff>
    </xdr:from>
    <xdr:ext cx="736600" cy="259045"/>
    <xdr:sp macro="" textlink="">
      <xdr:nvSpPr>
        <xdr:cNvPr id="323" name="テキスト ボックス 322">
          <a:extLst>
            <a:ext uri="{FF2B5EF4-FFF2-40B4-BE49-F238E27FC236}">
              <a16:creationId xmlns:a16="http://schemas.microsoft.com/office/drawing/2014/main" id="{AAECF48A-A8F2-4D4E-987C-FD5D9AB20957}"/>
            </a:ext>
          </a:extLst>
        </xdr:cNvPr>
        <xdr:cNvSpPr txBox="1"/>
      </xdr:nvSpPr>
      <xdr:spPr>
        <a:xfrm>
          <a:off x="14373225" y="1035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60</xdr:row>
      <xdr:rowOff>113877</xdr:rowOff>
    </xdr:to>
    <xdr:cxnSp macro="">
      <xdr:nvCxnSpPr>
        <xdr:cNvPr id="324" name="直線コネクタ 323">
          <a:extLst>
            <a:ext uri="{FF2B5EF4-FFF2-40B4-BE49-F238E27FC236}">
              <a16:creationId xmlns:a16="http://schemas.microsoft.com/office/drawing/2014/main" id="{0C219084-BF03-434D-B122-7547840AB5A7}"/>
            </a:ext>
          </a:extLst>
        </xdr:cNvPr>
        <xdr:cNvCxnSpPr/>
      </xdr:nvCxnSpPr>
      <xdr:spPr>
        <a:xfrm>
          <a:off x="13106400" y="9665970"/>
          <a:ext cx="800100" cy="16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55456</xdr:rowOff>
    </xdr:from>
    <xdr:to>
      <xdr:col>73</xdr:col>
      <xdr:colOff>44450</xdr:colOff>
      <xdr:row>63</xdr:row>
      <xdr:rowOff>157056</xdr:rowOff>
    </xdr:to>
    <xdr:sp macro="" textlink="">
      <xdr:nvSpPr>
        <xdr:cNvPr id="325" name="フローチャート: 判断 324">
          <a:extLst>
            <a:ext uri="{FF2B5EF4-FFF2-40B4-BE49-F238E27FC236}">
              <a16:creationId xmlns:a16="http://schemas.microsoft.com/office/drawing/2014/main" id="{47107238-D322-4394-8CD4-FAFB3A85D710}"/>
            </a:ext>
          </a:extLst>
        </xdr:cNvPr>
        <xdr:cNvSpPr/>
      </xdr:nvSpPr>
      <xdr:spPr>
        <a:xfrm>
          <a:off x="13868400" y="102567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141833</xdr:rowOff>
    </xdr:from>
    <xdr:ext cx="762000" cy="259045"/>
    <xdr:sp macro="" textlink="">
      <xdr:nvSpPr>
        <xdr:cNvPr id="326" name="テキスト ボックス 325">
          <a:extLst>
            <a:ext uri="{FF2B5EF4-FFF2-40B4-BE49-F238E27FC236}">
              <a16:creationId xmlns:a16="http://schemas.microsoft.com/office/drawing/2014/main" id="{16BF6431-7D7F-498E-8C41-E142B22225BA}"/>
            </a:ext>
          </a:extLst>
        </xdr:cNvPr>
        <xdr:cNvSpPr txBox="1"/>
      </xdr:nvSpPr>
      <xdr:spPr>
        <a:xfrm>
          <a:off x="13554075" y="1034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104352</xdr:rowOff>
    </xdr:from>
    <xdr:to>
      <xdr:col>68</xdr:col>
      <xdr:colOff>152400</xdr:colOff>
      <xdr:row>59</xdr:row>
      <xdr:rowOff>112395</xdr:rowOff>
    </xdr:to>
    <xdr:cxnSp macro="">
      <xdr:nvCxnSpPr>
        <xdr:cNvPr id="327" name="直線コネクタ 326">
          <a:extLst>
            <a:ext uri="{FF2B5EF4-FFF2-40B4-BE49-F238E27FC236}">
              <a16:creationId xmlns:a16="http://schemas.microsoft.com/office/drawing/2014/main" id="{288FAD9C-DBE8-4E27-9F35-83D32AC0EF7A}"/>
            </a:ext>
          </a:extLst>
        </xdr:cNvPr>
        <xdr:cNvCxnSpPr/>
      </xdr:nvCxnSpPr>
      <xdr:spPr>
        <a:xfrm>
          <a:off x="12296775" y="9661102"/>
          <a:ext cx="809625"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70062</xdr:rowOff>
    </xdr:from>
    <xdr:to>
      <xdr:col>68</xdr:col>
      <xdr:colOff>203200</xdr:colOff>
      <xdr:row>63</xdr:row>
      <xdr:rowOff>212</xdr:rowOff>
    </xdr:to>
    <xdr:sp macro="" textlink="">
      <xdr:nvSpPr>
        <xdr:cNvPr id="328" name="フローチャート: 判断 327">
          <a:extLst>
            <a:ext uri="{FF2B5EF4-FFF2-40B4-BE49-F238E27FC236}">
              <a16:creationId xmlns:a16="http://schemas.microsoft.com/office/drawing/2014/main" id="{E22482B4-C1DA-467E-9BC9-F100FD32D5AD}"/>
            </a:ext>
          </a:extLst>
        </xdr:cNvPr>
        <xdr:cNvSpPr/>
      </xdr:nvSpPr>
      <xdr:spPr>
        <a:xfrm>
          <a:off x="13058775" y="101062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156439</xdr:rowOff>
    </xdr:from>
    <xdr:ext cx="762000" cy="259045"/>
    <xdr:sp macro="" textlink="">
      <xdr:nvSpPr>
        <xdr:cNvPr id="329" name="テキスト ボックス 328">
          <a:extLst>
            <a:ext uri="{FF2B5EF4-FFF2-40B4-BE49-F238E27FC236}">
              <a16:creationId xmlns:a16="http://schemas.microsoft.com/office/drawing/2014/main" id="{827FD122-DA60-4A97-BB29-06322D5D4421}"/>
            </a:ext>
          </a:extLst>
        </xdr:cNvPr>
        <xdr:cNvSpPr txBox="1"/>
      </xdr:nvSpPr>
      <xdr:spPr>
        <a:xfrm>
          <a:off x="12763500" y="1019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30" name="フローチャート: 判断 329">
          <a:extLst>
            <a:ext uri="{FF2B5EF4-FFF2-40B4-BE49-F238E27FC236}">
              <a16:creationId xmlns:a16="http://schemas.microsoft.com/office/drawing/2014/main" id="{695B67FD-90B7-4436-869B-DA6295BD1A97}"/>
            </a:ext>
          </a:extLst>
        </xdr:cNvPr>
        <xdr:cNvSpPr/>
      </xdr:nvSpPr>
      <xdr:spPr>
        <a:xfrm>
          <a:off x="12239625" y="1004591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31" name="テキスト ボックス 330">
          <a:extLst>
            <a:ext uri="{FF2B5EF4-FFF2-40B4-BE49-F238E27FC236}">
              <a16:creationId xmlns:a16="http://schemas.microsoft.com/office/drawing/2014/main" id="{7CFE5FC0-F938-4A25-8CA4-FB070AEDB16C}"/>
            </a:ext>
          </a:extLst>
        </xdr:cNvPr>
        <xdr:cNvSpPr txBox="1"/>
      </xdr:nvSpPr>
      <xdr:spPr>
        <a:xfrm>
          <a:off x="11953875" y="1013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A2A9EE9-491B-47C9-8AF9-FC8558DDFDF8}"/>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BAEBC23-E14A-41A8-A644-CFA13F7537A3}"/>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998DC30-3785-4953-8F64-FCFF1FCE2FB6}"/>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6C0CDFB-ED9E-4E38-BAA5-CB02EA1BEAD9}"/>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EEC18FF-9B1E-43E9-9CA2-5B8C839DC4BB}"/>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79163</xdr:rowOff>
    </xdr:from>
    <xdr:to>
      <xdr:col>81</xdr:col>
      <xdr:colOff>95250</xdr:colOff>
      <xdr:row>61</xdr:row>
      <xdr:rowOff>9313</xdr:rowOff>
    </xdr:to>
    <xdr:sp macro="" textlink="">
      <xdr:nvSpPr>
        <xdr:cNvPr id="337" name="楕円 336">
          <a:extLst>
            <a:ext uri="{FF2B5EF4-FFF2-40B4-BE49-F238E27FC236}">
              <a16:creationId xmlns:a16="http://schemas.microsoft.com/office/drawing/2014/main" id="{9085917D-1D99-4A9C-84F8-F904F8DE1E8C}"/>
            </a:ext>
          </a:extLst>
        </xdr:cNvPr>
        <xdr:cNvSpPr/>
      </xdr:nvSpPr>
      <xdr:spPr>
        <a:xfrm>
          <a:off x="15430500" y="97946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440</xdr:rowOff>
    </xdr:from>
    <xdr:ext cx="762000" cy="259045"/>
    <xdr:sp macro="" textlink="">
      <xdr:nvSpPr>
        <xdr:cNvPr id="338" name="定員管理の状況該当値テキスト">
          <a:extLst>
            <a:ext uri="{FF2B5EF4-FFF2-40B4-BE49-F238E27FC236}">
              <a16:creationId xmlns:a16="http://schemas.microsoft.com/office/drawing/2014/main" id="{7767251D-6CAE-4732-B8C8-85692203BC0F}"/>
            </a:ext>
          </a:extLst>
        </xdr:cNvPr>
        <xdr:cNvSpPr txBox="1"/>
      </xdr:nvSpPr>
      <xdr:spPr>
        <a:xfrm>
          <a:off x="15563850" y="971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51012</xdr:rowOff>
    </xdr:from>
    <xdr:to>
      <xdr:col>77</xdr:col>
      <xdr:colOff>95250</xdr:colOff>
      <xdr:row>60</xdr:row>
      <xdr:rowOff>152612</xdr:rowOff>
    </xdr:to>
    <xdr:sp macro="" textlink="">
      <xdr:nvSpPr>
        <xdr:cNvPr id="339" name="楕円 338">
          <a:extLst>
            <a:ext uri="{FF2B5EF4-FFF2-40B4-BE49-F238E27FC236}">
              <a16:creationId xmlns:a16="http://schemas.microsoft.com/office/drawing/2014/main" id="{831243C2-52D1-476D-B0BF-29AFAC42D124}"/>
            </a:ext>
          </a:extLst>
        </xdr:cNvPr>
        <xdr:cNvSpPr/>
      </xdr:nvSpPr>
      <xdr:spPr>
        <a:xfrm>
          <a:off x="14668500" y="976333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162789</xdr:rowOff>
    </xdr:from>
    <xdr:ext cx="736600" cy="259045"/>
    <xdr:sp macro="" textlink="">
      <xdr:nvSpPr>
        <xdr:cNvPr id="340" name="テキスト ボックス 339">
          <a:extLst>
            <a:ext uri="{FF2B5EF4-FFF2-40B4-BE49-F238E27FC236}">
              <a16:creationId xmlns:a16="http://schemas.microsoft.com/office/drawing/2014/main" id="{8F6CB550-BB2F-4359-B256-7C684D1D6ED0}"/>
            </a:ext>
          </a:extLst>
        </xdr:cNvPr>
        <xdr:cNvSpPr txBox="1"/>
      </xdr:nvSpPr>
      <xdr:spPr>
        <a:xfrm>
          <a:off x="14373225" y="9551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63077</xdr:rowOff>
    </xdr:from>
    <xdr:to>
      <xdr:col>73</xdr:col>
      <xdr:colOff>44450</xdr:colOff>
      <xdr:row>60</xdr:row>
      <xdr:rowOff>164677</xdr:rowOff>
    </xdr:to>
    <xdr:sp macro="" textlink="">
      <xdr:nvSpPr>
        <xdr:cNvPr id="341" name="楕円 340">
          <a:extLst>
            <a:ext uri="{FF2B5EF4-FFF2-40B4-BE49-F238E27FC236}">
              <a16:creationId xmlns:a16="http://schemas.microsoft.com/office/drawing/2014/main" id="{5ADC380D-806A-4E77-B9C5-A598D081EDE6}"/>
            </a:ext>
          </a:extLst>
        </xdr:cNvPr>
        <xdr:cNvSpPr/>
      </xdr:nvSpPr>
      <xdr:spPr>
        <a:xfrm>
          <a:off x="13868400" y="97817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3404</xdr:rowOff>
    </xdr:from>
    <xdr:ext cx="762000" cy="259045"/>
    <xdr:sp macro="" textlink="">
      <xdr:nvSpPr>
        <xdr:cNvPr id="342" name="テキスト ボックス 341">
          <a:extLst>
            <a:ext uri="{FF2B5EF4-FFF2-40B4-BE49-F238E27FC236}">
              <a16:creationId xmlns:a16="http://schemas.microsoft.com/office/drawing/2014/main" id="{7B33DA55-52C5-4D58-9C53-6DF740ADAD4B}"/>
            </a:ext>
          </a:extLst>
        </xdr:cNvPr>
        <xdr:cNvSpPr txBox="1"/>
      </xdr:nvSpPr>
      <xdr:spPr>
        <a:xfrm>
          <a:off x="13554075" y="956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61595</xdr:rowOff>
    </xdr:from>
    <xdr:to>
      <xdr:col>68</xdr:col>
      <xdr:colOff>203200</xdr:colOff>
      <xdr:row>59</xdr:row>
      <xdr:rowOff>163195</xdr:rowOff>
    </xdr:to>
    <xdr:sp macro="" textlink="">
      <xdr:nvSpPr>
        <xdr:cNvPr id="343" name="楕円 342">
          <a:extLst>
            <a:ext uri="{FF2B5EF4-FFF2-40B4-BE49-F238E27FC236}">
              <a16:creationId xmlns:a16="http://schemas.microsoft.com/office/drawing/2014/main" id="{A57CC636-C6CE-4454-8688-43057FF07FDE}"/>
            </a:ext>
          </a:extLst>
        </xdr:cNvPr>
        <xdr:cNvSpPr/>
      </xdr:nvSpPr>
      <xdr:spPr>
        <a:xfrm>
          <a:off x="13058775" y="9618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1922</xdr:rowOff>
    </xdr:from>
    <xdr:ext cx="762000" cy="259045"/>
    <xdr:sp macro="" textlink="">
      <xdr:nvSpPr>
        <xdr:cNvPr id="344" name="テキスト ボックス 343">
          <a:extLst>
            <a:ext uri="{FF2B5EF4-FFF2-40B4-BE49-F238E27FC236}">
              <a16:creationId xmlns:a16="http://schemas.microsoft.com/office/drawing/2014/main" id="{CB298F32-0973-4938-A116-816486BFEE4E}"/>
            </a:ext>
          </a:extLst>
        </xdr:cNvPr>
        <xdr:cNvSpPr txBox="1"/>
      </xdr:nvSpPr>
      <xdr:spPr>
        <a:xfrm>
          <a:off x="12763500" y="939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53552</xdr:rowOff>
    </xdr:from>
    <xdr:to>
      <xdr:col>64</xdr:col>
      <xdr:colOff>152400</xdr:colOff>
      <xdr:row>59</xdr:row>
      <xdr:rowOff>155152</xdr:rowOff>
    </xdr:to>
    <xdr:sp macro="" textlink="">
      <xdr:nvSpPr>
        <xdr:cNvPr id="345" name="楕円 344">
          <a:extLst>
            <a:ext uri="{FF2B5EF4-FFF2-40B4-BE49-F238E27FC236}">
              <a16:creationId xmlns:a16="http://schemas.microsoft.com/office/drawing/2014/main" id="{DCDBD19C-4DC3-4284-B57A-376A4952F3FE}"/>
            </a:ext>
          </a:extLst>
        </xdr:cNvPr>
        <xdr:cNvSpPr/>
      </xdr:nvSpPr>
      <xdr:spPr>
        <a:xfrm>
          <a:off x="12239625" y="96039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165329</xdr:rowOff>
    </xdr:from>
    <xdr:ext cx="762000" cy="259045"/>
    <xdr:sp macro="" textlink="">
      <xdr:nvSpPr>
        <xdr:cNvPr id="346" name="テキスト ボックス 345">
          <a:extLst>
            <a:ext uri="{FF2B5EF4-FFF2-40B4-BE49-F238E27FC236}">
              <a16:creationId xmlns:a16="http://schemas.microsoft.com/office/drawing/2014/main" id="{72F8B396-8AF2-47A9-B65D-32158E4B11A4}"/>
            </a:ext>
          </a:extLst>
        </xdr:cNvPr>
        <xdr:cNvSpPr txBox="1"/>
      </xdr:nvSpPr>
      <xdr:spPr>
        <a:xfrm>
          <a:off x="11953875" y="939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D6A880E9-045D-4671-BBCD-5E329BF4B624}"/>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5E786CC5-FB84-493D-90FD-AB43964E348A}"/>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2CE8C38E-B034-4CE3-83E3-12ADB62FEFDE}"/>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E23DFD6-7440-4E7D-9F22-5856448B25B5}"/>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B2F07711-8F9E-41BA-A593-5D51E15421D7}"/>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57B074D-8416-4433-AC79-755FB7A35730}"/>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29DFA6AF-8BA2-42D3-8088-A1C49FF4F6AD}"/>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AFAF9EA1-4056-4893-A56F-38F3054F4419}"/>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11FB2AD0-898E-44A1-B12A-234F61518249}"/>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80DB4289-7375-450B-9FCD-4EB4FF0BC32D}"/>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C0ABB1D0-23A4-4724-8556-742ABC502648}"/>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1DE49766-A73C-4DC7-B039-7CEB0CCF4D54}"/>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B3F990DA-A1E3-4AB1-9F21-E19E5783225F}"/>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a:t>
          </a:r>
          <a:r>
            <a:rPr kumimoji="1" lang="en-US" altLang="ja-JP" sz="1200">
              <a:latin typeface="ＭＳ Ｐゴシック" panose="020B0600070205080204" pitchFamily="50" charset="-128"/>
              <a:ea typeface="ＭＳ Ｐゴシック" panose="020B0600070205080204" pitchFamily="50" charset="-128"/>
            </a:rPr>
            <a:t>8.4</a:t>
          </a:r>
          <a:r>
            <a:rPr kumimoji="1" lang="ja-JP" altLang="en-US" sz="1200">
              <a:latin typeface="ＭＳ Ｐゴシック" panose="020B0600070205080204" pitchFamily="50" charset="-128"/>
              <a:ea typeface="ＭＳ Ｐゴシック" panose="020B0600070205080204" pitchFamily="50" charset="-128"/>
            </a:rPr>
            <a:t>％となり、対前年度比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ポイント改善している。</a:t>
          </a:r>
        </a:p>
        <a:p>
          <a:r>
            <a:rPr kumimoji="1" lang="ja-JP" altLang="en-US" sz="1200">
              <a:latin typeface="ＭＳ Ｐゴシック" panose="020B0600070205080204" pitchFamily="50" charset="-128"/>
              <a:ea typeface="ＭＳ Ｐゴシック" panose="020B0600070205080204" pitchFamily="50" charset="-128"/>
            </a:rPr>
            <a:t>　類似団体内順位は、依然として低位ではあるが、市債発行額の抑制等による市債残高の着実な減少等により、今後とも起債に許可が不要となる</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％未満の基準を下回り、トレンドとして比率は改善していく見込みである。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666ACA52-49C5-4404-8603-75B041C16ED9}"/>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A332BC61-CEE8-4EAD-AA69-5FF22C3C0083}"/>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3AF749B4-5433-4F8B-B90A-7810E378F198}"/>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3DD30F7A-8185-4E89-BAC0-9D3E6CAFD514}"/>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EDBA8CA0-C6AA-4220-8E6B-FF1880DC1ADC}"/>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297DA0BE-11BB-4EE9-8119-EE31DEE9EB5F}"/>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3E52C27-8728-4616-97E0-7FA9B17DA47C}"/>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32E17150-726B-4EDB-ABC3-737839755BA9}"/>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EBF6490B-6B82-4819-AF16-3862C35BCBC2}"/>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5E4F776-B4C6-49DC-A86E-465DB62DFCA5}"/>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4C455E98-8D49-4A5C-9B1F-E90EE4A3CBE0}"/>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B186968E-2CAE-4850-9340-30BDBB76D2FA}"/>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28CD5946-F76C-4456-89AB-69500D786D6F}"/>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AFBD71E0-913F-466E-A757-27E646767CD2}"/>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99234F1E-AE91-407C-8328-180594357953}"/>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5" name="直線コネクタ 374">
          <a:extLst>
            <a:ext uri="{FF2B5EF4-FFF2-40B4-BE49-F238E27FC236}">
              <a16:creationId xmlns:a16="http://schemas.microsoft.com/office/drawing/2014/main" id="{B9C4BB53-A0BF-4125-BB1F-765287567FF1}"/>
            </a:ext>
          </a:extLst>
        </xdr:cNvPr>
        <xdr:cNvCxnSpPr/>
      </xdr:nvCxnSpPr>
      <xdr:spPr>
        <a:xfrm flipV="1">
          <a:off x="15478125" y="5999339"/>
          <a:ext cx="0" cy="1351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6" name="公債費負担の状況最小値テキスト">
          <a:extLst>
            <a:ext uri="{FF2B5EF4-FFF2-40B4-BE49-F238E27FC236}">
              <a16:creationId xmlns:a16="http://schemas.microsoft.com/office/drawing/2014/main" id="{A84BC346-BDD9-4CE3-BF68-2D3BFE907578}"/>
            </a:ext>
          </a:extLst>
        </xdr:cNvPr>
        <xdr:cNvSpPr txBox="1"/>
      </xdr:nvSpPr>
      <xdr:spPr>
        <a:xfrm>
          <a:off x="15563850" y="731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7" name="直線コネクタ 376">
          <a:extLst>
            <a:ext uri="{FF2B5EF4-FFF2-40B4-BE49-F238E27FC236}">
              <a16:creationId xmlns:a16="http://schemas.microsoft.com/office/drawing/2014/main" id="{A81A81BA-6E7A-4FBF-BB81-A0A338720999}"/>
            </a:ext>
          </a:extLst>
        </xdr:cNvPr>
        <xdr:cNvCxnSpPr/>
      </xdr:nvCxnSpPr>
      <xdr:spPr>
        <a:xfrm>
          <a:off x="15401925" y="73504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8" name="公債費負担の状況最大値テキスト">
          <a:extLst>
            <a:ext uri="{FF2B5EF4-FFF2-40B4-BE49-F238E27FC236}">
              <a16:creationId xmlns:a16="http://schemas.microsoft.com/office/drawing/2014/main" id="{505C8BE8-AC4E-4A86-8EBB-306522F97397}"/>
            </a:ext>
          </a:extLst>
        </xdr:cNvPr>
        <xdr:cNvSpPr txBox="1"/>
      </xdr:nvSpPr>
      <xdr:spPr>
        <a:xfrm>
          <a:off x="15563850" y="57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9" name="直線コネクタ 378">
          <a:extLst>
            <a:ext uri="{FF2B5EF4-FFF2-40B4-BE49-F238E27FC236}">
              <a16:creationId xmlns:a16="http://schemas.microsoft.com/office/drawing/2014/main" id="{532648D3-7D7C-4C5F-BA18-42CB10B30CE4}"/>
            </a:ext>
          </a:extLst>
        </xdr:cNvPr>
        <xdr:cNvCxnSpPr/>
      </xdr:nvCxnSpPr>
      <xdr:spPr>
        <a:xfrm>
          <a:off x="15401925" y="59993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159455</xdr:rowOff>
    </xdr:to>
    <xdr:cxnSp macro="">
      <xdr:nvCxnSpPr>
        <xdr:cNvPr id="380" name="直線コネクタ 379">
          <a:extLst>
            <a:ext uri="{FF2B5EF4-FFF2-40B4-BE49-F238E27FC236}">
              <a16:creationId xmlns:a16="http://schemas.microsoft.com/office/drawing/2014/main" id="{8DB53EF2-D9C0-4CE6-8B5D-B89DA22712FC}"/>
            </a:ext>
          </a:extLst>
        </xdr:cNvPr>
        <xdr:cNvCxnSpPr/>
      </xdr:nvCxnSpPr>
      <xdr:spPr>
        <a:xfrm flipV="1">
          <a:off x="14716125" y="6903508"/>
          <a:ext cx="762000" cy="5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28522</xdr:rowOff>
    </xdr:from>
    <xdr:ext cx="762000" cy="259045"/>
    <xdr:sp macro="" textlink="">
      <xdr:nvSpPr>
        <xdr:cNvPr id="381" name="公債費負担の状況平均値テキスト">
          <a:extLst>
            <a:ext uri="{FF2B5EF4-FFF2-40B4-BE49-F238E27FC236}">
              <a16:creationId xmlns:a16="http://schemas.microsoft.com/office/drawing/2014/main" id="{B1D62486-0923-44D1-826D-288FA466E07C}"/>
            </a:ext>
          </a:extLst>
        </xdr:cNvPr>
        <xdr:cNvSpPr txBox="1"/>
      </xdr:nvSpPr>
      <xdr:spPr>
        <a:xfrm>
          <a:off x="15563850" y="650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2" name="フローチャート: 判断 381">
          <a:extLst>
            <a:ext uri="{FF2B5EF4-FFF2-40B4-BE49-F238E27FC236}">
              <a16:creationId xmlns:a16="http://schemas.microsoft.com/office/drawing/2014/main" id="{9B5B9344-8649-4547-95D5-18C52692434B}"/>
            </a:ext>
          </a:extLst>
        </xdr:cNvPr>
        <xdr:cNvSpPr/>
      </xdr:nvSpPr>
      <xdr:spPr>
        <a:xfrm>
          <a:off x="15430500" y="66477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159455</xdr:rowOff>
    </xdr:from>
    <xdr:to>
      <xdr:col>77</xdr:col>
      <xdr:colOff>44450</xdr:colOff>
      <xdr:row>43</xdr:row>
      <xdr:rowOff>108655</xdr:rowOff>
    </xdr:to>
    <xdr:cxnSp macro="">
      <xdr:nvCxnSpPr>
        <xdr:cNvPr id="383" name="直線コネクタ 382">
          <a:extLst>
            <a:ext uri="{FF2B5EF4-FFF2-40B4-BE49-F238E27FC236}">
              <a16:creationId xmlns:a16="http://schemas.microsoft.com/office/drawing/2014/main" id="{757A13E6-D5DA-4398-8DB0-8D6C0AD3C444}"/>
            </a:ext>
          </a:extLst>
        </xdr:cNvPr>
        <xdr:cNvCxnSpPr/>
      </xdr:nvCxnSpPr>
      <xdr:spPr>
        <a:xfrm flipV="1">
          <a:off x="13906500" y="6963480"/>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4" name="フローチャート: 判断 383">
          <a:extLst>
            <a:ext uri="{FF2B5EF4-FFF2-40B4-BE49-F238E27FC236}">
              <a16:creationId xmlns:a16="http://schemas.microsoft.com/office/drawing/2014/main" id="{5D022978-7280-4C2C-ACDB-921370842193}"/>
            </a:ext>
          </a:extLst>
        </xdr:cNvPr>
        <xdr:cNvSpPr/>
      </xdr:nvSpPr>
      <xdr:spPr>
        <a:xfrm>
          <a:off x="14668500" y="668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163988</xdr:rowOff>
    </xdr:from>
    <xdr:ext cx="736600" cy="259045"/>
    <xdr:sp macro="" textlink="">
      <xdr:nvSpPr>
        <xdr:cNvPr id="385" name="テキスト ボックス 384">
          <a:extLst>
            <a:ext uri="{FF2B5EF4-FFF2-40B4-BE49-F238E27FC236}">
              <a16:creationId xmlns:a16="http://schemas.microsoft.com/office/drawing/2014/main" id="{2719BE38-196B-44BE-801A-731B1D230E42}"/>
            </a:ext>
          </a:extLst>
        </xdr:cNvPr>
        <xdr:cNvSpPr txBox="1"/>
      </xdr:nvSpPr>
      <xdr:spPr>
        <a:xfrm>
          <a:off x="14373225" y="6475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108655</xdr:rowOff>
    </xdr:from>
    <xdr:to>
      <xdr:col>72</xdr:col>
      <xdr:colOff>203200</xdr:colOff>
      <xdr:row>44</xdr:row>
      <xdr:rowOff>4233</xdr:rowOff>
    </xdr:to>
    <xdr:cxnSp macro="">
      <xdr:nvCxnSpPr>
        <xdr:cNvPr id="386" name="直線コネクタ 385">
          <a:extLst>
            <a:ext uri="{FF2B5EF4-FFF2-40B4-BE49-F238E27FC236}">
              <a16:creationId xmlns:a16="http://schemas.microsoft.com/office/drawing/2014/main" id="{0FA8AAF4-7BE8-41B9-A210-E372E0B002D7}"/>
            </a:ext>
          </a:extLst>
        </xdr:cNvPr>
        <xdr:cNvCxnSpPr/>
      </xdr:nvCxnSpPr>
      <xdr:spPr>
        <a:xfrm flipV="1">
          <a:off x="13106400" y="7068255"/>
          <a:ext cx="800100" cy="6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7" name="フローチャート: 判断 386">
          <a:extLst>
            <a:ext uri="{FF2B5EF4-FFF2-40B4-BE49-F238E27FC236}">
              <a16:creationId xmlns:a16="http://schemas.microsoft.com/office/drawing/2014/main" id="{F10585D8-80CF-4077-986A-95F75BD46475}"/>
            </a:ext>
          </a:extLst>
        </xdr:cNvPr>
        <xdr:cNvSpPr/>
      </xdr:nvSpPr>
      <xdr:spPr>
        <a:xfrm>
          <a:off x="13868400"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8" name="テキスト ボックス 387">
          <a:extLst>
            <a:ext uri="{FF2B5EF4-FFF2-40B4-BE49-F238E27FC236}">
              <a16:creationId xmlns:a16="http://schemas.microsoft.com/office/drawing/2014/main" id="{23E28D84-EFDC-44D6-A8C8-3D43256DD249}"/>
            </a:ext>
          </a:extLst>
        </xdr:cNvPr>
        <xdr:cNvSpPr txBox="1"/>
      </xdr:nvSpPr>
      <xdr:spPr>
        <a:xfrm>
          <a:off x="13554075" y="64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111478</xdr:rowOff>
    </xdr:to>
    <xdr:cxnSp macro="">
      <xdr:nvCxnSpPr>
        <xdr:cNvPr id="389" name="直線コネクタ 388">
          <a:extLst>
            <a:ext uri="{FF2B5EF4-FFF2-40B4-BE49-F238E27FC236}">
              <a16:creationId xmlns:a16="http://schemas.microsoft.com/office/drawing/2014/main" id="{4BB1B655-7761-4009-9105-54EE20845123}"/>
            </a:ext>
          </a:extLst>
        </xdr:cNvPr>
        <xdr:cNvCxnSpPr/>
      </xdr:nvCxnSpPr>
      <xdr:spPr>
        <a:xfrm flipV="1">
          <a:off x="12296775" y="7132108"/>
          <a:ext cx="809625" cy="10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0" name="フローチャート: 判断 389">
          <a:extLst>
            <a:ext uri="{FF2B5EF4-FFF2-40B4-BE49-F238E27FC236}">
              <a16:creationId xmlns:a16="http://schemas.microsoft.com/office/drawing/2014/main" id="{5B013A59-D404-4625-BC7F-46D04B1F1FBE}"/>
            </a:ext>
          </a:extLst>
        </xdr:cNvPr>
        <xdr:cNvSpPr/>
      </xdr:nvSpPr>
      <xdr:spPr>
        <a:xfrm>
          <a:off x="13058775"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1" name="テキスト ボックス 390">
          <a:extLst>
            <a:ext uri="{FF2B5EF4-FFF2-40B4-BE49-F238E27FC236}">
              <a16:creationId xmlns:a16="http://schemas.microsoft.com/office/drawing/2014/main" id="{7259C3CC-94FF-47CA-99D0-EAD8BF1903ED}"/>
            </a:ext>
          </a:extLst>
        </xdr:cNvPr>
        <xdr:cNvSpPr txBox="1"/>
      </xdr:nvSpPr>
      <xdr:spPr>
        <a:xfrm>
          <a:off x="12763500" y="64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2" name="フローチャート: 判断 391">
          <a:extLst>
            <a:ext uri="{FF2B5EF4-FFF2-40B4-BE49-F238E27FC236}">
              <a16:creationId xmlns:a16="http://schemas.microsoft.com/office/drawing/2014/main" id="{0B0CD21F-D12F-4062-91C3-91E4803C6C07}"/>
            </a:ext>
          </a:extLst>
        </xdr:cNvPr>
        <xdr:cNvSpPr/>
      </xdr:nvSpPr>
      <xdr:spPr>
        <a:xfrm>
          <a:off x="12239625" y="68022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3" name="テキスト ボックス 392">
          <a:extLst>
            <a:ext uri="{FF2B5EF4-FFF2-40B4-BE49-F238E27FC236}">
              <a16:creationId xmlns:a16="http://schemas.microsoft.com/office/drawing/2014/main" id="{573FB786-39E2-42EE-B301-4D70EB7B9F1C}"/>
            </a:ext>
          </a:extLst>
        </xdr:cNvPr>
        <xdr:cNvSpPr txBox="1"/>
      </xdr:nvSpPr>
      <xdr:spPr>
        <a:xfrm>
          <a:off x="11953875" y="659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75C571A8-BC85-4E71-8009-FA0851832FE7}"/>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1AD944E-686D-4076-B9C8-F89E93D3CCCF}"/>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45236C3C-FEDD-4E73-889F-0CD8C601DA2A}"/>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7B1869A-E332-4324-BE8A-9CB3D7640A4D}"/>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EC774F2C-3F80-4C07-857F-89CF8465B8A5}"/>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9" name="楕円 398">
          <a:extLst>
            <a:ext uri="{FF2B5EF4-FFF2-40B4-BE49-F238E27FC236}">
              <a16:creationId xmlns:a16="http://schemas.microsoft.com/office/drawing/2014/main" id="{D7C31D7B-FF4A-446A-A3F2-A3ED93164034}"/>
            </a:ext>
          </a:extLst>
        </xdr:cNvPr>
        <xdr:cNvSpPr/>
      </xdr:nvSpPr>
      <xdr:spPr>
        <a:xfrm>
          <a:off x="15430500" y="68558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0" name="公債費負担の状況該当値テキスト">
          <a:extLst>
            <a:ext uri="{FF2B5EF4-FFF2-40B4-BE49-F238E27FC236}">
              <a16:creationId xmlns:a16="http://schemas.microsoft.com/office/drawing/2014/main" id="{17FA293A-F049-46F0-94EE-89EBD2472F42}"/>
            </a:ext>
          </a:extLst>
        </xdr:cNvPr>
        <xdr:cNvSpPr txBox="1"/>
      </xdr:nvSpPr>
      <xdr:spPr>
        <a:xfrm>
          <a:off x="15563850" y="68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108655</xdr:rowOff>
    </xdr:from>
    <xdr:to>
      <xdr:col>77</xdr:col>
      <xdr:colOff>95250</xdr:colOff>
      <xdr:row>43</xdr:row>
      <xdr:rowOff>38805</xdr:rowOff>
    </xdr:to>
    <xdr:sp macro="" textlink="">
      <xdr:nvSpPr>
        <xdr:cNvPr id="401" name="楕円 400">
          <a:extLst>
            <a:ext uri="{FF2B5EF4-FFF2-40B4-BE49-F238E27FC236}">
              <a16:creationId xmlns:a16="http://schemas.microsoft.com/office/drawing/2014/main" id="{EA3ABB70-7756-43E8-84A9-16ED8D772F61}"/>
            </a:ext>
          </a:extLst>
        </xdr:cNvPr>
        <xdr:cNvSpPr/>
      </xdr:nvSpPr>
      <xdr:spPr>
        <a:xfrm>
          <a:off x="14668500" y="6906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23582</xdr:rowOff>
    </xdr:from>
    <xdr:ext cx="736600" cy="259045"/>
    <xdr:sp macro="" textlink="">
      <xdr:nvSpPr>
        <xdr:cNvPr id="402" name="テキスト ボックス 401">
          <a:extLst>
            <a:ext uri="{FF2B5EF4-FFF2-40B4-BE49-F238E27FC236}">
              <a16:creationId xmlns:a16="http://schemas.microsoft.com/office/drawing/2014/main" id="{D295F85D-2C63-4BFB-A8E7-DE8713DF9B5D}"/>
            </a:ext>
          </a:extLst>
        </xdr:cNvPr>
        <xdr:cNvSpPr txBox="1"/>
      </xdr:nvSpPr>
      <xdr:spPr>
        <a:xfrm>
          <a:off x="14373225" y="69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57855</xdr:rowOff>
    </xdr:from>
    <xdr:to>
      <xdr:col>73</xdr:col>
      <xdr:colOff>44450</xdr:colOff>
      <xdr:row>43</xdr:row>
      <xdr:rowOff>159455</xdr:rowOff>
    </xdr:to>
    <xdr:sp macro="" textlink="">
      <xdr:nvSpPr>
        <xdr:cNvPr id="403" name="楕円 402">
          <a:extLst>
            <a:ext uri="{FF2B5EF4-FFF2-40B4-BE49-F238E27FC236}">
              <a16:creationId xmlns:a16="http://schemas.microsoft.com/office/drawing/2014/main" id="{A13CAA98-CE69-420C-95C2-556D1AA60D25}"/>
            </a:ext>
          </a:extLst>
        </xdr:cNvPr>
        <xdr:cNvSpPr/>
      </xdr:nvSpPr>
      <xdr:spPr>
        <a:xfrm>
          <a:off x="13868400" y="70206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144232</xdr:rowOff>
    </xdr:from>
    <xdr:ext cx="762000" cy="259045"/>
    <xdr:sp macro="" textlink="">
      <xdr:nvSpPr>
        <xdr:cNvPr id="404" name="テキスト ボックス 403">
          <a:extLst>
            <a:ext uri="{FF2B5EF4-FFF2-40B4-BE49-F238E27FC236}">
              <a16:creationId xmlns:a16="http://schemas.microsoft.com/office/drawing/2014/main" id="{5857DB37-F2EC-458A-901D-1B3DD0A1ECE3}"/>
            </a:ext>
          </a:extLst>
        </xdr:cNvPr>
        <xdr:cNvSpPr txBox="1"/>
      </xdr:nvSpPr>
      <xdr:spPr>
        <a:xfrm>
          <a:off x="13554075" y="71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5" name="楕円 404">
          <a:extLst>
            <a:ext uri="{FF2B5EF4-FFF2-40B4-BE49-F238E27FC236}">
              <a16:creationId xmlns:a16="http://schemas.microsoft.com/office/drawing/2014/main" id="{E0C831DB-51FB-441E-916E-5FAD63991213}"/>
            </a:ext>
          </a:extLst>
        </xdr:cNvPr>
        <xdr:cNvSpPr/>
      </xdr:nvSpPr>
      <xdr:spPr>
        <a:xfrm>
          <a:off x="13058775" y="70844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6" name="テキスト ボックス 405">
          <a:extLst>
            <a:ext uri="{FF2B5EF4-FFF2-40B4-BE49-F238E27FC236}">
              <a16:creationId xmlns:a16="http://schemas.microsoft.com/office/drawing/2014/main" id="{1AD77C48-BBAA-47B5-A065-566B0111C304}"/>
            </a:ext>
          </a:extLst>
        </xdr:cNvPr>
        <xdr:cNvSpPr txBox="1"/>
      </xdr:nvSpPr>
      <xdr:spPr>
        <a:xfrm>
          <a:off x="12763500" y="716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60678</xdr:rowOff>
    </xdr:from>
    <xdr:to>
      <xdr:col>64</xdr:col>
      <xdr:colOff>152400</xdr:colOff>
      <xdr:row>44</xdr:row>
      <xdr:rowOff>162278</xdr:rowOff>
    </xdr:to>
    <xdr:sp macro="" textlink="">
      <xdr:nvSpPr>
        <xdr:cNvPr id="407" name="楕円 406">
          <a:extLst>
            <a:ext uri="{FF2B5EF4-FFF2-40B4-BE49-F238E27FC236}">
              <a16:creationId xmlns:a16="http://schemas.microsoft.com/office/drawing/2014/main" id="{654164CF-F6F3-4C0D-93AB-74559FDD0CCD}"/>
            </a:ext>
          </a:extLst>
        </xdr:cNvPr>
        <xdr:cNvSpPr/>
      </xdr:nvSpPr>
      <xdr:spPr>
        <a:xfrm>
          <a:off x="12239625" y="71885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147055</xdr:rowOff>
    </xdr:from>
    <xdr:ext cx="762000" cy="259045"/>
    <xdr:sp macro="" textlink="">
      <xdr:nvSpPr>
        <xdr:cNvPr id="408" name="テキスト ボックス 407">
          <a:extLst>
            <a:ext uri="{FF2B5EF4-FFF2-40B4-BE49-F238E27FC236}">
              <a16:creationId xmlns:a16="http://schemas.microsoft.com/office/drawing/2014/main" id="{3C5523DD-09A0-442A-BF61-3CC39FDA1D5C}"/>
            </a:ext>
          </a:extLst>
        </xdr:cNvPr>
        <xdr:cNvSpPr txBox="1"/>
      </xdr:nvSpPr>
      <xdr:spPr>
        <a:xfrm>
          <a:off x="11953875" y="726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5376F5F3-C340-4057-A67F-C4C111FEBBB4}"/>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5C7ADB8D-25ED-4787-9FD1-9F9112C7CD9D}"/>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4B70201C-FB4F-48DF-A20A-40854E3D2DF7}"/>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5B65F7EB-60A9-4344-B382-CD26EFF7E624}"/>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51AF88EE-06DF-45E2-A69C-49C66A409277}"/>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E953223E-3F31-4BA9-A866-23C76BA530B0}"/>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80290FB6-10C5-48D7-B5E8-C1029104302F}"/>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E3851405-3506-4646-A702-78968DA547F4}"/>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18FB20B3-7925-45AD-BC29-2356DC687025}"/>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6894F187-9611-4CE7-9272-042F8D8BD271}"/>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BFD47F8D-6960-4872-BEDA-550D7167C57F}"/>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7333C4C5-0C96-4F0F-8076-21A2D6AFDA3B}"/>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E1BB7194-CCDF-4CF5-BF2A-967A1B2DB0F6}"/>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地方債現在高の減少（対前年度比</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億円の減）等により年々改善し、類似団体の平均に近付きつつあるが、引き続き改善を図っていく必要がある。	</a:t>
          </a:r>
        </a:p>
        <a:p>
          <a:r>
            <a:rPr kumimoji="1" lang="ja-JP" altLang="en-US" sz="1200">
              <a:latin typeface="ＭＳ Ｐゴシック" panose="020B0600070205080204" pitchFamily="50" charset="-128"/>
              <a:ea typeface="ＭＳ Ｐゴシック" panose="020B0600070205080204" pitchFamily="50" charset="-128"/>
            </a:rPr>
            <a:t>　今後も地方債現在高の着実な縮減などにより、将来にわたり持続可能な財政運営に努めていく。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BE6879F3-1F64-4D1D-B168-C4A60E20304D}"/>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1666877-9DF9-446F-A2A3-1D83068AB351}"/>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8DF0634E-3AC2-4890-9993-43C193ACCF86}"/>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B89A75AF-C8C8-4C06-B171-C6B50A8ACE28}"/>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1BB8C4D1-D050-48DD-A9DF-B77252CF5AC5}"/>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E7DEBB0B-D93D-4BD6-8110-E8DC4FC95F43}"/>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D6C2A643-92E0-42F5-8EDA-994A545BC8F7}"/>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B1BC4F07-C40F-4729-8633-3BBCE67A2E9E}"/>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37E8B690-A062-40BF-A538-CCA628C3C8DE}"/>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B91F8452-A5FB-4AC9-81EC-07B294F21CC5}"/>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587B45E1-53BF-4BF2-A8E2-59E496D36F70}"/>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76D2E864-A5B7-4B58-96EF-4EB427776A4C}"/>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B851766A-B7C9-44AC-AC1B-85910844B4DD}"/>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8ECF79D0-0FE5-41F8-9657-DB82561FE58E}"/>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EA0DFE36-ED88-4314-AF30-7D69826E3FF1}"/>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7" name="直線コネクタ 436">
          <a:extLst>
            <a:ext uri="{FF2B5EF4-FFF2-40B4-BE49-F238E27FC236}">
              <a16:creationId xmlns:a16="http://schemas.microsoft.com/office/drawing/2014/main" id="{4A42FBCA-67B8-44DA-9B44-D18363B19461}"/>
            </a:ext>
          </a:extLst>
        </xdr:cNvPr>
        <xdr:cNvCxnSpPr/>
      </xdr:nvCxnSpPr>
      <xdr:spPr>
        <a:xfrm flipV="1">
          <a:off x="15478125" y="2250017"/>
          <a:ext cx="0" cy="1246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8" name="将来負担の状況最小値テキスト">
          <a:extLst>
            <a:ext uri="{FF2B5EF4-FFF2-40B4-BE49-F238E27FC236}">
              <a16:creationId xmlns:a16="http://schemas.microsoft.com/office/drawing/2014/main" id="{CDC8D621-8F92-4D87-8054-B7D01CB10F4C}"/>
            </a:ext>
          </a:extLst>
        </xdr:cNvPr>
        <xdr:cNvSpPr txBox="1"/>
      </xdr:nvSpPr>
      <xdr:spPr>
        <a:xfrm>
          <a:off x="15563850" y="346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9" name="直線コネクタ 438">
          <a:extLst>
            <a:ext uri="{FF2B5EF4-FFF2-40B4-BE49-F238E27FC236}">
              <a16:creationId xmlns:a16="http://schemas.microsoft.com/office/drawing/2014/main" id="{72D438F9-799B-4767-923B-D8933767BC72}"/>
            </a:ext>
          </a:extLst>
        </xdr:cNvPr>
        <xdr:cNvCxnSpPr/>
      </xdr:nvCxnSpPr>
      <xdr:spPr>
        <a:xfrm>
          <a:off x="15401925" y="34961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82155CC4-5FDD-49D8-968C-06920C12B789}"/>
            </a:ext>
          </a:extLst>
        </xdr:cNvPr>
        <xdr:cNvSpPr txBox="1"/>
      </xdr:nvSpPr>
      <xdr:spPr>
        <a:xfrm>
          <a:off x="15563850" y="199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11176D17-9EAE-4DD3-B17A-E72BABA99848}"/>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53636</xdr:rowOff>
    </xdr:from>
    <xdr:to>
      <xdr:col>81</xdr:col>
      <xdr:colOff>44450</xdr:colOff>
      <xdr:row>17</xdr:row>
      <xdr:rowOff>122809</xdr:rowOff>
    </xdr:to>
    <xdr:cxnSp macro="">
      <xdr:nvCxnSpPr>
        <xdr:cNvPr id="442" name="直線コネクタ 441">
          <a:extLst>
            <a:ext uri="{FF2B5EF4-FFF2-40B4-BE49-F238E27FC236}">
              <a16:creationId xmlns:a16="http://schemas.microsoft.com/office/drawing/2014/main" id="{F1B1A774-F637-49EC-A6A1-C9DCCDCA7F4F}"/>
            </a:ext>
          </a:extLst>
        </xdr:cNvPr>
        <xdr:cNvCxnSpPr/>
      </xdr:nvCxnSpPr>
      <xdr:spPr>
        <a:xfrm flipV="1">
          <a:off x="14716125" y="2803186"/>
          <a:ext cx="762000" cy="7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3" name="将来負担の状況平均値テキスト">
          <a:extLst>
            <a:ext uri="{FF2B5EF4-FFF2-40B4-BE49-F238E27FC236}">
              <a16:creationId xmlns:a16="http://schemas.microsoft.com/office/drawing/2014/main" id="{903F1797-0BED-44BD-A213-3BA6120E3364}"/>
            </a:ext>
          </a:extLst>
        </xdr:cNvPr>
        <xdr:cNvSpPr txBox="1"/>
      </xdr:nvSpPr>
      <xdr:spPr>
        <a:xfrm>
          <a:off x="15563850" y="2568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4" name="フローチャート: 判断 443">
          <a:extLst>
            <a:ext uri="{FF2B5EF4-FFF2-40B4-BE49-F238E27FC236}">
              <a16:creationId xmlns:a16="http://schemas.microsoft.com/office/drawing/2014/main" id="{A7D7B6D0-A3B7-4B44-A862-E436EE37BB1E}"/>
            </a:ext>
          </a:extLst>
        </xdr:cNvPr>
        <xdr:cNvSpPr/>
      </xdr:nvSpPr>
      <xdr:spPr>
        <a:xfrm>
          <a:off x="15430500" y="27143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122809</xdr:rowOff>
    </xdr:from>
    <xdr:to>
      <xdr:col>77</xdr:col>
      <xdr:colOff>44450</xdr:colOff>
      <xdr:row>18</xdr:row>
      <xdr:rowOff>146008</xdr:rowOff>
    </xdr:to>
    <xdr:cxnSp macro="">
      <xdr:nvCxnSpPr>
        <xdr:cNvPr id="445" name="直線コネクタ 444">
          <a:extLst>
            <a:ext uri="{FF2B5EF4-FFF2-40B4-BE49-F238E27FC236}">
              <a16:creationId xmlns:a16="http://schemas.microsoft.com/office/drawing/2014/main" id="{6842DAC1-6A07-4FB6-ABC9-492674EE2D01}"/>
            </a:ext>
          </a:extLst>
        </xdr:cNvPr>
        <xdr:cNvCxnSpPr/>
      </xdr:nvCxnSpPr>
      <xdr:spPr>
        <a:xfrm flipV="1">
          <a:off x="13906500" y="2878709"/>
          <a:ext cx="809625" cy="17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6" name="フローチャート: 判断 445">
          <a:extLst>
            <a:ext uri="{FF2B5EF4-FFF2-40B4-BE49-F238E27FC236}">
              <a16:creationId xmlns:a16="http://schemas.microsoft.com/office/drawing/2014/main" id="{522D5546-A59C-4C78-98B2-B1FB65D55CFE}"/>
            </a:ext>
          </a:extLst>
        </xdr:cNvPr>
        <xdr:cNvSpPr/>
      </xdr:nvSpPr>
      <xdr:spPr>
        <a:xfrm>
          <a:off x="14668500" y="2749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7" name="テキスト ボックス 446">
          <a:extLst>
            <a:ext uri="{FF2B5EF4-FFF2-40B4-BE49-F238E27FC236}">
              <a16:creationId xmlns:a16="http://schemas.microsoft.com/office/drawing/2014/main" id="{B2A0F856-C409-4196-B9FE-59ADD2BCB6A7}"/>
            </a:ext>
          </a:extLst>
        </xdr:cNvPr>
        <xdr:cNvSpPr txBox="1"/>
      </xdr:nvSpPr>
      <xdr:spPr>
        <a:xfrm>
          <a:off x="14373225" y="25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146008</xdr:rowOff>
    </xdr:from>
    <xdr:to>
      <xdr:col>72</xdr:col>
      <xdr:colOff>203200</xdr:colOff>
      <xdr:row>19</xdr:row>
      <xdr:rowOff>16383</xdr:rowOff>
    </xdr:to>
    <xdr:cxnSp macro="">
      <xdr:nvCxnSpPr>
        <xdr:cNvPr id="448" name="直線コネクタ 447">
          <a:extLst>
            <a:ext uri="{FF2B5EF4-FFF2-40B4-BE49-F238E27FC236}">
              <a16:creationId xmlns:a16="http://schemas.microsoft.com/office/drawing/2014/main" id="{618CDEEF-191E-4E2E-88B5-C1B3A5AE450F}"/>
            </a:ext>
          </a:extLst>
        </xdr:cNvPr>
        <xdr:cNvCxnSpPr/>
      </xdr:nvCxnSpPr>
      <xdr:spPr>
        <a:xfrm flipV="1">
          <a:off x="13106400" y="3057483"/>
          <a:ext cx="800100" cy="3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9" name="フローチャート: 判断 448">
          <a:extLst>
            <a:ext uri="{FF2B5EF4-FFF2-40B4-BE49-F238E27FC236}">
              <a16:creationId xmlns:a16="http://schemas.microsoft.com/office/drawing/2014/main" id="{D2E2072A-E429-4CB7-841F-2E272EF9E524}"/>
            </a:ext>
          </a:extLst>
        </xdr:cNvPr>
        <xdr:cNvSpPr/>
      </xdr:nvSpPr>
      <xdr:spPr>
        <a:xfrm>
          <a:off x="13868400" y="28504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50" name="テキスト ボックス 449">
          <a:extLst>
            <a:ext uri="{FF2B5EF4-FFF2-40B4-BE49-F238E27FC236}">
              <a16:creationId xmlns:a16="http://schemas.microsoft.com/office/drawing/2014/main" id="{FC4C745B-F33C-4B97-BAEF-12BEC066E8E9}"/>
            </a:ext>
          </a:extLst>
        </xdr:cNvPr>
        <xdr:cNvSpPr txBox="1"/>
      </xdr:nvSpPr>
      <xdr:spPr>
        <a:xfrm>
          <a:off x="13554075" y="262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16383</xdr:rowOff>
    </xdr:from>
    <xdr:to>
      <xdr:col>68</xdr:col>
      <xdr:colOff>152400</xdr:colOff>
      <xdr:row>19</xdr:row>
      <xdr:rowOff>104055</xdr:rowOff>
    </xdr:to>
    <xdr:cxnSp macro="">
      <xdr:nvCxnSpPr>
        <xdr:cNvPr id="451" name="直線コネクタ 450">
          <a:extLst>
            <a:ext uri="{FF2B5EF4-FFF2-40B4-BE49-F238E27FC236}">
              <a16:creationId xmlns:a16="http://schemas.microsoft.com/office/drawing/2014/main" id="{0CB1B86F-7C11-4925-94D6-E5ECD2E6B694}"/>
            </a:ext>
          </a:extLst>
        </xdr:cNvPr>
        <xdr:cNvCxnSpPr/>
      </xdr:nvCxnSpPr>
      <xdr:spPr>
        <a:xfrm flipV="1">
          <a:off x="12296775" y="3092958"/>
          <a:ext cx="809625" cy="9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2" name="フローチャート: 判断 451">
          <a:extLst>
            <a:ext uri="{FF2B5EF4-FFF2-40B4-BE49-F238E27FC236}">
              <a16:creationId xmlns:a16="http://schemas.microsoft.com/office/drawing/2014/main" id="{A5079E60-D59E-49A8-B560-C8000EA98A25}"/>
            </a:ext>
          </a:extLst>
        </xdr:cNvPr>
        <xdr:cNvSpPr/>
      </xdr:nvSpPr>
      <xdr:spPr>
        <a:xfrm>
          <a:off x="13058775" y="289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3" name="テキスト ボックス 452">
          <a:extLst>
            <a:ext uri="{FF2B5EF4-FFF2-40B4-BE49-F238E27FC236}">
              <a16:creationId xmlns:a16="http://schemas.microsoft.com/office/drawing/2014/main" id="{43118D58-9825-4FF1-AC6D-0206E8A3A9F1}"/>
            </a:ext>
          </a:extLst>
        </xdr:cNvPr>
        <xdr:cNvSpPr txBox="1"/>
      </xdr:nvSpPr>
      <xdr:spPr>
        <a:xfrm>
          <a:off x="12763500" y="267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4" name="フローチャート: 判断 453">
          <a:extLst>
            <a:ext uri="{FF2B5EF4-FFF2-40B4-BE49-F238E27FC236}">
              <a16:creationId xmlns:a16="http://schemas.microsoft.com/office/drawing/2014/main" id="{F194FB6C-F408-4031-B7D1-F5B6DF899995}"/>
            </a:ext>
          </a:extLst>
        </xdr:cNvPr>
        <xdr:cNvSpPr/>
      </xdr:nvSpPr>
      <xdr:spPr>
        <a:xfrm>
          <a:off x="12239625" y="2933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5" name="テキスト ボックス 454">
          <a:extLst>
            <a:ext uri="{FF2B5EF4-FFF2-40B4-BE49-F238E27FC236}">
              <a16:creationId xmlns:a16="http://schemas.microsoft.com/office/drawing/2014/main" id="{88D39787-3A60-424E-961F-833A68306CBE}"/>
            </a:ext>
          </a:extLst>
        </xdr:cNvPr>
        <xdr:cNvSpPr txBox="1"/>
      </xdr:nvSpPr>
      <xdr:spPr>
        <a:xfrm>
          <a:off x="11953875" y="272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435BE838-F64C-42C7-AC5E-7B4CB362894A}"/>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4EBAFB27-66A2-470F-B03D-79684E6E1ACA}"/>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6B790A5-BA02-49D0-BE93-3E170F3A70B7}"/>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7EB1457-326F-49FB-AB9D-CC0A924F497C}"/>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05DAB5C-3ADF-4588-B035-3295F33AFBE9}"/>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2836</xdr:rowOff>
    </xdr:from>
    <xdr:to>
      <xdr:col>81</xdr:col>
      <xdr:colOff>95250</xdr:colOff>
      <xdr:row>17</xdr:row>
      <xdr:rowOff>104436</xdr:rowOff>
    </xdr:to>
    <xdr:sp macro="" textlink="">
      <xdr:nvSpPr>
        <xdr:cNvPr id="461" name="楕円 460">
          <a:extLst>
            <a:ext uri="{FF2B5EF4-FFF2-40B4-BE49-F238E27FC236}">
              <a16:creationId xmlns:a16="http://schemas.microsoft.com/office/drawing/2014/main" id="{79EA2032-5C8C-4FC0-B91C-AAA5AD696158}"/>
            </a:ext>
          </a:extLst>
        </xdr:cNvPr>
        <xdr:cNvSpPr/>
      </xdr:nvSpPr>
      <xdr:spPr>
        <a:xfrm>
          <a:off x="15430500" y="27555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146363</xdr:rowOff>
    </xdr:from>
    <xdr:ext cx="762000" cy="259045"/>
    <xdr:sp macro="" textlink="">
      <xdr:nvSpPr>
        <xdr:cNvPr id="462" name="将来負担の状況該当値テキスト">
          <a:extLst>
            <a:ext uri="{FF2B5EF4-FFF2-40B4-BE49-F238E27FC236}">
              <a16:creationId xmlns:a16="http://schemas.microsoft.com/office/drawing/2014/main" id="{FD5BA477-ED45-4CE6-90CC-BAB679BC0700}"/>
            </a:ext>
          </a:extLst>
        </xdr:cNvPr>
        <xdr:cNvSpPr txBox="1"/>
      </xdr:nvSpPr>
      <xdr:spPr>
        <a:xfrm>
          <a:off x="15563850" y="273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72009</xdr:rowOff>
    </xdr:from>
    <xdr:to>
      <xdr:col>77</xdr:col>
      <xdr:colOff>95250</xdr:colOff>
      <xdr:row>18</xdr:row>
      <xdr:rowOff>2159</xdr:rowOff>
    </xdr:to>
    <xdr:sp macro="" textlink="">
      <xdr:nvSpPr>
        <xdr:cNvPr id="463" name="楕円 462">
          <a:extLst>
            <a:ext uri="{FF2B5EF4-FFF2-40B4-BE49-F238E27FC236}">
              <a16:creationId xmlns:a16="http://schemas.microsoft.com/office/drawing/2014/main" id="{EC80A47D-A81F-47E4-AF49-736921745B29}"/>
            </a:ext>
          </a:extLst>
        </xdr:cNvPr>
        <xdr:cNvSpPr/>
      </xdr:nvSpPr>
      <xdr:spPr>
        <a:xfrm>
          <a:off x="14668500" y="28215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158386</xdr:rowOff>
    </xdr:from>
    <xdr:ext cx="736600" cy="259045"/>
    <xdr:sp macro="" textlink="">
      <xdr:nvSpPr>
        <xdr:cNvPr id="464" name="テキスト ボックス 463">
          <a:extLst>
            <a:ext uri="{FF2B5EF4-FFF2-40B4-BE49-F238E27FC236}">
              <a16:creationId xmlns:a16="http://schemas.microsoft.com/office/drawing/2014/main" id="{A33AA7D2-F16A-42D9-A34E-760C7FAEBB62}"/>
            </a:ext>
          </a:extLst>
        </xdr:cNvPr>
        <xdr:cNvSpPr txBox="1"/>
      </xdr:nvSpPr>
      <xdr:spPr>
        <a:xfrm>
          <a:off x="14373225" y="2914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95208</xdr:rowOff>
    </xdr:from>
    <xdr:to>
      <xdr:col>73</xdr:col>
      <xdr:colOff>44450</xdr:colOff>
      <xdr:row>19</xdr:row>
      <xdr:rowOff>25358</xdr:rowOff>
    </xdr:to>
    <xdr:sp macro="" textlink="">
      <xdr:nvSpPr>
        <xdr:cNvPr id="465" name="楕円 464">
          <a:extLst>
            <a:ext uri="{FF2B5EF4-FFF2-40B4-BE49-F238E27FC236}">
              <a16:creationId xmlns:a16="http://schemas.microsoft.com/office/drawing/2014/main" id="{52A6AD79-2C10-453D-8C85-56B35F623980}"/>
            </a:ext>
          </a:extLst>
        </xdr:cNvPr>
        <xdr:cNvSpPr/>
      </xdr:nvSpPr>
      <xdr:spPr>
        <a:xfrm>
          <a:off x="13868400" y="30098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10135</xdr:rowOff>
    </xdr:from>
    <xdr:ext cx="762000" cy="259045"/>
    <xdr:sp macro="" textlink="">
      <xdr:nvSpPr>
        <xdr:cNvPr id="466" name="テキスト ボックス 465">
          <a:extLst>
            <a:ext uri="{FF2B5EF4-FFF2-40B4-BE49-F238E27FC236}">
              <a16:creationId xmlns:a16="http://schemas.microsoft.com/office/drawing/2014/main" id="{77A913C5-FA09-4282-92DF-AB694901CAA2}"/>
            </a:ext>
          </a:extLst>
        </xdr:cNvPr>
        <xdr:cNvSpPr txBox="1"/>
      </xdr:nvSpPr>
      <xdr:spPr>
        <a:xfrm>
          <a:off x="13554075" y="308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137033</xdr:rowOff>
    </xdr:from>
    <xdr:to>
      <xdr:col>68</xdr:col>
      <xdr:colOff>203200</xdr:colOff>
      <xdr:row>19</xdr:row>
      <xdr:rowOff>67183</xdr:rowOff>
    </xdr:to>
    <xdr:sp macro="" textlink="">
      <xdr:nvSpPr>
        <xdr:cNvPr id="467" name="楕円 466">
          <a:extLst>
            <a:ext uri="{FF2B5EF4-FFF2-40B4-BE49-F238E27FC236}">
              <a16:creationId xmlns:a16="http://schemas.microsoft.com/office/drawing/2014/main" id="{3EF62EC8-E926-4D6A-B644-1525233A4EA1}"/>
            </a:ext>
          </a:extLst>
        </xdr:cNvPr>
        <xdr:cNvSpPr/>
      </xdr:nvSpPr>
      <xdr:spPr>
        <a:xfrm>
          <a:off x="13058775" y="305485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51960</xdr:rowOff>
    </xdr:from>
    <xdr:ext cx="762000" cy="259045"/>
    <xdr:sp macro="" textlink="">
      <xdr:nvSpPr>
        <xdr:cNvPr id="468" name="テキスト ボックス 467">
          <a:extLst>
            <a:ext uri="{FF2B5EF4-FFF2-40B4-BE49-F238E27FC236}">
              <a16:creationId xmlns:a16="http://schemas.microsoft.com/office/drawing/2014/main" id="{6ED49231-EFB1-4943-BA7B-8F00629B1444}"/>
            </a:ext>
          </a:extLst>
        </xdr:cNvPr>
        <xdr:cNvSpPr txBox="1"/>
      </xdr:nvSpPr>
      <xdr:spPr>
        <a:xfrm>
          <a:off x="12763500" y="312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53255</xdr:rowOff>
    </xdr:from>
    <xdr:to>
      <xdr:col>64</xdr:col>
      <xdr:colOff>152400</xdr:colOff>
      <xdr:row>19</xdr:row>
      <xdr:rowOff>154855</xdr:rowOff>
    </xdr:to>
    <xdr:sp macro="" textlink="">
      <xdr:nvSpPr>
        <xdr:cNvPr id="469" name="楕円 468">
          <a:extLst>
            <a:ext uri="{FF2B5EF4-FFF2-40B4-BE49-F238E27FC236}">
              <a16:creationId xmlns:a16="http://schemas.microsoft.com/office/drawing/2014/main" id="{E95576E3-ED93-4D6E-BC14-326CE56C40BD}"/>
            </a:ext>
          </a:extLst>
        </xdr:cNvPr>
        <xdr:cNvSpPr/>
      </xdr:nvSpPr>
      <xdr:spPr>
        <a:xfrm>
          <a:off x="12239625" y="31266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139632</xdr:rowOff>
    </xdr:from>
    <xdr:ext cx="762000" cy="259045"/>
    <xdr:sp macro="" textlink="">
      <xdr:nvSpPr>
        <xdr:cNvPr id="470" name="テキスト ボックス 469">
          <a:extLst>
            <a:ext uri="{FF2B5EF4-FFF2-40B4-BE49-F238E27FC236}">
              <a16:creationId xmlns:a16="http://schemas.microsoft.com/office/drawing/2014/main" id="{80342A59-140E-44E6-A21A-ACFCC9832929}"/>
            </a:ext>
          </a:extLst>
        </xdr:cNvPr>
        <xdr:cNvSpPr txBox="1"/>
      </xdr:nvSpPr>
      <xdr:spPr>
        <a:xfrm>
          <a:off x="11953875" y="321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1,581,398
1,540,439
343.47
1,142,879,419
1,124,508,359
9,867,539
442,104,112
1,134,566,282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業務のアウトソーシングや業務の実施体制の見直しなどに早くから取り組んできた結果、類似団体と比較して人口</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人当たり職員数が少ないことや、退職手当の段階的引き下げ（平成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年度で段階的に実施し、平均で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％の水準引き下げ）、平成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年度からの給料水準の平均</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％の引き下げ等により、人件費に係る経常収支比率は類似団体内で２番目に低くなっている。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従来の手法や仕組みにとらわれることなく、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の活用や業務の見直しなどにより業務の効率性と生産性を高めるとともに、最適な組織体制の構築を図っていく。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41275</xdr:rowOff>
    </xdr:from>
    <xdr:to>
      <xdr:col>24</xdr:col>
      <xdr:colOff>25400</xdr:colOff>
      <xdr:row>33</xdr:row>
      <xdr:rowOff>98425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6991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105427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41275</xdr:rowOff>
    </xdr:from>
    <xdr:to>
      <xdr:col>19</xdr:col>
      <xdr:colOff>187325</xdr:colOff>
      <xdr:row>34</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56991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112713</xdr:rowOff>
    </xdr:from>
    <xdr:to>
      <xdr:col>15</xdr:col>
      <xdr:colOff>98425</xdr:colOff>
      <xdr:row>34</xdr:row>
      <xdr:rowOff>12700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577056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19702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112713</xdr:rowOff>
    </xdr:from>
    <xdr:to>
      <xdr:col>11</xdr:col>
      <xdr:colOff>9525</xdr:colOff>
      <xdr:row>33</xdr:row>
      <xdr:rowOff>155575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57705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134002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134002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47625</xdr:rowOff>
    </xdr:from>
    <xdr:to>
      <xdr:col>24</xdr:col>
      <xdr:colOff>76200</xdr:colOff>
      <xdr:row>33</xdr:row>
      <xdr:rowOff>149225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127652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61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161925</xdr:rowOff>
    </xdr:from>
    <xdr:to>
      <xdr:col>20</xdr:col>
      <xdr:colOff>38100</xdr:colOff>
      <xdr:row>33</xdr:row>
      <xdr:rowOff>92075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102252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41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61913</xdr:rowOff>
    </xdr:from>
    <xdr:to>
      <xdr:col>11</xdr:col>
      <xdr:colOff>60325</xdr:colOff>
      <xdr:row>33</xdr:row>
      <xdr:rowOff>163513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7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2240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4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104775</xdr:rowOff>
    </xdr:from>
    <xdr:to>
      <xdr:col>6</xdr:col>
      <xdr:colOff>171450</xdr:colOff>
      <xdr:row>34</xdr:row>
      <xdr:rowOff>34925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45102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53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令和３年度決算と比較して、学校施設等の光熱費の高騰等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経常的経費充当一般財源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が増となったことに加え</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、経常一般財源等歳入合計が減となったことで、経常収支比率は増加している。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今後も指定管理者制度の活用などにより、施設の維持管理コストの縮減に努めていく。</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151493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4946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4536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4946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143329</xdr:rowOff>
    </xdr:from>
    <xdr:to>
      <xdr:col>73</xdr:col>
      <xdr:colOff>180975</xdr:colOff>
      <xdr:row>15</xdr:row>
      <xdr:rowOff>4536</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543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110671</xdr:rowOff>
    </xdr:from>
    <xdr:to>
      <xdr:col>69</xdr:col>
      <xdr:colOff>92075</xdr:colOff>
      <xdr:row>14</xdr:row>
      <xdr:rowOff>143329</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510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72770</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129920</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53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125186</xdr:rowOff>
    </xdr:from>
    <xdr:to>
      <xdr:col>74</xdr:col>
      <xdr:colOff>31750</xdr:colOff>
      <xdr:row>15</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40113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6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92529</xdr:rowOff>
    </xdr:from>
    <xdr:to>
      <xdr:col>69</xdr:col>
      <xdr:colOff>142875</xdr:colOff>
      <xdr:row>15</xdr:row>
      <xdr:rowOff>22679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7456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59871</xdr:rowOff>
    </xdr:from>
    <xdr:to>
      <xdr:col>65</xdr:col>
      <xdr:colOff>53975</xdr:colOff>
      <xdr:row>14</xdr:row>
      <xdr:rowOff>161471</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146248</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令和３年度決算と比較して、障がい者福祉サービス関係給付費等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経常的経費充当一般財源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が増となったことに加え</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、経常一般財源等歳入合計が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となったことで、経常収支比率は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高齢化の進行や障がい福祉サービスの利用増等により、扶助費については今後も増加が見込まれる。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99568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110672</xdr:rowOff>
    </xdr:from>
    <xdr:to>
      <xdr:col>15</xdr:col>
      <xdr:colOff>98425</xdr:colOff>
      <xdr:row>58</xdr:row>
      <xdr:rowOff>110672</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2209800" y="1005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110672</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875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59872</xdr:rowOff>
    </xdr:from>
    <xdr:to>
      <xdr:col>15</xdr:col>
      <xdr:colOff>149225</xdr:colOff>
      <xdr:row>58</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146249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59872</xdr:rowOff>
    </xdr:from>
    <xdr:to>
      <xdr:col>11</xdr:col>
      <xdr:colOff>60325</xdr:colOff>
      <xdr:row>58</xdr:row>
      <xdr:rowOff>161472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令和３年度決算と比較して、老年人口の増加等に伴う介護保険事業及び後期高齢者医療事業への繰出金の増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や、維持補修費の増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経常的経費充当一般財源が増となったことに加え、経常一般財源等歳入合計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が減となったことで、</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経常収支比率が増加している。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住民基本台帳に基づく</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歳以上の高齢者が総人口に占める割合について、令和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日現在は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％であったのに対し、令和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日現在では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％と増加している。今後も高齢化に伴い、介護保険事業や後期高齢者医療事業への繰出金は増加するものと考えられる。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575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69850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107950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が類似団体平均を下回っているのは、補助金に関して、毎年度の予算編成において、事業目的、事業内容、補助金の使途等を精査するとともに、補助対象範囲、補助対象経費について不断の見直しを行っていること等が考えられる。また、長期にわたる補助金への対応や補助金の公募化に係る全市的なルールを定めた「補助金ガイドライン」を策定（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月）し、それに伴い補助金交付規則も改正（平成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日施行）し、更なる適正化を図っている。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344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115570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161290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令和３年度決算と比較して、経常的経費充当一般財源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、経常一般財源等歳入合計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以上に減</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となったことで、経常収支比率はやや減少となっている。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その中でも、利子の償還は経常的経費充当一般財源が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減となっており、高利率での利子償還が完了したために、平均利率が下がっていることが影響していると考えられる。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今後の公債費は、市債発行額の抑制により中長期的には減少していく見込みであるが、当面は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億円程度で高止まりとなる見込みである。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127000</xdr:rowOff>
    </xdr:from>
    <xdr:to>
      <xdr:col>24</xdr:col>
      <xdr:colOff>25400</xdr:colOff>
      <xdr:row>79</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671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149877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165100</xdr:rowOff>
    </xdr:from>
    <xdr:to>
      <xdr:col>19</xdr:col>
      <xdr:colOff>187325</xdr:colOff>
      <xdr:row>80</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709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80</xdr:row>
      <xdr:rowOff>165100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84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16527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165100</xdr:rowOff>
    </xdr:from>
    <xdr:to>
      <xdr:col>11</xdr:col>
      <xdr:colOff>9525</xdr:colOff>
      <xdr:row>80</xdr:row>
      <xdr:rowOff>165100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76200</xdr:rowOff>
    </xdr:from>
    <xdr:to>
      <xdr:col>24</xdr:col>
      <xdr:colOff>76200</xdr:colOff>
      <xdr:row>80</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48277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114300</xdr:rowOff>
    </xdr:from>
    <xdr:to>
      <xdr:col>20</xdr:col>
      <xdr:colOff>38100</xdr:colOff>
      <xdr:row>80</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29227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74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114300</xdr:rowOff>
    </xdr:from>
    <xdr:to>
      <xdr:col>11</xdr:col>
      <xdr:colOff>60325</xdr:colOff>
      <xdr:row>81</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29227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令和３年度決算と比較して、人件費や扶助費、繰出金等の増</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経常的経費充当一般財源</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が増となったことに加え、</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経常一般財源等歳入合計が減となった</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ことで、</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経常収支比率が</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今後も福祉サービスの利用者の増に伴う扶助費の増や、老年人口の増加に伴う後期高齢者医療、介護保険事業への公費負担の大幅な増加が見込まれる。</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本市では、令和</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月に策定した「財政運営プラン」に基づき、市民生活に必要な行政サービスを安定的に提供しつつ、重要施策の推進や新たな課題に対応するために必要な財源を確保できるよう、投資の選択と集中を図るとともに、歳入の積極的な確保や行政運営の効率化、既存事業の見直しなどの不断の改善に取り組んでいく。</a:t>
          </a:r>
          <a:endParaRPr lang="ja-JP" altLang="ja-JP" sz="9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37846</xdr:rowOff>
    </xdr:from>
    <xdr:to>
      <xdr:col>82</xdr:col>
      <xdr:colOff>107950</xdr:colOff>
      <xdr:row>81</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89659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124223</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37846</xdr:rowOff>
    </xdr:from>
    <xdr:to>
      <xdr:col>82</xdr:col>
      <xdr:colOff>196850</xdr:colOff>
      <xdr:row>75</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69850</xdr:rowOff>
    </xdr:from>
    <xdr:to>
      <xdr:col>82</xdr:col>
      <xdr:colOff>107950</xdr:colOff>
      <xdr:row>75</xdr:row>
      <xdr:rowOff>46990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5857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74</xdr:row>
      <xdr:rowOff>154432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258570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142494</xdr:rowOff>
    </xdr:from>
    <xdr:to>
      <xdr:col>78</xdr:col>
      <xdr:colOff>120650</xdr:colOff>
      <xdr:row>76</xdr:row>
      <xdr:rowOff>72644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57421</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8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53848</xdr:rowOff>
    </xdr:from>
    <xdr:to>
      <xdr:col>73</xdr:col>
      <xdr:colOff>180975</xdr:colOff>
      <xdr:row>74</xdr:row>
      <xdr:rowOff>154432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741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133858</xdr:rowOff>
    </xdr:from>
    <xdr:to>
      <xdr:col>69</xdr:col>
      <xdr:colOff>92075</xdr:colOff>
      <xdr:row>74</xdr:row>
      <xdr:rowOff>53848</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6497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137922</xdr:rowOff>
    </xdr:from>
    <xdr:to>
      <xdr:col>69</xdr:col>
      <xdr:colOff>142875</xdr:colOff>
      <xdr:row>78</xdr:row>
      <xdr:rowOff>68072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76217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19050</xdr:rowOff>
    </xdr:from>
    <xdr:to>
      <xdr:col>78</xdr:col>
      <xdr:colOff>120650</xdr:colOff>
      <xdr:row>73</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130827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83058</xdr:rowOff>
    </xdr:from>
    <xdr:to>
      <xdr:col>65</xdr:col>
      <xdr:colOff>53975</xdr:colOff>
      <xdr:row>74</xdr:row>
      <xdr:rowOff>13208</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23385</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78384</xdr:rowOff>
    </xdr:from>
    <xdr:to>
      <xdr:col>29</xdr:col>
      <xdr:colOff>127000</xdr:colOff>
      <xdr:row>18</xdr:row>
      <xdr:rowOff>95644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2109"/>
          <a:ext cx="647700" cy="1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95644</xdr:rowOff>
    </xdr:from>
    <xdr:to>
      <xdr:col>26</xdr:col>
      <xdr:colOff>50800</xdr:colOff>
      <xdr:row>18</xdr:row>
      <xdr:rowOff>123457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9369"/>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142714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1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123457</xdr:rowOff>
    </xdr:from>
    <xdr:to>
      <xdr:col>22</xdr:col>
      <xdr:colOff>114300</xdr:colOff>
      <xdr:row>18</xdr:row>
      <xdr:rowOff>158814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7182"/>
          <a:ext cx="698500" cy="3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134620</xdr:rowOff>
    </xdr:from>
    <xdr:to>
      <xdr:col>18</xdr:col>
      <xdr:colOff>177800</xdr:colOff>
      <xdr:row>18</xdr:row>
      <xdr:rowOff>158814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68345"/>
          <a:ext cx="698500" cy="2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27584</xdr:rowOff>
    </xdr:from>
    <xdr:to>
      <xdr:col>29</xdr:col>
      <xdr:colOff>177800</xdr:colOff>
      <xdr:row>18</xdr:row>
      <xdr:rowOff>129184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171111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44844</xdr:rowOff>
    </xdr:from>
    <xdr:to>
      <xdr:col>26</xdr:col>
      <xdr:colOff>101600</xdr:colOff>
      <xdr:row>18</xdr:row>
      <xdr:rowOff>146444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131221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72657</xdr:rowOff>
    </xdr:from>
    <xdr:to>
      <xdr:col>22</xdr:col>
      <xdr:colOff>165100</xdr:colOff>
      <xdr:row>19</xdr:row>
      <xdr:rowOff>2807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6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159034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108014</xdr:rowOff>
    </xdr:from>
    <xdr:to>
      <xdr:col>19</xdr:col>
      <xdr:colOff>38100</xdr:colOff>
      <xdr:row>19</xdr:row>
      <xdr:rowOff>38164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22941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83820</xdr:rowOff>
    </xdr:from>
    <xdr:to>
      <xdr:col>15</xdr:col>
      <xdr:colOff>101600</xdr:colOff>
      <xdr:row>19</xdr:row>
      <xdr:rowOff>13970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7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170197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186436</xdr:rowOff>
    </xdr:from>
    <xdr:to>
      <xdr:col>29</xdr:col>
      <xdr:colOff>127000</xdr:colOff>
      <xdr:row>35</xdr:row>
      <xdr:rowOff>192532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96786"/>
          <a:ext cx="6477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122162</xdr:rowOff>
    </xdr:from>
    <xdr:to>
      <xdr:col>26</xdr:col>
      <xdr:colOff>50800</xdr:colOff>
      <xdr:row>35</xdr:row>
      <xdr:rowOff>192532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32512"/>
          <a:ext cx="698500" cy="70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99263</xdr:rowOff>
    </xdr:from>
    <xdr:to>
      <xdr:col>22</xdr:col>
      <xdr:colOff>114300</xdr:colOff>
      <xdr:row>35</xdr:row>
      <xdr:rowOff>122162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09613"/>
          <a:ext cx="698500" cy="2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18415</xdr:rowOff>
    </xdr:from>
    <xdr:to>
      <xdr:col>18</xdr:col>
      <xdr:colOff>177800</xdr:colOff>
      <xdr:row>35</xdr:row>
      <xdr:rowOff>99263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28765"/>
          <a:ext cx="698500" cy="80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312882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135636</xdr:rowOff>
    </xdr:from>
    <xdr:to>
      <xdr:col>29</xdr:col>
      <xdr:colOff>177800</xdr:colOff>
      <xdr:row>35</xdr:row>
      <xdr:rowOff>237236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323613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9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141732</xdr:rowOff>
    </xdr:from>
    <xdr:to>
      <xdr:col>26</xdr:col>
      <xdr:colOff>101600</xdr:colOff>
      <xdr:row>35</xdr:row>
      <xdr:rowOff>243332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253509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20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71362</xdr:rowOff>
    </xdr:from>
    <xdr:to>
      <xdr:col>22</xdr:col>
      <xdr:colOff>165100</xdr:colOff>
      <xdr:row>35</xdr:row>
      <xdr:rowOff>172962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8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183139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5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48463</xdr:rowOff>
    </xdr:from>
    <xdr:to>
      <xdr:col>19</xdr:col>
      <xdr:colOff>38100</xdr:colOff>
      <xdr:row>35</xdr:row>
      <xdr:rowOff>150063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5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160240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2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310515</xdr:rowOff>
    </xdr:from>
    <xdr:to>
      <xdr:col>15</xdr:col>
      <xdr:colOff>101600</xdr:colOff>
      <xdr:row>35</xdr:row>
      <xdr:rowOff>69215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77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79392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4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1,581,398
1,540,439
343.47
1,142,879,419
1,124,508,359
9,867,539
442,104,112
1,134,566,282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95123</xdr:rowOff>
    </xdr:from>
    <xdr:to>
      <xdr:col>24</xdr:col>
      <xdr:colOff>63500</xdr:colOff>
      <xdr:row>36</xdr:row>
      <xdr:rowOff>101867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7323"/>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46397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2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101867</xdr:rowOff>
    </xdr:from>
    <xdr:to>
      <xdr:col>19</xdr:col>
      <xdr:colOff>177800</xdr:colOff>
      <xdr:row>36</xdr:row>
      <xdr:rowOff>130594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4067"/>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130594</xdr:rowOff>
    </xdr:from>
    <xdr:to>
      <xdr:col>15</xdr:col>
      <xdr:colOff>50800</xdr:colOff>
      <xdr:row>37</xdr:row>
      <xdr:rowOff>19571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2794"/>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137033</xdr:rowOff>
    </xdr:from>
    <xdr:to>
      <xdr:col>10</xdr:col>
      <xdr:colOff>114300</xdr:colOff>
      <xdr:row>37</xdr:row>
      <xdr:rowOff>19571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9233"/>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44323</xdr:rowOff>
    </xdr:from>
    <xdr:to>
      <xdr:col>24</xdr:col>
      <xdr:colOff>114300</xdr:colOff>
      <xdr:row>36</xdr:row>
      <xdr:rowOff>145923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22750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51067</xdr:rowOff>
    </xdr:from>
    <xdr:to>
      <xdr:col>20</xdr:col>
      <xdr:colOff>38100</xdr:colOff>
      <xdr:row>36</xdr:row>
      <xdr:rowOff>152667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143794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79794</xdr:rowOff>
    </xdr:from>
    <xdr:to>
      <xdr:col>15</xdr:col>
      <xdr:colOff>101600</xdr:colOff>
      <xdr:row>37</xdr:row>
      <xdr:rowOff>9944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140221</xdr:rowOff>
    </xdr:from>
    <xdr:to>
      <xdr:col>10</xdr:col>
      <xdr:colOff>165100</xdr:colOff>
      <xdr:row>37</xdr:row>
      <xdr:rowOff>70371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61498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86233</xdr:rowOff>
    </xdr:from>
    <xdr:to>
      <xdr:col>6</xdr:col>
      <xdr:colOff>38100</xdr:colOff>
      <xdr:row>37</xdr:row>
      <xdr:rowOff>16383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7510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138785</xdr:rowOff>
    </xdr:from>
    <xdr:to>
      <xdr:col>24</xdr:col>
      <xdr:colOff>63500</xdr:colOff>
      <xdr:row>53</xdr:row>
      <xdr:rowOff>58678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54185"/>
          <a:ext cx="838200" cy="9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75230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58678</xdr:rowOff>
    </xdr:from>
    <xdr:to>
      <xdr:col>19</xdr:col>
      <xdr:colOff>177800</xdr:colOff>
      <xdr:row>55</xdr:row>
      <xdr:rowOff>127650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45528"/>
          <a:ext cx="889000" cy="4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127650</xdr:rowOff>
    </xdr:from>
    <xdr:to>
      <xdr:col>15</xdr:col>
      <xdr:colOff>50800</xdr:colOff>
      <xdr:row>56</xdr:row>
      <xdr:rowOff>54040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57400"/>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54040</xdr:rowOff>
    </xdr:from>
    <xdr:to>
      <xdr:col>10</xdr:col>
      <xdr:colOff>114300</xdr:colOff>
      <xdr:row>56</xdr:row>
      <xdr:rowOff>122588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55240"/>
          <a:ext cx="889000" cy="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87985</xdr:rowOff>
    </xdr:from>
    <xdr:to>
      <xdr:col>24</xdr:col>
      <xdr:colOff>114300</xdr:colOff>
      <xdr:row>53</xdr:row>
      <xdr:rowOff>18135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110862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5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7878</xdr:rowOff>
    </xdr:from>
    <xdr:to>
      <xdr:col>20</xdr:col>
      <xdr:colOff>38100</xdr:colOff>
      <xdr:row>53</xdr:row>
      <xdr:rowOff>109478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126005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8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76850</xdr:rowOff>
    </xdr:from>
    <xdr:to>
      <xdr:col>15</xdr:col>
      <xdr:colOff>101600</xdr:colOff>
      <xdr:row>56</xdr:row>
      <xdr:rowOff>7000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23527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8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3240</xdr:rowOff>
    </xdr:from>
    <xdr:to>
      <xdr:col>10</xdr:col>
      <xdr:colOff>165100</xdr:colOff>
      <xdr:row>56</xdr:row>
      <xdr:rowOff>104840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0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121367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71788</xdr:rowOff>
    </xdr:from>
    <xdr:to>
      <xdr:col>6</xdr:col>
      <xdr:colOff>38100</xdr:colOff>
      <xdr:row>57</xdr:row>
      <xdr:rowOff>1938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18465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4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17997</xdr:rowOff>
    </xdr:from>
    <xdr:to>
      <xdr:col>24</xdr:col>
      <xdr:colOff>63500</xdr:colOff>
      <xdr:row>77</xdr:row>
      <xdr:rowOff>107152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219647"/>
          <a:ext cx="8382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90605</xdr:rowOff>
    </xdr:from>
    <xdr:to>
      <xdr:col>19</xdr:col>
      <xdr:colOff>177800</xdr:colOff>
      <xdr:row>77</xdr:row>
      <xdr:rowOff>107152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908300" y="13292255"/>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35523</xdr:rowOff>
    </xdr:from>
    <xdr:to>
      <xdr:col>15</xdr:col>
      <xdr:colOff>50800</xdr:colOff>
      <xdr:row>77</xdr:row>
      <xdr:rowOff>90605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237173"/>
          <a:ext cx="889000" cy="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35523</xdr:rowOff>
    </xdr:from>
    <xdr:to>
      <xdr:col>10</xdr:col>
      <xdr:colOff>114300</xdr:colOff>
      <xdr:row>77</xdr:row>
      <xdr:rowOff>77760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1130300" y="13237173"/>
          <a:ext cx="889000" cy="4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138647</xdr:rowOff>
    </xdr:from>
    <xdr:to>
      <xdr:col>24</xdr:col>
      <xdr:colOff>114300</xdr:colOff>
      <xdr:row>77</xdr:row>
      <xdr:rowOff>68797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1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117074</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14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56352</xdr:rowOff>
    </xdr:from>
    <xdr:to>
      <xdr:col>20</xdr:col>
      <xdr:colOff>38100</xdr:colOff>
      <xdr:row>77</xdr:row>
      <xdr:rowOff>157952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2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149079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35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39805</xdr:rowOff>
    </xdr:from>
    <xdr:to>
      <xdr:col>15</xdr:col>
      <xdr:colOff>101600</xdr:colOff>
      <xdr:row>77</xdr:row>
      <xdr:rowOff>141405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2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132532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33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156173</xdr:rowOff>
    </xdr:from>
    <xdr:to>
      <xdr:col>10</xdr:col>
      <xdr:colOff>165100</xdr:colOff>
      <xdr:row>77</xdr:row>
      <xdr:rowOff>86323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1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77450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27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26960</xdr:rowOff>
    </xdr:from>
    <xdr:to>
      <xdr:col>6</xdr:col>
      <xdr:colOff>38100</xdr:colOff>
      <xdr:row>77</xdr:row>
      <xdr:rowOff>128560</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2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119687</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32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40607</xdr:rowOff>
    </xdr:from>
    <xdr:to>
      <xdr:col>24</xdr:col>
      <xdr:colOff>63500</xdr:colOff>
      <xdr:row>94</xdr:row>
      <xdr:rowOff>64229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3797300" y="16156907"/>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81718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198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64229</xdr:rowOff>
    </xdr:from>
    <xdr:to>
      <xdr:col>19</xdr:col>
      <xdr:colOff>177800</xdr:colOff>
      <xdr:row>95</xdr:row>
      <xdr:rowOff>134159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180529"/>
          <a:ext cx="889000" cy="24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118849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623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134159</xdr:rowOff>
    </xdr:from>
    <xdr:to>
      <xdr:col>15</xdr:col>
      <xdr:colOff>50800</xdr:colOff>
      <xdr:row>96</xdr:row>
      <xdr:rowOff>3204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421909"/>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5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3204</xdr:rowOff>
    </xdr:from>
    <xdr:to>
      <xdr:col>10</xdr:col>
      <xdr:colOff>114300</xdr:colOff>
      <xdr:row>96</xdr:row>
      <xdr:rowOff>60441</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462404"/>
          <a:ext cx="889000" cy="5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124804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5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16752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64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161257</xdr:rowOff>
    </xdr:from>
    <xdr:to>
      <xdr:col>24</xdr:col>
      <xdr:colOff>114300</xdr:colOff>
      <xdr:row>94</xdr:row>
      <xdr:rowOff>91407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1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12684</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595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13429</xdr:rowOff>
    </xdr:from>
    <xdr:to>
      <xdr:col>20</xdr:col>
      <xdr:colOff>38100</xdr:colOff>
      <xdr:row>94</xdr:row>
      <xdr:rowOff>115029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1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131556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590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83359</xdr:rowOff>
    </xdr:from>
    <xdr:to>
      <xdr:col>15</xdr:col>
      <xdr:colOff>101600</xdr:colOff>
      <xdr:row>96</xdr:row>
      <xdr:rowOff>13509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37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30036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14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123854</xdr:rowOff>
    </xdr:from>
    <xdr:to>
      <xdr:col>10</xdr:col>
      <xdr:colOff>165100</xdr:colOff>
      <xdr:row>96</xdr:row>
      <xdr:rowOff>54004</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4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70531</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18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9641</xdr:rowOff>
    </xdr:from>
    <xdr:to>
      <xdr:col>6</xdr:col>
      <xdr:colOff>38100</xdr:colOff>
      <xdr:row>96</xdr:row>
      <xdr:rowOff>111241</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46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127768</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24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20854</xdr:rowOff>
    </xdr:from>
    <xdr:to>
      <xdr:col>55</xdr:col>
      <xdr:colOff>0</xdr:colOff>
      <xdr:row>38</xdr:row>
      <xdr:rowOff>45186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535954"/>
          <a:ext cx="838200" cy="2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143802</xdr:rowOff>
    </xdr:from>
    <xdr:to>
      <xdr:col>50</xdr:col>
      <xdr:colOff>114300</xdr:colOff>
      <xdr:row>38</xdr:row>
      <xdr:rowOff>20854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287302"/>
          <a:ext cx="889000" cy="12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143802</xdr:rowOff>
    </xdr:from>
    <xdr:to>
      <xdr:col>45</xdr:col>
      <xdr:colOff>177800</xdr:colOff>
      <xdr:row>38</xdr:row>
      <xdr:rowOff>118414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287302"/>
          <a:ext cx="889000" cy="134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34523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118414</xdr:rowOff>
    </xdr:from>
    <xdr:to>
      <xdr:col>41</xdr:col>
      <xdr:colOff>50800</xdr:colOff>
      <xdr:row>38</xdr:row>
      <xdr:rowOff>151816</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633514"/>
          <a:ext cx="889000" cy="3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165836</xdr:rowOff>
    </xdr:from>
    <xdr:to>
      <xdr:col>55</xdr:col>
      <xdr:colOff>50800</xdr:colOff>
      <xdr:row>38</xdr:row>
      <xdr:rowOff>95986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5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144263</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48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141503</xdr:rowOff>
    </xdr:from>
    <xdr:to>
      <xdr:col>50</xdr:col>
      <xdr:colOff>165100</xdr:colOff>
      <xdr:row>38</xdr:row>
      <xdr:rowOff>71653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4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62781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5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93002</xdr:rowOff>
    </xdr:from>
    <xdr:to>
      <xdr:col>46</xdr:col>
      <xdr:colOff>38100</xdr:colOff>
      <xdr:row>31</xdr:row>
      <xdr:rowOff>23152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2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39679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01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67614</xdr:rowOff>
    </xdr:from>
    <xdr:to>
      <xdr:col>41</xdr:col>
      <xdr:colOff>101600</xdr:colOff>
      <xdr:row>38</xdr:row>
      <xdr:rowOff>169214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58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14292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101016</xdr:rowOff>
    </xdr:from>
    <xdr:to>
      <xdr:col>36</xdr:col>
      <xdr:colOff>165100</xdr:colOff>
      <xdr:row>39</xdr:row>
      <xdr:rowOff>31166</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22293</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7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43848</xdr:rowOff>
    </xdr:from>
    <xdr:to>
      <xdr:col>55</xdr:col>
      <xdr:colOff>0</xdr:colOff>
      <xdr:row>54</xdr:row>
      <xdr:rowOff>15433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130698"/>
          <a:ext cx="838200" cy="1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43848</xdr:rowOff>
    </xdr:from>
    <xdr:to>
      <xdr:col>50</xdr:col>
      <xdr:colOff>114300</xdr:colOff>
      <xdr:row>53</xdr:row>
      <xdr:rowOff>77384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130698"/>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77384</xdr:rowOff>
    </xdr:from>
    <xdr:to>
      <xdr:col>45</xdr:col>
      <xdr:colOff>177800</xdr:colOff>
      <xdr:row>54</xdr:row>
      <xdr:rowOff>14656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164234"/>
          <a:ext cx="889000" cy="10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14656</xdr:rowOff>
    </xdr:from>
    <xdr:to>
      <xdr:col>41</xdr:col>
      <xdr:colOff>50800</xdr:colOff>
      <xdr:row>54</xdr:row>
      <xdr:rowOff>75967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272956"/>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93984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136083</xdr:rowOff>
    </xdr:from>
    <xdr:to>
      <xdr:col>55</xdr:col>
      <xdr:colOff>50800</xdr:colOff>
      <xdr:row>54</xdr:row>
      <xdr:rowOff>66233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2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114510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164498</xdr:rowOff>
    </xdr:from>
    <xdr:to>
      <xdr:col>50</xdr:col>
      <xdr:colOff>165100</xdr:colOff>
      <xdr:row>53</xdr:row>
      <xdr:rowOff>94648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0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85775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17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26584</xdr:rowOff>
    </xdr:from>
    <xdr:to>
      <xdr:col>46</xdr:col>
      <xdr:colOff>38100</xdr:colOff>
      <xdr:row>53</xdr:row>
      <xdr:rowOff>128184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1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144711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135306</xdr:rowOff>
    </xdr:from>
    <xdr:to>
      <xdr:col>41</xdr:col>
      <xdr:colOff>101600</xdr:colOff>
      <xdr:row>54</xdr:row>
      <xdr:rowOff>65456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2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56583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25167</xdr:rowOff>
    </xdr:from>
    <xdr:to>
      <xdr:col>36</xdr:col>
      <xdr:colOff>165100</xdr:colOff>
      <xdr:row>54</xdr:row>
      <xdr:rowOff>126767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28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117894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3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120634</xdr:rowOff>
    </xdr:from>
    <xdr:to>
      <xdr:col>55</xdr:col>
      <xdr:colOff>0</xdr:colOff>
      <xdr:row>76</xdr:row>
      <xdr:rowOff>5649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636484"/>
          <a:ext cx="838200" cy="3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120634</xdr:rowOff>
    </xdr:from>
    <xdr:to>
      <xdr:col>50</xdr:col>
      <xdr:colOff>114300</xdr:colOff>
      <xdr:row>75</xdr:row>
      <xdr:rowOff>63210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636484"/>
          <a:ext cx="889000" cy="28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166994</xdr:rowOff>
    </xdr:from>
    <xdr:to>
      <xdr:col>45</xdr:col>
      <xdr:colOff>177800</xdr:colOff>
      <xdr:row>75</xdr:row>
      <xdr:rowOff>63210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85429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160164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166994</xdr:rowOff>
    </xdr:from>
    <xdr:to>
      <xdr:col>41</xdr:col>
      <xdr:colOff>50800</xdr:colOff>
      <xdr:row>75</xdr:row>
      <xdr:rowOff>98872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854294"/>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126299</xdr:rowOff>
    </xdr:from>
    <xdr:to>
      <xdr:col>55</xdr:col>
      <xdr:colOff>50800</xdr:colOff>
      <xdr:row>76</xdr:row>
      <xdr:rowOff>56449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9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104726</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96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69834</xdr:rowOff>
    </xdr:from>
    <xdr:to>
      <xdr:col>50</xdr:col>
      <xdr:colOff>165100</xdr:colOff>
      <xdr:row>73</xdr:row>
      <xdr:rowOff>171434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5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16511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3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12410</xdr:rowOff>
    </xdr:from>
    <xdr:to>
      <xdr:col>46</xdr:col>
      <xdr:colOff>38100</xdr:colOff>
      <xdr:row>75</xdr:row>
      <xdr:rowOff>114010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8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105137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9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116194</xdr:rowOff>
    </xdr:from>
    <xdr:to>
      <xdr:col>41</xdr:col>
      <xdr:colOff>101600</xdr:colOff>
      <xdr:row>75</xdr:row>
      <xdr:rowOff>46344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37471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9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48072</xdr:rowOff>
    </xdr:from>
    <xdr:to>
      <xdr:col>36</xdr:col>
      <xdr:colOff>165100</xdr:colOff>
      <xdr:row>75</xdr:row>
      <xdr:rowOff>149671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906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140798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9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32748</xdr:rowOff>
    </xdr:from>
    <xdr:to>
      <xdr:col>55</xdr:col>
      <xdr:colOff>0</xdr:colOff>
      <xdr:row>95</xdr:row>
      <xdr:rowOff>54270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149048"/>
          <a:ext cx="838200" cy="19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41925</xdr:rowOff>
    </xdr:from>
    <xdr:to>
      <xdr:col>50</xdr:col>
      <xdr:colOff>114300</xdr:colOff>
      <xdr:row>95</xdr:row>
      <xdr:rowOff>54270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32967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41925</xdr:rowOff>
    </xdr:from>
    <xdr:to>
      <xdr:col>45</xdr:col>
      <xdr:colOff>177800</xdr:colOff>
      <xdr:row>95</xdr:row>
      <xdr:rowOff>119681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329675"/>
          <a:ext cx="889000" cy="7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107043</xdr:rowOff>
    </xdr:from>
    <xdr:to>
      <xdr:col>41</xdr:col>
      <xdr:colOff>50800</xdr:colOff>
      <xdr:row>95</xdr:row>
      <xdr:rowOff>119681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394793"/>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153398</xdr:rowOff>
    </xdr:from>
    <xdr:to>
      <xdr:col>55</xdr:col>
      <xdr:colOff>50800</xdr:colOff>
      <xdr:row>94</xdr:row>
      <xdr:rowOff>83548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0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4825</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3470</xdr:rowOff>
    </xdr:from>
    <xdr:to>
      <xdr:col>50</xdr:col>
      <xdr:colOff>165100</xdr:colOff>
      <xdr:row>95</xdr:row>
      <xdr:rowOff>105070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2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121597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0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162575</xdr:rowOff>
    </xdr:from>
    <xdr:to>
      <xdr:col>46</xdr:col>
      <xdr:colOff>38100</xdr:colOff>
      <xdr:row>95</xdr:row>
      <xdr:rowOff>92725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109252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05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68881</xdr:rowOff>
    </xdr:from>
    <xdr:to>
      <xdr:col>41</xdr:col>
      <xdr:colOff>101600</xdr:colOff>
      <xdr:row>95</xdr:row>
      <xdr:rowOff>170481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3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15558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1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56243</xdr:rowOff>
    </xdr:from>
    <xdr:to>
      <xdr:col>36</xdr:col>
      <xdr:colOff>165100</xdr:colOff>
      <xdr:row>95</xdr:row>
      <xdr:rowOff>157843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3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2920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11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21808</xdr:rowOff>
    </xdr:from>
    <xdr:to>
      <xdr:col>85</xdr:col>
      <xdr:colOff>127000</xdr:colOff>
      <xdr:row>39</xdr:row>
      <xdr:rowOff>31278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08358"/>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31278</xdr:rowOff>
    </xdr:from>
    <xdr:to>
      <xdr:col>81</xdr:col>
      <xdr:colOff>50800</xdr:colOff>
      <xdr:row>39</xdr:row>
      <xdr:rowOff>75365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1782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12664</xdr:rowOff>
    </xdr:from>
    <xdr:to>
      <xdr:col>76</xdr:col>
      <xdr:colOff>114300</xdr:colOff>
      <xdr:row>39</xdr:row>
      <xdr:rowOff>75365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699214"/>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12664</xdr:rowOff>
    </xdr:from>
    <xdr:to>
      <xdr:col>71</xdr:col>
      <xdr:colOff>177800</xdr:colOff>
      <xdr:row>39</xdr:row>
      <xdr:rowOff>52342</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699214"/>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142458</xdr:rowOff>
    </xdr:from>
    <xdr:to>
      <xdr:col>85</xdr:col>
      <xdr:colOff>177800</xdr:colOff>
      <xdr:row>39</xdr:row>
      <xdr:rowOff>72608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6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57385</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57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151928</xdr:rowOff>
    </xdr:from>
    <xdr:to>
      <xdr:col>81</xdr:col>
      <xdr:colOff>101600</xdr:colOff>
      <xdr:row>39</xdr:row>
      <xdr:rowOff>82078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73205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24565</xdr:rowOff>
    </xdr:from>
    <xdr:to>
      <xdr:col>76</xdr:col>
      <xdr:colOff>165100</xdr:colOff>
      <xdr:row>39</xdr:row>
      <xdr:rowOff>126165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117292</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0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133314</xdr:rowOff>
    </xdr:from>
    <xdr:to>
      <xdr:col>72</xdr:col>
      <xdr:colOff>38100</xdr:colOff>
      <xdr:row>39</xdr:row>
      <xdr:rowOff>63464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54591</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1542</xdr:rowOff>
    </xdr:from>
    <xdr:to>
      <xdr:col>67</xdr:col>
      <xdr:colOff>101600</xdr:colOff>
      <xdr:row>39</xdr:row>
      <xdr:rowOff>103142</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94269</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78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97066</xdr:rowOff>
    </xdr:from>
    <xdr:to>
      <xdr:col>85</xdr:col>
      <xdr:colOff>127000</xdr:colOff>
      <xdr:row>73</xdr:row>
      <xdr:rowOff>168961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612916"/>
          <a:ext cx="8382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60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70396</xdr:rowOff>
    </xdr:from>
    <xdr:to>
      <xdr:col>81</xdr:col>
      <xdr:colOff>50800</xdr:colOff>
      <xdr:row>73</xdr:row>
      <xdr:rowOff>168961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586246"/>
          <a:ext cx="889000" cy="9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167704</xdr:rowOff>
    </xdr:from>
    <xdr:to>
      <xdr:col>76</xdr:col>
      <xdr:colOff>114300</xdr:colOff>
      <xdr:row>73</xdr:row>
      <xdr:rowOff>70396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512104"/>
          <a:ext cx="889000"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167704</xdr:rowOff>
    </xdr:from>
    <xdr:to>
      <xdr:col>71</xdr:col>
      <xdr:colOff>177800</xdr:colOff>
      <xdr:row>73</xdr:row>
      <xdr:rowOff>114744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512104"/>
          <a:ext cx="889000" cy="1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120857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64888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46266</xdr:rowOff>
    </xdr:from>
    <xdr:to>
      <xdr:col>85</xdr:col>
      <xdr:colOff>177800</xdr:colOff>
      <xdr:row>73</xdr:row>
      <xdr:rowOff>147866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5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69143</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41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118161</xdr:rowOff>
    </xdr:from>
    <xdr:to>
      <xdr:col>81</xdr:col>
      <xdr:colOff>101600</xdr:colOff>
      <xdr:row>74</xdr:row>
      <xdr:rowOff>48311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6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64838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40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19596</xdr:rowOff>
    </xdr:from>
    <xdr:to>
      <xdr:col>76</xdr:col>
      <xdr:colOff>165100</xdr:colOff>
      <xdr:row>73</xdr:row>
      <xdr:rowOff>121196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5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137723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31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116904</xdr:rowOff>
    </xdr:from>
    <xdr:to>
      <xdr:col>72</xdr:col>
      <xdr:colOff>38100</xdr:colOff>
      <xdr:row>73</xdr:row>
      <xdr:rowOff>47054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4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63581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2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63944</xdr:rowOff>
    </xdr:from>
    <xdr:to>
      <xdr:col>67</xdr:col>
      <xdr:colOff>101600</xdr:colOff>
      <xdr:row>73</xdr:row>
      <xdr:rowOff>165544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5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10621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3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3626</xdr:rowOff>
    </xdr:from>
    <xdr:to>
      <xdr:col>85</xdr:col>
      <xdr:colOff>126364</xdr:colOff>
      <xdr:row>97</xdr:row>
      <xdr:rowOff>100267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05576"/>
          <a:ext cx="1269" cy="1125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104094</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7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100267</xdr:rowOff>
    </xdr:from>
    <xdr:to>
      <xdr:col>86</xdr:col>
      <xdr:colOff>25400</xdr:colOff>
      <xdr:row>97</xdr:row>
      <xdr:rowOff>100267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73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121753</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3626</xdr:rowOff>
    </xdr:from>
    <xdr:to>
      <xdr:col>86</xdr:col>
      <xdr:colOff>25400</xdr:colOff>
      <xdr:row>91</xdr:row>
      <xdr:rowOff>3626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05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89522</xdr:rowOff>
    </xdr:from>
    <xdr:to>
      <xdr:col>85</xdr:col>
      <xdr:colOff>127000</xdr:colOff>
      <xdr:row>91</xdr:row>
      <xdr:rowOff>3626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5520022"/>
          <a:ext cx="838200" cy="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82072</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198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103645</xdr:rowOff>
    </xdr:from>
    <xdr:to>
      <xdr:col>85</xdr:col>
      <xdr:colOff>177800</xdr:colOff>
      <xdr:row>95</xdr:row>
      <xdr:rowOff>33795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2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89522</xdr:rowOff>
    </xdr:from>
    <xdr:to>
      <xdr:col>81</xdr:col>
      <xdr:colOff>50800</xdr:colOff>
      <xdr:row>95</xdr:row>
      <xdr:rowOff>134156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5520022"/>
          <a:ext cx="889000" cy="90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162680</xdr:rowOff>
    </xdr:from>
    <xdr:to>
      <xdr:col>81</xdr:col>
      <xdr:colOff>101600</xdr:colOff>
      <xdr:row>94</xdr:row>
      <xdr:rowOff>92830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1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83957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2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24085</xdr:rowOff>
    </xdr:from>
    <xdr:to>
      <xdr:col>76</xdr:col>
      <xdr:colOff>114300</xdr:colOff>
      <xdr:row>95</xdr:row>
      <xdr:rowOff>134156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311835"/>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91242</xdr:rowOff>
    </xdr:from>
    <xdr:to>
      <xdr:col>76</xdr:col>
      <xdr:colOff>165100</xdr:colOff>
      <xdr:row>97</xdr:row>
      <xdr:rowOff>21392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12519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6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24085</xdr:rowOff>
    </xdr:from>
    <xdr:to>
      <xdr:col>71</xdr:col>
      <xdr:colOff>177800</xdr:colOff>
      <xdr:row>95</xdr:row>
      <xdr:rowOff>72834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311835"/>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23864</xdr:rowOff>
    </xdr:from>
    <xdr:to>
      <xdr:col>72</xdr:col>
      <xdr:colOff>38100</xdr:colOff>
      <xdr:row>96</xdr:row>
      <xdr:rowOff>125464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116591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5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67926</xdr:rowOff>
    </xdr:from>
    <xdr:to>
      <xdr:col>67</xdr:col>
      <xdr:colOff>101600</xdr:colOff>
      <xdr:row>96</xdr:row>
      <xdr:rowOff>169526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160653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124276</xdr:rowOff>
    </xdr:from>
    <xdr:to>
      <xdr:col>85</xdr:col>
      <xdr:colOff>177800</xdr:colOff>
      <xdr:row>91</xdr:row>
      <xdr:rowOff>54426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55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77303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5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38722</xdr:rowOff>
    </xdr:from>
    <xdr:to>
      <xdr:col>81</xdr:col>
      <xdr:colOff>101600</xdr:colOff>
      <xdr:row>90</xdr:row>
      <xdr:rowOff>140322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546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156849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524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83356</xdr:rowOff>
    </xdr:from>
    <xdr:to>
      <xdr:col>76</xdr:col>
      <xdr:colOff>165100</xdr:colOff>
      <xdr:row>96</xdr:row>
      <xdr:rowOff>13506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3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30033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14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144735</xdr:rowOff>
    </xdr:from>
    <xdr:to>
      <xdr:col>72</xdr:col>
      <xdr:colOff>38100</xdr:colOff>
      <xdr:row>95</xdr:row>
      <xdr:rowOff>74885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2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91412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03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22034</xdr:rowOff>
    </xdr:from>
    <xdr:to>
      <xdr:col>67</xdr:col>
      <xdr:colOff>101600</xdr:colOff>
      <xdr:row>95</xdr:row>
      <xdr:rowOff>123634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3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140161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08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163866</xdr:rowOff>
    </xdr:from>
    <xdr:to>
      <xdr:col>116</xdr:col>
      <xdr:colOff>63500</xdr:colOff>
      <xdr:row>33</xdr:row>
      <xdr:rowOff>127290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5478816"/>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127290</xdr:rowOff>
    </xdr:from>
    <xdr:to>
      <xdr:col>111</xdr:col>
      <xdr:colOff>177800</xdr:colOff>
      <xdr:row>34</xdr:row>
      <xdr:rowOff>151130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5785140"/>
          <a:ext cx="889000" cy="19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151130</xdr:rowOff>
    </xdr:from>
    <xdr:to>
      <xdr:col>107</xdr:col>
      <xdr:colOff>50800</xdr:colOff>
      <xdr:row>35</xdr:row>
      <xdr:rowOff>73406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598043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70140</xdr:rowOff>
    </xdr:from>
    <xdr:to>
      <xdr:col>102</xdr:col>
      <xdr:colOff>114300</xdr:colOff>
      <xdr:row>35</xdr:row>
      <xdr:rowOff>73406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07089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113066</xdr:rowOff>
    </xdr:from>
    <xdr:to>
      <xdr:col>116</xdr:col>
      <xdr:colOff>114300</xdr:colOff>
      <xdr:row>32</xdr:row>
      <xdr:rowOff>43216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4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135943</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2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76490</xdr:rowOff>
    </xdr:from>
    <xdr:to>
      <xdr:col>112</xdr:col>
      <xdr:colOff>38100</xdr:colOff>
      <xdr:row>34</xdr:row>
      <xdr:rowOff>6640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7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23167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50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100330</xdr:rowOff>
    </xdr:from>
    <xdr:to>
      <xdr:col>107</xdr:col>
      <xdr:colOff>101600</xdr:colOff>
      <xdr:row>35</xdr:row>
      <xdr:rowOff>30480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47007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22606</xdr:rowOff>
    </xdr:from>
    <xdr:to>
      <xdr:col>102</xdr:col>
      <xdr:colOff>165100</xdr:colOff>
      <xdr:row>35</xdr:row>
      <xdr:rowOff>124206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140733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19340</xdr:rowOff>
    </xdr:from>
    <xdr:to>
      <xdr:col>98</xdr:col>
      <xdr:colOff>38100</xdr:colOff>
      <xdr:row>35</xdr:row>
      <xdr:rowOff>120940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0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137467</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79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57945</xdr:rowOff>
    </xdr:from>
    <xdr:to>
      <xdr:col>116</xdr:col>
      <xdr:colOff>62864</xdr:colOff>
      <xdr:row>59</xdr:row>
      <xdr:rowOff>42057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9144795"/>
          <a:ext cx="1269" cy="101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45884</xdr:rowOff>
    </xdr:from>
    <xdr:ext cx="378565"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42057</xdr:rowOff>
    </xdr:from>
    <xdr:to>
      <xdr:col>116</xdr:col>
      <xdr:colOff>152400</xdr:colOff>
      <xdr:row>59</xdr:row>
      <xdr:rowOff>42057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4622</xdr:rowOff>
    </xdr:from>
    <xdr:ext cx="599010"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92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57945</xdr:rowOff>
    </xdr:from>
    <xdr:to>
      <xdr:col>116</xdr:col>
      <xdr:colOff>152400</xdr:colOff>
      <xdr:row>53</xdr:row>
      <xdr:rowOff>57945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914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8986</xdr:rowOff>
    </xdr:from>
    <xdr:to>
      <xdr:col>116</xdr:col>
      <xdr:colOff>63500</xdr:colOff>
      <xdr:row>53</xdr:row>
      <xdr:rowOff>57945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8924386"/>
          <a:ext cx="838200" cy="2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64965</xdr:rowOff>
    </xdr:from>
    <xdr:ext cx="534377"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837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86538</xdr:rowOff>
    </xdr:from>
    <xdr:to>
      <xdr:col>116</xdr:col>
      <xdr:colOff>114300</xdr:colOff>
      <xdr:row>58</xdr:row>
      <xdr:rowOff>16688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5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83190</xdr:rowOff>
    </xdr:from>
    <xdr:to>
      <xdr:col>111</xdr:col>
      <xdr:colOff>177800</xdr:colOff>
      <xdr:row>52</xdr:row>
      <xdr:rowOff>8986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8827140"/>
          <a:ext cx="889000" cy="9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37312</xdr:rowOff>
    </xdr:from>
    <xdr:to>
      <xdr:col>112</xdr:col>
      <xdr:colOff>38100</xdr:colOff>
      <xdr:row>57</xdr:row>
      <xdr:rowOff>138912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0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130039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9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83190</xdr:rowOff>
    </xdr:from>
    <xdr:to>
      <xdr:col>107</xdr:col>
      <xdr:colOff>50800</xdr:colOff>
      <xdr:row>57</xdr:row>
      <xdr:rowOff>14305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8827140"/>
          <a:ext cx="889000" cy="95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39964</xdr:rowOff>
    </xdr:from>
    <xdr:to>
      <xdr:col>107</xdr:col>
      <xdr:colOff>101600</xdr:colOff>
      <xdr:row>57</xdr:row>
      <xdr:rowOff>141564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132691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9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149027</xdr:rowOff>
    </xdr:from>
    <xdr:to>
      <xdr:col>102</xdr:col>
      <xdr:colOff>114300</xdr:colOff>
      <xdr:row>57</xdr:row>
      <xdr:rowOff>14305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750227"/>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9873</xdr:rowOff>
    </xdr:from>
    <xdr:to>
      <xdr:col>102</xdr:col>
      <xdr:colOff>165100</xdr:colOff>
      <xdr:row>58</xdr:row>
      <xdr:rowOff>111473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102600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5888</xdr:rowOff>
    </xdr:from>
    <xdr:to>
      <xdr:col>98</xdr:col>
      <xdr:colOff>38100</xdr:colOff>
      <xdr:row>58</xdr:row>
      <xdr:rowOff>107488</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98615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100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7145</xdr:rowOff>
    </xdr:from>
    <xdr:to>
      <xdr:col>116</xdr:col>
      <xdr:colOff>114300</xdr:colOff>
      <xdr:row>53</xdr:row>
      <xdr:rowOff>108745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0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131622</xdr:rowOff>
    </xdr:from>
    <xdr:ext cx="599010"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04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129636</xdr:rowOff>
    </xdr:from>
    <xdr:to>
      <xdr:col>112</xdr:col>
      <xdr:colOff>38100</xdr:colOff>
      <xdr:row>52</xdr:row>
      <xdr:rowOff>59786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88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50</xdr:row>
      <xdr:rowOff>76313</xdr:rowOff>
    </xdr:from>
    <xdr:ext cx="59901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23795" y="864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32390</xdr:rowOff>
    </xdr:from>
    <xdr:to>
      <xdr:col>107</xdr:col>
      <xdr:colOff>101600</xdr:colOff>
      <xdr:row>51</xdr:row>
      <xdr:rowOff>133990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87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49</xdr:row>
      <xdr:rowOff>150517</xdr:rowOff>
    </xdr:from>
    <xdr:ext cx="59901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34795" y="855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134955</xdr:rowOff>
    </xdr:from>
    <xdr:to>
      <xdr:col>102</xdr:col>
      <xdr:colOff>165100</xdr:colOff>
      <xdr:row>57</xdr:row>
      <xdr:rowOff>65105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7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81632</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95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98227</xdr:rowOff>
    </xdr:from>
    <xdr:to>
      <xdr:col>98</xdr:col>
      <xdr:colOff>38100</xdr:colOff>
      <xdr:row>57</xdr:row>
      <xdr:rowOff>28377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69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44904</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94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13551</xdr:rowOff>
    </xdr:from>
    <xdr:to>
      <xdr:col>116</xdr:col>
      <xdr:colOff>63500</xdr:colOff>
      <xdr:row>75</xdr:row>
      <xdr:rowOff>32868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872301"/>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153205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4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32868</xdr:rowOff>
    </xdr:from>
    <xdr:to>
      <xdr:col>111</xdr:col>
      <xdr:colOff>177800</xdr:colOff>
      <xdr:row>75</xdr:row>
      <xdr:rowOff>109715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891618"/>
          <a:ext cx="889000" cy="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120553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72720</xdr:rowOff>
    </xdr:from>
    <xdr:to>
      <xdr:col>107</xdr:col>
      <xdr:colOff>50800</xdr:colOff>
      <xdr:row>75</xdr:row>
      <xdr:rowOff>109715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931470"/>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161662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72720</xdr:rowOff>
    </xdr:from>
    <xdr:to>
      <xdr:col>102</xdr:col>
      <xdr:colOff>114300</xdr:colOff>
      <xdr:row>75</xdr:row>
      <xdr:rowOff>75502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931470"/>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26216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134201</xdr:rowOff>
    </xdr:from>
    <xdr:to>
      <xdr:col>116</xdr:col>
      <xdr:colOff>114300</xdr:colOff>
      <xdr:row>75</xdr:row>
      <xdr:rowOff>64351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8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157078</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67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153518</xdr:rowOff>
    </xdr:from>
    <xdr:to>
      <xdr:col>112</xdr:col>
      <xdr:colOff>38100</xdr:colOff>
      <xdr:row>75</xdr:row>
      <xdr:rowOff>83668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8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100195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6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58915</xdr:rowOff>
    </xdr:from>
    <xdr:to>
      <xdr:col>107</xdr:col>
      <xdr:colOff>101600</xdr:colOff>
      <xdr:row>75</xdr:row>
      <xdr:rowOff>160514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917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5592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6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21920</xdr:rowOff>
    </xdr:from>
    <xdr:to>
      <xdr:col>102</xdr:col>
      <xdr:colOff>165100</xdr:colOff>
      <xdr:row>75</xdr:row>
      <xdr:rowOff>123520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8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140047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6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24702</xdr:rowOff>
    </xdr:from>
    <xdr:to>
      <xdr:col>98</xdr:col>
      <xdr:colOff>38100</xdr:colOff>
      <xdr:row>75</xdr:row>
      <xdr:rowOff>126302</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8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142829</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6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・住民一人当たりの歳出決算総額は、令和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年度決算額と比較すると、</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29,242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円減少の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711,085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円となっている。これには、新型コロナウイルス感染症の影響等による商工金融資金の減等に伴う貸付金の減</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や、博多区役所新庁舎の整備完了等による普通建設事業費の減</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が影響している。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・類似団体平均と比較して特徴的なのは、人件費は低い水準にあり、物件費が高い水準にあることである。これは、退職手当の段階的引き下げ（Ｈ</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で段階的に実施し、平均で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水準引き下げ）の取組みや、業務のアウトソーシングによる民間活用の推進により、職員人件費等から委託料（物件費）へシフトしていること等による影響である。なお、人件費と物件費の合計に係る住民一人当たりのコストは、令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年度決算では類似団体平均より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8,526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円低い。</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その他、類似団体平均と比較して高い水準にある貸付金に関しては、本市において、中小企業者や開業を計画する者を対象に長期・低利の事業資金を利用できる商工金融資金制度を設けていることが要因である。また、積立金に関しては</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、港湾整備事業特別会計の収益等を活用し、こども施策の充実を図るため、こども未来基金への</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積み立てを行ったのが要因である。</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さらに、投資及び出資金に関しては、高速鉄道事業会計における建設事業への出資金や水道事業会計における元金償還等への出資金の増加が主な要因である。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・義務的経費は、住民一人当たりのコストは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331,892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4,767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円、公債費は類似団体平均を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8,388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それぞれ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上回っている。今後の公債費の見込みとしては、市債発行額の抑制により中長期的には減少していく見込みであるが、当面は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で高止まりすると見込んでおり、義務的経費全体でも、さらなる増加が見込まれている。義務的経費の増嵩は、財政運営の硬直化を招き、他の必要な施策の推進を阻害する要因にもなるため、引き続き、適切な定員管理による人件費の抑制や市債発行額の抑制による中長期的な公債費の縮減を図ることなどにより、柔軟な財政構造の維持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1,581,398
1,540,439
343.47
1,142,879,419
1,124,508,359
9,867,539
442,104,112
1,134,566,282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121739</xdr:rowOff>
    </xdr:from>
    <xdr:to>
      <xdr:col>24</xdr:col>
      <xdr:colOff>63500</xdr:colOff>
      <xdr:row>36</xdr:row>
      <xdr:rowOff>133169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9393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111942</xdr:rowOff>
    </xdr:from>
    <xdr:to>
      <xdr:col>19</xdr:col>
      <xdr:colOff>177800</xdr:colOff>
      <xdr:row>36</xdr:row>
      <xdr:rowOff>133169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841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141713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51526</xdr:rowOff>
    </xdr:from>
    <xdr:to>
      <xdr:col>15</xdr:col>
      <xdr:colOff>50800</xdr:colOff>
      <xdr:row>36</xdr:row>
      <xdr:rowOff>111942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2372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33564</xdr:rowOff>
    </xdr:from>
    <xdr:to>
      <xdr:col>10</xdr:col>
      <xdr:colOff>114300</xdr:colOff>
      <xdr:row>36</xdr:row>
      <xdr:rowOff>51526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057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109055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87828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70939</xdr:rowOff>
    </xdr:from>
    <xdr:to>
      <xdr:col>24</xdr:col>
      <xdr:colOff>114300</xdr:colOff>
      <xdr:row>37</xdr:row>
      <xdr:rowOff>1089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49366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82369</xdr:rowOff>
    </xdr:from>
    <xdr:to>
      <xdr:col>20</xdr:col>
      <xdr:colOff>38100</xdr:colOff>
      <xdr:row>37</xdr:row>
      <xdr:rowOff>12519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61142</xdr:rowOff>
    </xdr:from>
    <xdr:to>
      <xdr:col>15</xdr:col>
      <xdr:colOff>101600</xdr:colOff>
      <xdr:row>36</xdr:row>
      <xdr:rowOff>162742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153869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2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726</xdr:rowOff>
    </xdr:from>
    <xdr:to>
      <xdr:col>10</xdr:col>
      <xdr:colOff>165100</xdr:colOff>
      <xdr:row>36</xdr:row>
      <xdr:rowOff>102326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93453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154214</xdr:rowOff>
    </xdr:from>
    <xdr:to>
      <xdr:col>6</xdr:col>
      <xdr:colOff>38100</xdr:colOff>
      <xdr:row>36</xdr:row>
      <xdr:rowOff>84364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75491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4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155549</xdr:rowOff>
    </xdr:from>
    <xdr:to>
      <xdr:col>24</xdr:col>
      <xdr:colOff>63500</xdr:colOff>
      <xdr:row>58</xdr:row>
      <xdr:rowOff>116001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28199"/>
          <a:ext cx="8382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122021</xdr:rowOff>
    </xdr:from>
    <xdr:to>
      <xdr:col>19</xdr:col>
      <xdr:colOff>177800</xdr:colOff>
      <xdr:row>57</xdr:row>
      <xdr:rowOff>155549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65971"/>
          <a:ext cx="889000" cy="10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122021</xdr:rowOff>
    </xdr:from>
    <xdr:to>
      <xdr:col>15</xdr:col>
      <xdr:colOff>50800</xdr:colOff>
      <xdr:row>59</xdr:row>
      <xdr:rowOff>16828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65971"/>
          <a:ext cx="889000" cy="126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10139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16828</xdr:rowOff>
    </xdr:from>
    <xdr:to>
      <xdr:col>10</xdr:col>
      <xdr:colOff>114300</xdr:colOff>
      <xdr:row>59</xdr:row>
      <xdr:rowOff>41948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32378"/>
          <a:ext cx="889000" cy="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65201</xdr:rowOff>
    </xdr:from>
    <xdr:to>
      <xdr:col>24</xdr:col>
      <xdr:colOff>114300</xdr:colOff>
      <xdr:row>58</xdr:row>
      <xdr:rowOff>166801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43628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104749</xdr:rowOff>
    </xdr:from>
    <xdr:to>
      <xdr:col>20</xdr:col>
      <xdr:colOff>38100</xdr:colOff>
      <xdr:row>58</xdr:row>
      <xdr:rowOff>34899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51426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71221</xdr:rowOff>
    </xdr:from>
    <xdr:to>
      <xdr:col>15</xdr:col>
      <xdr:colOff>101600</xdr:colOff>
      <xdr:row>52</xdr:row>
      <xdr:rowOff>1371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1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163948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0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137478</xdr:rowOff>
    </xdr:from>
    <xdr:to>
      <xdr:col>10</xdr:col>
      <xdr:colOff>165100</xdr:colOff>
      <xdr:row>59</xdr:row>
      <xdr:rowOff>67628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58755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7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162598</xdr:rowOff>
    </xdr:from>
    <xdr:to>
      <xdr:col>6</xdr:col>
      <xdr:colOff>38100</xdr:colOff>
      <xdr:row>59</xdr:row>
      <xdr:rowOff>92748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83875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66502</xdr:rowOff>
    </xdr:from>
    <xdr:to>
      <xdr:col>24</xdr:col>
      <xdr:colOff>63500</xdr:colOff>
      <xdr:row>75</xdr:row>
      <xdr:rowOff>25720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53802"/>
          <a:ext cx="838200" cy="1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85341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25720</xdr:rowOff>
    </xdr:from>
    <xdr:to>
      <xdr:col>19</xdr:col>
      <xdr:colOff>177800</xdr:colOff>
      <xdr:row>76</xdr:row>
      <xdr:rowOff>60494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84470"/>
          <a:ext cx="889000" cy="20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60494</xdr:rowOff>
    </xdr:from>
    <xdr:to>
      <xdr:col>15</xdr:col>
      <xdr:colOff>50800</xdr:colOff>
      <xdr:row>76</xdr:row>
      <xdr:rowOff>75792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90694"/>
          <a:ext cx="8890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75792</xdr:rowOff>
    </xdr:from>
    <xdr:to>
      <xdr:col>10</xdr:col>
      <xdr:colOff>114300</xdr:colOff>
      <xdr:row>76</xdr:row>
      <xdr:rowOff>128152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05992"/>
          <a:ext cx="889000" cy="5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133356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15702</xdr:rowOff>
    </xdr:from>
    <xdr:to>
      <xdr:col>24</xdr:col>
      <xdr:colOff>114300</xdr:colOff>
      <xdr:row>74</xdr:row>
      <xdr:rowOff>117302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38579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5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146370</xdr:rowOff>
    </xdr:from>
    <xdr:to>
      <xdr:col>20</xdr:col>
      <xdr:colOff>38100</xdr:colOff>
      <xdr:row>75</xdr:row>
      <xdr:rowOff>76520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67647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2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9694</xdr:rowOff>
    </xdr:from>
    <xdr:to>
      <xdr:col>15</xdr:col>
      <xdr:colOff>101600</xdr:colOff>
      <xdr:row>76</xdr:row>
      <xdr:rowOff>111294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102421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3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24992</xdr:rowOff>
    </xdr:from>
    <xdr:to>
      <xdr:col>10</xdr:col>
      <xdr:colOff>165100</xdr:colOff>
      <xdr:row>76</xdr:row>
      <xdr:rowOff>126592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143119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3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77352</xdr:rowOff>
    </xdr:from>
    <xdr:to>
      <xdr:col>6</xdr:col>
      <xdr:colOff>38100</xdr:colOff>
      <xdr:row>77</xdr:row>
      <xdr:rowOff>7502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24028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8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24188</xdr:rowOff>
    </xdr:from>
    <xdr:to>
      <xdr:col>24</xdr:col>
      <xdr:colOff>63500</xdr:colOff>
      <xdr:row>95</xdr:row>
      <xdr:rowOff>45906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11938"/>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168287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59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24188</xdr:rowOff>
    </xdr:from>
    <xdr:to>
      <xdr:col>19</xdr:col>
      <xdr:colOff>177800</xdr:colOff>
      <xdr:row>96</xdr:row>
      <xdr:rowOff>89385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11938"/>
          <a:ext cx="889000" cy="23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125759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89385</xdr:rowOff>
    </xdr:from>
    <xdr:to>
      <xdr:col>15</xdr:col>
      <xdr:colOff>50800</xdr:colOff>
      <xdr:row>96</xdr:row>
      <xdr:rowOff>160159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48585"/>
          <a:ext cx="889000" cy="7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160159</xdr:rowOff>
    </xdr:from>
    <xdr:to>
      <xdr:col>10</xdr:col>
      <xdr:colOff>114300</xdr:colOff>
      <xdr:row>97</xdr:row>
      <xdr:rowOff>7317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19359"/>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166556</xdr:rowOff>
    </xdr:from>
    <xdr:to>
      <xdr:col>24</xdr:col>
      <xdr:colOff>114300</xdr:colOff>
      <xdr:row>95</xdr:row>
      <xdr:rowOff>96706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81483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144838</xdr:rowOff>
    </xdr:from>
    <xdr:to>
      <xdr:col>20</xdr:col>
      <xdr:colOff>38100</xdr:colOff>
      <xdr:row>95</xdr:row>
      <xdr:rowOff>74988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66115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38585</xdr:rowOff>
    </xdr:from>
    <xdr:to>
      <xdr:col>15</xdr:col>
      <xdr:colOff>101600</xdr:colOff>
      <xdr:row>96</xdr:row>
      <xdr:rowOff>140185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131312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5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109359</xdr:rowOff>
    </xdr:from>
    <xdr:to>
      <xdr:col>10</xdr:col>
      <xdr:colOff>165100</xdr:colOff>
      <xdr:row>97</xdr:row>
      <xdr:rowOff>39509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30636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6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127967</xdr:rowOff>
    </xdr:from>
    <xdr:to>
      <xdr:col>6</xdr:col>
      <xdr:colOff>38100</xdr:colOff>
      <xdr:row>97</xdr:row>
      <xdr:rowOff>58117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49244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109220</xdr:rowOff>
    </xdr:from>
    <xdr:to>
      <xdr:col>55</xdr:col>
      <xdr:colOff>0</xdr:colOff>
      <xdr:row>38</xdr:row>
      <xdr:rowOff>114300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243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76217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076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50800</xdr:rowOff>
    </xdr:from>
    <xdr:to>
      <xdr:col>50</xdr:col>
      <xdr:colOff>114300</xdr:colOff>
      <xdr:row>38</xdr:row>
      <xdr:rowOff>109220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394450"/>
          <a:ext cx="889000" cy="2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120667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50800</xdr:rowOff>
    </xdr:from>
    <xdr:to>
      <xdr:col>45</xdr:col>
      <xdr:colOff>177800</xdr:colOff>
      <xdr:row>38</xdr:row>
      <xdr:rowOff>137160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394450"/>
          <a:ext cx="889000" cy="2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99077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124460</xdr:rowOff>
    </xdr:from>
    <xdr:to>
      <xdr:col>41</xdr:col>
      <xdr:colOff>50800</xdr:colOff>
      <xdr:row>38</xdr:row>
      <xdr:rowOff>137160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3956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170197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99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149877</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58420</xdr:rowOff>
    </xdr:from>
    <xdr:to>
      <xdr:col>50</xdr:col>
      <xdr:colOff>165100</xdr:colOff>
      <xdr:row>38</xdr:row>
      <xdr:rowOff>160020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151147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66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0</xdr:rowOff>
    </xdr:from>
    <xdr:to>
      <xdr:col>46</xdr:col>
      <xdr:colOff>38100</xdr:colOff>
      <xdr:row>37</xdr:row>
      <xdr:rowOff>101600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92727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86360</xdr:rowOff>
    </xdr:from>
    <xdr:to>
      <xdr:col>41</xdr:col>
      <xdr:colOff>101600</xdr:colOff>
      <xdr:row>39</xdr:row>
      <xdr:rowOff>16510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7637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73660</xdr:rowOff>
    </xdr:from>
    <xdr:to>
      <xdr:col>36</xdr:col>
      <xdr:colOff>165100</xdr:colOff>
      <xdr:row>39</xdr:row>
      <xdr:rowOff>3810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166387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81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4191</xdr:rowOff>
    </xdr:from>
    <xdr:to>
      <xdr:col>55</xdr:col>
      <xdr:colOff>0</xdr:colOff>
      <xdr:row>57</xdr:row>
      <xdr:rowOff>70866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76841"/>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70866</xdr:rowOff>
    </xdr:from>
    <xdr:to>
      <xdr:col>50</xdr:col>
      <xdr:colOff>114300</xdr:colOff>
      <xdr:row>57</xdr:row>
      <xdr:rowOff>82296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435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58547</xdr:rowOff>
    </xdr:from>
    <xdr:to>
      <xdr:col>45</xdr:col>
      <xdr:colOff>177800</xdr:colOff>
      <xdr:row>57</xdr:row>
      <xdr:rowOff>82296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31197"/>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58547</xdr:rowOff>
    </xdr:from>
    <xdr:to>
      <xdr:col>41</xdr:col>
      <xdr:colOff>50800</xdr:colOff>
      <xdr:row>57</xdr:row>
      <xdr:rowOff>100838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3119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124841</xdr:rowOff>
    </xdr:from>
    <xdr:to>
      <xdr:col>55</xdr:col>
      <xdr:colOff>50800</xdr:colOff>
      <xdr:row>57</xdr:row>
      <xdr:rowOff>54991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147718</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7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20066</xdr:rowOff>
    </xdr:from>
    <xdr:to>
      <xdr:col>50</xdr:col>
      <xdr:colOff>165100</xdr:colOff>
      <xdr:row>57</xdr:row>
      <xdr:rowOff>121666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138193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5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31496</xdr:rowOff>
    </xdr:from>
    <xdr:to>
      <xdr:col>46</xdr:col>
      <xdr:colOff>38100</xdr:colOff>
      <xdr:row>57</xdr:row>
      <xdr:rowOff>133096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149623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57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7747</xdr:rowOff>
    </xdr:from>
    <xdr:to>
      <xdr:col>41</xdr:col>
      <xdr:colOff>101600</xdr:colOff>
      <xdr:row>57</xdr:row>
      <xdr:rowOff>109347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125874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55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50038</xdr:rowOff>
    </xdr:from>
    <xdr:to>
      <xdr:col>36</xdr:col>
      <xdr:colOff>165100</xdr:colOff>
      <xdr:row>57</xdr:row>
      <xdr:rowOff>151638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168165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59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3211</xdr:rowOff>
    </xdr:from>
    <xdr:to>
      <xdr:col>54</xdr:col>
      <xdr:colOff>189865</xdr:colOff>
      <xdr:row>79</xdr:row>
      <xdr:rowOff>17010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519061"/>
          <a:ext cx="1270" cy="1042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20837</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17010</xdr:rowOff>
    </xdr:from>
    <xdr:to>
      <xdr:col>55</xdr:col>
      <xdr:colOff>88900</xdr:colOff>
      <xdr:row>79</xdr:row>
      <xdr:rowOff>17010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121338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29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3211</xdr:rowOff>
    </xdr:from>
    <xdr:to>
      <xdr:col>55</xdr:col>
      <xdr:colOff>88900</xdr:colOff>
      <xdr:row>73</xdr:row>
      <xdr:rowOff>3211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51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90315</xdr:rowOff>
    </xdr:from>
    <xdr:to>
      <xdr:col>55</xdr:col>
      <xdr:colOff>0</xdr:colOff>
      <xdr:row>73</xdr:row>
      <xdr:rowOff>3211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263265"/>
          <a:ext cx="838200" cy="25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7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36970</xdr:rowOff>
    </xdr:from>
    <xdr:to>
      <xdr:col>55</xdr:col>
      <xdr:colOff>50800</xdr:colOff>
      <xdr:row>77</xdr:row>
      <xdr:rowOff>138570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8918</xdr:rowOff>
    </xdr:from>
    <xdr:to>
      <xdr:col>50</xdr:col>
      <xdr:colOff>114300</xdr:colOff>
      <xdr:row>71</xdr:row>
      <xdr:rowOff>90315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181868"/>
          <a:ext cx="889000" cy="8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126146</xdr:rowOff>
    </xdr:from>
    <xdr:to>
      <xdr:col>50</xdr:col>
      <xdr:colOff>165100</xdr:colOff>
      <xdr:row>77</xdr:row>
      <xdr:rowOff>56296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47423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8918</xdr:rowOff>
    </xdr:from>
    <xdr:to>
      <xdr:col>45</xdr:col>
      <xdr:colOff>177800</xdr:colOff>
      <xdr:row>76</xdr:row>
      <xdr:rowOff>151771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181868"/>
          <a:ext cx="889000" cy="100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146340</xdr:rowOff>
    </xdr:from>
    <xdr:to>
      <xdr:col>46</xdr:col>
      <xdr:colOff>38100</xdr:colOff>
      <xdr:row>77</xdr:row>
      <xdr:rowOff>76490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67617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151771</xdr:rowOff>
    </xdr:from>
    <xdr:to>
      <xdr:col>41</xdr:col>
      <xdr:colOff>50800</xdr:colOff>
      <xdr:row>76</xdr:row>
      <xdr:rowOff>164815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81971"/>
          <a:ext cx="8890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155910</xdr:rowOff>
    </xdr:from>
    <xdr:to>
      <xdr:col>41</xdr:col>
      <xdr:colOff>101600</xdr:colOff>
      <xdr:row>78</xdr:row>
      <xdr:rowOff>86060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77187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163362</xdr:rowOff>
    </xdr:from>
    <xdr:to>
      <xdr:col>36</xdr:col>
      <xdr:colOff>165100</xdr:colOff>
      <xdr:row>78</xdr:row>
      <xdr:rowOff>93512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84639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123861</xdr:rowOff>
    </xdr:from>
    <xdr:to>
      <xdr:col>55</xdr:col>
      <xdr:colOff>50800</xdr:colOff>
      <xdr:row>73</xdr:row>
      <xdr:rowOff>54011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4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76888</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42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39515</xdr:rowOff>
    </xdr:from>
    <xdr:to>
      <xdr:col>50</xdr:col>
      <xdr:colOff>165100</xdr:colOff>
      <xdr:row>71</xdr:row>
      <xdr:rowOff>141115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2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157642</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198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129568</xdr:rowOff>
    </xdr:from>
    <xdr:to>
      <xdr:col>46</xdr:col>
      <xdr:colOff>38100</xdr:colOff>
      <xdr:row>71</xdr:row>
      <xdr:rowOff>59718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1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76245</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190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100971</xdr:rowOff>
    </xdr:from>
    <xdr:to>
      <xdr:col>41</xdr:col>
      <xdr:colOff>101600</xdr:colOff>
      <xdr:row>77</xdr:row>
      <xdr:rowOff>31121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47647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114015</xdr:rowOff>
    </xdr:from>
    <xdr:to>
      <xdr:col>36</xdr:col>
      <xdr:colOff>165100</xdr:colOff>
      <xdr:row>77</xdr:row>
      <xdr:rowOff>44165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60693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1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145780</xdr:rowOff>
    </xdr:from>
    <xdr:to>
      <xdr:col>55</xdr:col>
      <xdr:colOff>0</xdr:colOff>
      <xdr:row>96</xdr:row>
      <xdr:rowOff>53152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33530"/>
          <a:ext cx="838200" cy="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113846</xdr:rowOff>
    </xdr:from>
    <xdr:to>
      <xdr:col>50</xdr:col>
      <xdr:colOff>114300</xdr:colOff>
      <xdr:row>96</xdr:row>
      <xdr:rowOff>53152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01596"/>
          <a:ext cx="889000" cy="1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64422</xdr:rowOff>
    </xdr:from>
    <xdr:to>
      <xdr:col>45</xdr:col>
      <xdr:colOff>177800</xdr:colOff>
      <xdr:row>95</xdr:row>
      <xdr:rowOff>113846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52172"/>
          <a:ext cx="8890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64422</xdr:rowOff>
    </xdr:from>
    <xdr:to>
      <xdr:col>41</xdr:col>
      <xdr:colOff>50800</xdr:colOff>
      <xdr:row>95</xdr:row>
      <xdr:rowOff>105913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52172"/>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94980</xdr:rowOff>
    </xdr:from>
    <xdr:to>
      <xdr:col>55</xdr:col>
      <xdr:colOff>50800</xdr:colOff>
      <xdr:row>96</xdr:row>
      <xdr:rowOff>25130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8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73407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6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2352</xdr:rowOff>
    </xdr:from>
    <xdr:to>
      <xdr:col>50</xdr:col>
      <xdr:colOff>165100</xdr:colOff>
      <xdr:row>96</xdr:row>
      <xdr:rowOff>103952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95079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5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63046</xdr:rowOff>
    </xdr:from>
    <xdr:to>
      <xdr:col>46</xdr:col>
      <xdr:colOff>38100</xdr:colOff>
      <xdr:row>95</xdr:row>
      <xdr:rowOff>164646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155773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13622</xdr:rowOff>
    </xdr:from>
    <xdr:to>
      <xdr:col>41</xdr:col>
      <xdr:colOff>101600</xdr:colOff>
      <xdr:row>95</xdr:row>
      <xdr:rowOff>115222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131749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0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55113</xdr:rowOff>
    </xdr:from>
    <xdr:to>
      <xdr:col>36</xdr:col>
      <xdr:colOff>165100</xdr:colOff>
      <xdr:row>95</xdr:row>
      <xdr:rowOff>156713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1790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11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155539</xdr:rowOff>
    </xdr:from>
    <xdr:to>
      <xdr:col>85</xdr:col>
      <xdr:colOff>127000</xdr:colOff>
      <xdr:row>38</xdr:row>
      <xdr:rowOff>169091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70639"/>
          <a:ext cx="8382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60505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88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167785</xdr:rowOff>
    </xdr:from>
    <xdr:to>
      <xdr:col>81</xdr:col>
      <xdr:colOff>50800</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68288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117546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150967</xdr:rowOff>
    </xdr:from>
    <xdr:to>
      <xdr:col>76</xdr:col>
      <xdr:colOff>114300</xdr:colOff>
      <xdr:row>38</xdr:row>
      <xdr:rowOff>167785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94617"/>
          <a:ext cx="889000" cy="18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147264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150967</xdr:rowOff>
    </xdr:from>
    <xdr:to>
      <xdr:col>71</xdr:col>
      <xdr:colOff>177800</xdr:colOff>
      <xdr:row>38</xdr:row>
      <xdr:rowOff>136924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94617"/>
          <a:ext cx="889000" cy="15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104739</xdr:rowOff>
    </xdr:from>
    <xdr:to>
      <xdr:col>85</xdr:col>
      <xdr:colOff>177800</xdr:colOff>
      <xdr:row>39</xdr:row>
      <xdr:rowOff>34889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6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19666</xdr:rowOff>
    </xdr:from>
    <xdr:ext cx="469744"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118291</xdr:rowOff>
    </xdr:from>
    <xdr:to>
      <xdr:col>81</xdr:col>
      <xdr:colOff>101600</xdr:colOff>
      <xdr:row>39</xdr:row>
      <xdr:rowOff>48441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39568</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46428"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116985</xdr:rowOff>
    </xdr:from>
    <xdr:to>
      <xdr:col>76</xdr:col>
      <xdr:colOff>165100</xdr:colOff>
      <xdr:row>39</xdr:row>
      <xdr:rowOff>47135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38262</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57428" y="67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100167</xdr:rowOff>
    </xdr:from>
    <xdr:to>
      <xdr:col>72</xdr:col>
      <xdr:colOff>38100</xdr:colOff>
      <xdr:row>38</xdr:row>
      <xdr:rowOff>30317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4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21444</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68428" y="653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86124</xdr:rowOff>
    </xdr:from>
    <xdr:to>
      <xdr:col>67</xdr:col>
      <xdr:colOff>101600</xdr:colOff>
      <xdr:row>39</xdr:row>
      <xdr:rowOff>16274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7401</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79428" y="66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114783</xdr:rowOff>
    </xdr:from>
    <xdr:to>
      <xdr:col>85</xdr:col>
      <xdr:colOff>127000</xdr:colOff>
      <xdr:row>51</xdr:row>
      <xdr:rowOff>149339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8687283"/>
          <a:ext cx="838200" cy="20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114783</xdr:rowOff>
    </xdr:from>
    <xdr:to>
      <xdr:col>81</xdr:col>
      <xdr:colOff>50800</xdr:colOff>
      <xdr:row>52</xdr:row>
      <xdr:rowOff>116725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8687283"/>
          <a:ext cx="889000" cy="3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31208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116725</xdr:rowOff>
    </xdr:from>
    <xdr:to>
      <xdr:col>76</xdr:col>
      <xdr:colOff>114300</xdr:colOff>
      <xdr:row>54</xdr:row>
      <xdr:rowOff>140233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032125"/>
          <a:ext cx="889000" cy="3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123562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58624</xdr:rowOff>
    </xdr:from>
    <xdr:to>
      <xdr:col>71</xdr:col>
      <xdr:colOff>177800</xdr:colOff>
      <xdr:row>54</xdr:row>
      <xdr:rowOff>140233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316924"/>
          <a:ext cx="889000" cy="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105884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98539</xdr:rowOff>
    </xdr:from>
    <xdr:to>
      <xdr:col>85</xdr:col>
      <xdr:colOff>177800</xdr:colOff>
      <xdr:row>52</xdr:row>
      <xdr:rowOff>28689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88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51566</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79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63983</xdr:rowOff>
    </xdr:from>
    <xdr:to>
      <xdr:col>81</xdr:col>
      <xdr:colOff>101600</xdr:colOff>
      <xdr:row>50</xdr:row>
      <xdr:rowOff>165583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863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10660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841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65925</xdr:rowOff>
    </xdr:from>
    <xdr:to>
      <xdr:col>76</xdr:col>
      <xdr:colOff>165100</xdr:colOff>
      <xdr:row>52</xdr:row>
      <xdr:rowOff>167525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8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12602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7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89433</xdr:rowOff>
    </xdr:from>
    <xdr:to>
      <xdr:col>72</xdr:col>
      <xdr:colOff>38100</xdr:colOff>
      <xdr:row>55</xdr:row>
      <xdr:rowOff>19583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36110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1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7824</xdr:rowOff>
    </xdr:from>
    <xdr:to>
      <xdr:col>67</xdr:col>
      <xdr:colOff>101600</xdr:colOff>
      <xdr:row>54</xdr:row>
      <xdr:rowOff>109424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2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125951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0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21808</xdr:rowOff>
    </xdr:from>
    <xdr:to>
      <xdr:col>85</xdr:col>
      <xdr:colOff>127000</xdr:colOff>
      <xdr:row>79</xdr:row>
      <xdr:rowOff>31279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66358"/>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31279</xdr:rowOff>
    </xdr:from>
    <xdr:to>
      <xdr:col>81</xdr:col>
      <xdr:colOff>50800</xdr:colOff>
      <xdr:row>79</xdr:row>
      <xdr:rowOff>75366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758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12664</xdr:rowOff>
    </xdr:from>
    <xdr:to>
      <xdr:col>76</xdr:col>
      <xdr:colOff>114300</xdr:colOff>
      <xdr:row>79</xdr:row>
      <xdr:rowOff>75366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57214"/>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12664</xdr:rowOff>
    </xdr:from>
    <xdr:to>
      <xdr:col>71</xdr:col>
      <xdr:colOff>177800</xdr:colOff>
      <xdr:row>79</xdr:row>
      <xdr:rowOff>52343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57214"/>
          <a:ext cx="889000" cy="3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142458</xdr:rowOff>
    </xdr:from>
    <xdr:to>
      <xdr:col>85</xdr:col>
      <xdr:colOff>177800</xdr:colOff>
      <xdr:row>79</xdr:row>
      <xdr:rowOff>72608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57385</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30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151929</xdr:rowOff>
    </xdr:from>
    <xdr:to>
      <xdr:col>81</xdr:col>
      <xdr:colOff>101600</xdr:colOff>
      <xdr:row>79</xdr:row>
      <xdr:rowOff>82079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2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73206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17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24566</xdr:rowOff>
    </xdr:from>
    <xdr:to>
      <xdr:col>76</xdr:col>
      <xdr:colOff>165100</xdr:colOff>
      <xdr:row>79</xdr:row>
      <xdr:rowOff>126166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117293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6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133314</xdr:rowOff>
    </xdr:from>
    <xdr:to>
      <xdr:col>72</xdr:col>
      <xdr:colOff>38100</xdr:colOff>
      <xdr:row>79</xdr:row>
      <xdr:rowOff>63464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54591</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59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1543</xdr:rowOff>
    </xdr:from>
    <xdr:to>
      <xdr:col>67</xdr:col>
      <xdr:colOff>101600</xdr:colOff>
      <xdr:row>79</xdr:row>
      <xdr:rowOff>103143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94270</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3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88722</xdr:rowOff>
    </xdr:from>
    <xdr:to>
      <xdr:col>85</xdr:col>
      <xdr:colOff>127000</xdr:colOff>
      <xdr:row>93</xdr:row>
      <xdr:rowOff>157950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033572"/>
          <a:ext cx="8382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166273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2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57441</xdr:rowOff>
    </xdr:from>
    <xdr:to>
      <xdr:col>81</xdr:col>
      <xdr:colOff>50800</xdr:colOff>
      <xdr:row>93</xdr:row>
      <xdr:rowOff>157950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002291"/>
          <a:ext cx="889000" cy="10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81233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157607</xdr:rowOff>
    </xdr:from>
    <xdr:to>
      <xdr:col>76</xdr:col>
      <xdr:colOff>114300</xdr:colOff>
      <xdr:row>93</xdr:row>
      <xdr:rowOff>57441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5931007"/>
          <a:ext cx="889000" cy="7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1833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157607</xdr:rowOff>
    </xdr:from>
    <xdr:to>
      <xdr:col>71</xdr:col>
      <xdr:colOff>177800</xdr:colOff>
      <xdr:row>93</xdr:row>
      <xdr:rowOff>104420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5931007"/>
          <a:ext cx="889000" cy="1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112589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56659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37922</xdr:rowOff>
    </xdr:from>
    <xdr:to>
      <xdr:col>85</xdr:col>
      <xdr:colOff>177800</xdr:colOff>
      <xdr:row>93</xdr:row>
      <xdr:rowOff>139522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9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60799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83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107150</xdr:rowOff>
    </xdr:from>
    <xdr:to>
      <xdr:col>81</xdr:col>
      <xdr:colOff>101600</xdr:colOff>
      <xdr:row>94</xdr:row>
      <xdr:rowOff>37300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0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53827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8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6641</xdr:rowOff>
    </xdr:from>
    <xdr:to>
      <xdr:col>76</xdr:col>
      <xdr:colOff>165100</xdr:colOff>
      <xdr:row>93</xdr:row>
      <xdr:rowOff>108241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9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124768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7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106807</xdr:rowOff>
    </xdr:from>
    <xdr:to>
      <xdr:col>72</xdr:col>
      <xdr:colOff>38100</xdr:colOff>
      <xdr:row>93</xdr:row>
      <xdr:rowOff>36957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8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53484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65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53620</xdr:rowOff>
    </xdr:from>
    <xdr:to>
      <xdr:col>67</xdr:col>
      <xdr:colOff>101600</xdr:colOff>
      <xdr:row>93</xdr:row>
      <xdr:rowOff>155220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9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7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164211</xdr:rowOff>
    </xdr:from>
    <xdr:to>
      <xdr:col>116</xdr:col>
      <xdr:colOff>63500</xdr:colOff>
      <xdr:row>33</xdr:row>
      <xdr:rowOff>100330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5650611"/>
          <a:ext cx="838200" cy="1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71899</xdr:rowOff>
    </xdr:from>
    <xdr:ext cx="469744"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244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100330</xdr:rowOff>
    </xdr:from>
    <xdr:to>
      <xdr:col>111</xdr:col>
      <xdr:colOff>177800</xdr:colOff>
      <xdr:row>34</xdr:row>
      <xdr:rowOff>124841</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5758180"/>
          <a:ext cx="889000" cy="19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39641</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088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101092</xdr:rowOff>
    </xdr:from>
    <xdr:to>
      <xdr:col>107</xdr:col>
      <xdr:colOff>50800</xdr:colOff>
      <xdr:row>34</xdr:row>
      <xdr:rowOff>124841</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593039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23893</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7620</xdr:rowOff>
    </xdr:from>
    <xdr:to>
      <xdr:col>102</xdr:col>
      <xdr:colOff>114300</xdr:colOff>
      <xdr:row>34</xdr:row>
      <xdr:rowOff>101092</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5494020"/>
          <a:ext cx="889000" cy="4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18051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113411</xdr:rowOff>
    </xdr:from>
    <xdr:to>
      <xdr:col>116</xdr:col>
      <xdr:colOff>114300</xdr:colOff>
      <xdr:row>33</xdr:row>
      <xdr:rowOff>43561</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55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136288</xdr:rowOff>
    </xdr:from>
    <xdr:ext cx="469744"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54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49530</xdr:rowOff>
    </xdr:from>
    <xdr:to>
      <xdr:col>112</xdr:col>
      <xdr:colOff>38100</xdr:colOff>
      <xdr:row>33</xdr:row>
      <xdr:rowOff>151130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167657</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088428"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74041</xdr:rowOff>
    </xdr:from>
    <xdr:to>
      <xdr:col>107</xdr:col>
      <xdr:colOff>101600</xdr:colOff>
      <xdr:row>35</xdr:row>
      <xdr:rowOff>4191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20718</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199428"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50292</xdr:rowOff>
    </xdr:from>
    <xdr:to>
      <xdr:col>102</xdr:col>
      <xdr:colOff>165100</xdr:colOff>
      <xdr:row>34</xdr:row>
      <xdr:rowOff>151892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58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168419</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10428" y="565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128270</xdr:rowOff>
    </xdr:from>
    <xdr:to>
      <xdr:col>98</xdr:col>
      <xdr:colOff>38100</xdr:colOff>
      <xdr:row>32</xdr:row>
      <xdr:rowOff>58420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54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74947</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52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年度決算と比較して、住民一人当たりのコストが大きく減少しているものとして、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商工金融資金の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減等が挙げられる。一方、</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電力・ガス・食料品等価格高騰緊急支援給付金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創設等による増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等により増加している。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特徴的なものとして、商工費が高い水準にあるのは、中小企業者や開業を計画する者を対象に長期・低利の事業資金を利用できる商工金融資金制度を設けていることが要因であり、教育費が高い水準にあるのは、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中学校の校舎等整備等が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要因である。また、公債費が高い水準にあるのは、バブル崩壊後の概ね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間、国の大型景気対策とも連動し、立ち遅れていた都市基盤（地下鉄・道路・下水道等）や生活基盤（文化・スポーツ施設等）の整備を市債を活用して行ってきたことから、市民生活向上に寄与する社会資本整備が飛躍的に向上した半面、市債発行額が増加したものである。しかしながら、市債残高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年度をピークに毎年着実に縮減しており、今後も引き続き、市債発行額の抑制による中長期的な公債費の縮減に努める。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年度の標準財政規模については、前年度比で</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年度の財政調整基金残高については、前年度比で３％</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しており、標準財政規模比は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0.45</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年度の実質収支額については、前年度比で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しており、標準財政規模比は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0.19</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ポイント減少</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している。要因としては、歳入の不足額、歳出の不用額ともに</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しているが、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歳入不足</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額の</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が上回っていることが考えられる。歳入面においては、</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国庫支出金</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の歳入不足額</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の増や、市税の歳入超過額の減などにより、歳入不足総額が前年度比で増加した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一方で、歳出面において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社会福祉総務費</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感染症対策費</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などの歳出不用総額が前年度比で</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年度の実質単年度収支については、前年度比で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％の減となっており、標準財政規模比は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0.18</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令和４年度も全会計で黒字となっており、平成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年度以降、全会計黒字化が継続している。</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令和４年度の全会計ベースでの黒字額は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億円となっており、対前年度比では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億円の増となっている。これは、モーターボート競走事業会計において対前年度比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億円の増となったことなどが要因である。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また、標準財政規模比では前年度比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前年度との比較において、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(A)-(B)</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が約５億円の増となっている主な要因としては、「元利償還金」が約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億円の増、「満期一括償還地方債に係る年度割相当額」が約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億円の増、「債務負担行為に基づく支出額」が約５億円の減となった一方、「算入公債費等」が約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億円の増（減要因）となったこと等によるもの。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財政運営プランの取組みを進め、地方債現在高の縮減を図るなど、財政健全化に努めていく。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表数値修正（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＝（総括表③の⑧＋⑨＋⑩＋⑪）</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96,040,621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96,041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130,588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96,041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34,547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減債基金積立相当額の積立ルールが、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として設定しているのに対して、本市においては平成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年度まで借入後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年据置いてから積立てるルールを適用していたため、減債基金残高と減債基金積立相当額に乖離が生じていた。</a:t>
          </a:r>
          <a:endParaRPr lang="ja-JP" altLang="ja-JP" sz="7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しかし、平成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年度以降は借入後据置なしで毎年度の積立額を発行額の残年数分の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とした結果、令和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年度末において積立不足が解消されている。</a:t>
          </a:r>
          <a:endParaRPr lang="ja-JP" altLang="ja-JP" sz="7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令和４年度において、減債基金（満期一括償還分）の増等により、充当可能基金が対前年度比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億円の増となったことが、将来負担比率の減少要因となっている。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また、地方債現在高の減等により、将来負担額は対前年度比で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今後も財政運営プランの取り組みを進め、地方債現在高の着実な縮減などにより、将来にわたり持続可能な財政運営に努めていく。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・近年の基金残高の増加要因は主に財政調整基金の増加によるものであるが、令和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年度の前年度増減理由については、主に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こども未来</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基金の増加によるものである。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こども未来基金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港湾整備事業特別会計の収益等を活用し、こども施策の充実を図るため、積み立て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を行ったのが要因である。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・基金については、より適切かつ有効な運用を図ることを目的として、平成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年度より、各基金の状況、今後の見通し等について市のホームページで公表している。引き続き、財政状況等を踏まえ、条例の趣旨に沿った適切な運用を行っていく。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・庁舎建設等資金積立金：市役所本庁舎及び出先総合庁舎等公共施設の建設等に必要な費用に充てる。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・こども未来基金：子ども施策の推進に資する事業に充てる。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・高速鉄道建設基金：高速鉄道の建設に係る一般会計負担の平準化を図るため、一般会計繰出金及び市債元利償還金の財源に充てる。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・ユニバーシアード福岡大会記念スポーツ振興基金：本市で開催される国際スポーツ大会に必要な費用等に充てる。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・市営住宅</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修繕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市営住宅等の修繕に必要な費用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・庁舎建設等資金積立金：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庁舎等公共施設の建て替えや改修等には、将来的に多額の費用が必要となることから、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その財源として積み立てを行ったもの。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・庁舎建設等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資金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金：令和３年６月に策定した、福岡市アセットマネジメント推進プランや、市全体の財政状況を踏まえながら、投資規模が大きな案件などで、活用可能な国、県補助金や市債を活用してもなお資金需要が発生する場合などに活用するもの。</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・ユニバーシアード福岡大会記念スポーツ振興基金：世界水泳選手権福岡大会組織委員会への負担金の財源として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充当するため、令和５年度中に全額の取崩しを行う予定としている。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基金の積立や取崩し額の決定にあたっては、当該基金に係る事業の需要のみではなく、財政状況を的確に踏まえる必要があり、将来に渡る計画を予め作成することは困難であるが、一方で、より適切かつ有効な運用を図ることを目的とし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年度より、各基金の状況、今後の見通し等について市のホームページで公表している。引き続き、財政状況等を踏まえ、条例の趣旨に沿った適切な運用を行っていく。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年度決算においては、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令和４年度の市税収入が過去最高となる見込みであったことや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地方消費税交付金などその他の一般財源が上振れする見込みであったことなどから、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結果として財政調整基金の取り崩し額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を抑制することで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、残高が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に転じたもの。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適正な残高については、将来の経済情勢や予期し得ない災害等の発生などにより大きく異なってくるものであり、具体的な金額を示すことは困難であるが、将来にわたる貴重な調整財源として、可能な限り確保する必要があると考えている。近年では、新型コロナウイルス感染症の影響に伴う市税収入の大幅減等へ対応するために活用しているが、今後も、決算剰余金を中心とした積み立て、必要最低限の取崩しに努め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年度に前年比で基金残高が増となっている理由は、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将来の公債費負担に備えるために、土地区画整理事業特別会計の元金等の積み立てを行ったためである。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・市債の償還財源に充てるもの。</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4A6A4F3-802E-4417-9965-895191B69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BCB5185-6CB1-4553-BFA5-DCBFE2589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350FA59-589B-4357-88B1-8DBE3985EFD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DC94B04-6B91-4864-B395-AB007F3CA17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964E3A0-D7F6-4BF1-870E-D400B75F62C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CCFE253-34F9-4528-A921-75BBE8C9E8B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98D7A4A-75AB-489A-8ADD-5958E7E9BA9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D0BFD69-5131-4099-A37D-AE9EE66F00B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4D77548-D592-41C0-8B26-C4929BC6D21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994083F-BFE9-467E-B756-366A2A635D4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78EAB77-434A-4518-9694-AEE575E8434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0BDDC0D-5DAD-4C15-9798-245351B54BB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1,581,398
1,540,439
343.47
1,142,879,419
1,124,508,359
9,867,539
442,104,112
1,134,566,282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A0A458F-C6EC-48D9-8A71-84496A43C04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17DD7B6-074B-43BE-8411-A78BE69849B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F93407C-79DC-42F3-A7BA-18A4ED52C17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E1B9D51-173A-448B-959A-A3CBC474855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7A8BA4D-DB89-4691-8DD2-9B4EF04DC76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7AA5F3E-57F4-400B-A0D5-CBA8B8AE641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B050942-504D-471D-967E-BAE209FE4AA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EFDCA68-D926-471D-890F-570C77B2AA2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388F9EE-B704-4D64-8C61-8652FF24E7C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042B173-4A9B-439B-970A-92DCEBC234C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8148EA9-5453-42FE-8058-2A5DA4F6829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CA8E5D6-8673-4F4C-A4B8-8ED26941195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57EB7EA-17FF-4C54-8425-C119860152A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9A63D47-9FE4-468B-AF4F-FE0EBEDB21C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C7E114D-AE38-4422-A208-D77261C384F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89099E5-FBC4-44B2-A4EE-AD40E5F78C4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89A3776-B53D-4380-88B3-FABFFD365A0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3A8786A-661D-4745-A51D-907B5C8A2F1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822DB98-3D56-423A-98B0-15B1667F8EBB}"/>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0117844-5235-4061-A4E9-A7F153A85DB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AACB41B9-D42F-4476-B5D7-71BCCF140114}"/>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7AFA2A6-E333-438F-B570-3DAAA11A1F5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0A528D7-FAED-493A-A2DF-2C1E7E6ECF1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10F7115-09B5-4ED0-88C9-6F0A13350BA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D7AA6C3-F476-4C74-89E3-A6479961988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2C00DEA-63D9-4008-B777-D1B52A86BD1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4316903-3BE9-43D5-9161-25F846EF01E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FA6C029-98E3-471B-B12F-030D1CC302E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7125C64-1655-4A41-8324-6562A673D4A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1E0B384-A9E0-4483-B05E-01B5A8793AA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C4C67B8-DEBA-494D-AE22-3EA389FCE12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45CBB68-CF58-4F77-9FCD-C52254A3B44F}"/>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128AD23-BBDF-40EF-AC4D-12716455DAA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6B30513-C421-4F59-81E1-BC9DC9F617F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106DE65-739D-4A75-B24C-DF3041E4782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福岡市アセットマネジメント基本方針（公共施設等総合管理計画）に基づいて、予防的な改修による施設の長寿命化、社会情勢や需要等を踏まえた統廃合、施設運営の効率化など、全庁的にアセットマネジメントの推進を図っており、有形固定資産減価償却率は類似団体よりやや低い水準に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C98CF54-3322-4F50-809E-C784697D108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238FBF4-B1B8-42FC-9F17-6125E3BF949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F01E0BA-7A7B-48EA-8B12-31785E66EB9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7D93AA0-F9B7-4E01-8037-FF1C579D6C49}"/>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5596403-E7DC-4499-922B-36DD55C3859D}"/>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A43AA82-0941-47D5-B8CD-0ACD5AA3B74B}"/>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A751315-7286-4A6A-B1D3-C0462EF0B022}"/>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62C469AA-6C43-4A98-B96C-E81A9EEBCE22}"/>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1091F66-9D08-4043-AAE5-8C1EDA760AED}"/>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045D9D0-4E7E-4098-B647-DCA3B056A5CF}"/>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3490C88-B47B-4869-A355-7548651D3775}"/>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C43703D-62ED-46CC-BFF1-3487A3BDDD72}"/>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21A0080-45F6-44BF-8942-C93522E910C5}"/>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9E2AC23-EC35-46D8-8C13-2AA334FE2894}"/>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D4A6619-AA94-46A0-BDAD-C9614786909D}"/>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913B625-F529-4008-8388-663EC54E9A4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E9892C8-1D12-475E-B14B-9B0A50C9C43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5056BAB-FEE4-4EC8-8286-AC0C4468B91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a:extLst>
            <a:ext uri="{FF2B5EF4-FFF2-40B4-BE49-F238E27FC236}">
              <a16:creationId xmlns:a16="http://schemas.microsoft.com/office/drawing/2014/main" id="{46F4D3AD-42D0-49CD-802C-EC0181441FE2}"/>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a:extLst>
            <a:ext uri="{FF2B5EF4-FFF2-40B4-BE49-F238E27FC236}">
              <a16:creationId xmlns:a16="http://schemas.microsoft.com/office/drawing/2014/main" id="{F94604A9-03E6-41E2-B886-C85CA2EBB590}"/>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a:extLst>
            <a:ext uri="{FF2B5EF4-FFF2-40B4-BE49-F238E27FC236}">
              <a16:creationId xmlns:a16="http://schemas.microsoft.com/office/drawing/2014/main" id="{AECFEDAE-4FC8-446A-A035-FFE970A0F712}"/>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a:extLst>
            <a:ext uri="{FF2B5EF4-FFF2-40B4-BE49-F238E27FC236}">
              <a16:creationId xmlns:a16="http://schemas.microsoft.com/office/drawing/2014/main" id="{F6A2967D-5B21-4841-A9E4-9283EC5FD5DF}"/>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a:extLst>
            <a:ext uri="{FF2B5EF4-FFF2-40B4-BE49-F238E27FC236}">
              <a16:creationId xmlns:a16="http://schemas.microsoft.com/office/drawing/2014/main" id="{EC30F0DE-B918-4BF5-A275-284712CEF6C3}"/>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48428</xdr:rowOff>
    </xdr:from>
    <xdr:ext cx="405111" cy="259045"/>
    <xdr:sp macro="" textlink="">
      <xdr:nvSpPr>
        <xdr:cNvPr id="72" name="有形固定資産減価償却率平均値テキスト">
          <a:extLst>
            <a:ext uri="{FF2B5EF4-FFF2-40B4-BE49-F238E27FC236}">
              <a16:creationId xmlns:a16="http://schemas.microsoft.com/office/drawing/2014/main" id="{E36035A4-5805-4668-A336-EE278B6A9AF5}"/>
            </a:ext>
          </a:extLst>
        </xdr:cNvPr>
        <xdr:cNvSpPr txBox="1"/>
      </xdr:nvSpPr>
      <xdr:spPr>
        <a:xfrm>
          <a:off x="4813300" y="5363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a:extLst>
            <a:ext uri="{FF2B5EF4-FFF2-40B4-BE49-F238E27FC236}">
              <a16:creationId xmlns:a16="http://schemas.microsoft.com/office/drawing/2014/main" id="{B0E2A433-5141-4C16-9BFB-C7FB16236E14}"/>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a:extLst>
            <a:ext uri="{FF2B5EF4-FFF2-40B4-BE49-F238E27FC236}">
              <a16:creationId xmlns:a16="http://schemas.microsoft.com/office/drawing/2014/main" id="{18ACF4C7-3AAA-422F-97F4-9170F90A5BC2}"/>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a:extLst>
            <a:ext uri="{FF2B5EF4-FFF2-40B4-BE49-F238E27FC236}">
              <a16:creationId xmlns:a16="http://schemas.microsoft.com/office/drawing/2014/main" id="{262CCB8B-FB7A-4C80-B3B4-776FB869C85C}"/>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a:extLst>
            <a:ext uri="{FF2B5EF4-FFF2-40B4-BE49-F238E27FC236}">
              <a16:creationId xmlns:a16="http://schemas.microsoft.com/office/drawing/2014/main" id="{FCD1CD26-5199-49A0-9FD0-945A5DEE34BF}"/>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a:extLst>
            <a:ext uri="{FF2B5EF4-FFF2-40B4-BE49-F238E27FC236}">
              <a16:creationId xmlns:a16="http://schemas.microsoft.com/office/drawing/2014/main" id="{4F0AAC8A-BBCF-4F44-8718-0757B9B4A42E}"/>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CE7D0C7-E460-4202-88E4-7A73E8C9E1D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091E251-C028-4A1F-80A9-0588D576F9D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8337D47-7D5A-416A-A066-08C3018AE40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B061492-A7E5-4A3C-B8C1-FC119D54D52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9980E85-C610-40C3-823C-CD48B356E48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142270</xdr:rowOff>
    </xdr:from>
    <xdr:to>
      <xdr:col>23</xdr:col>
      <xdr:colOff>136525</xdr:colOff>
      <xdr:row>29</xdr:row>
      <xdr:rowOff>72420</xdr:rowOff>
    </xdr:to>
    <xdr:sp macro="" textlink="">
      <xdr:nvSpPr>
        <xdr:cNvPr id="83" name="楕円 82">
          <a:extLst>
            <a:ext uri="{FF2B5EF4-FFF2-40B4-BE49-F238E27FC236}">
              <a16:creationId xmlns:a16="http://schemas.microsoft.com/office/drawing/2014/main" id="{53B22270-0280-4B03-9247-D836874F07EA}"/>
            </a:ext>
          </a:extLst>
        </xdr:cNvPr>
        <xdr:cNvSpPr/>
      </xdr:nvSpPr>
      <xdr:spPr>
        <a:xfrm>
          <a:off x="4711700" y="49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165147</xdr:rowOff>
    </xdr:from>
    <xdr:ext cx="405111" cy="259045"/>
    <xdr:sp macro="" textlink="">
      <xdr:nvSpPr>
        <xdr:cNvPr id="84" name="有形固定資産減価償却率該当値テキスト">
          <a:extLst>
            <a:ext uri="{FF2B5EF4-FFF2-40B4-BE49-F238E27FC236}">
              <a16:creationId xmlns:a16="http://schemas.microsoft.com/office/drawing/2014/main" id="{EDFAF8FD-9741-43F2-A964-0C2435FD7AFD}"/>
            </a:ext>
          </a:extLst>
        </xdr:cNvPr>
        <xdr:cNvSpPr txBox="1"/>
      </xdr:nvSpPr>
      <xdr:spPr>
        <a:xfrm>
          <a:off x="4813300" y="479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49742</xdr:rowOff>
    </xdr:from>
    <xdr:to>
      <xdr:col>19</xdr:col>
      <xdr:colOff>187325</xdr:colOff>
      <xdr:row>28</xdr:row>
      <xdr:rowOff>151342</xdr:rowOff>
    </xdr:to>
    <xdr:sp macro="" textlink="">
      <xdr:nvSpPr>
        <xdr:cNvPr id="85" name="楕円 84">
          <a:extLst>
            <a:ext uri="{FF2B5EF4-FFF2-40B4-BE49-F238E27FC236}">
              <a16:creationId xmlns:a16="http://schemas.microsoft.com/office/drawing/2014/main" id="{D8FAD1F7-3F89-4E57-BC7C-C664416B60E8}"/>
            </a:ext>
          </a:extLst>
        </xdr:cNvPr>
        <xdr:cNvSpPr/>
      </xdr:nvSpPr>
      <xdr:spPr>
        <a:xfrm>
          <a:off x="4000500" y="48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100542</xdr:rowOff>
    </xdr:from>
    <xdr:to>
      <xdr:col>23</xdr:col>
      <xdr:colOff>85725</xdr:colOff>
      <xdr:row>29</xdr:row>
      <xdr:rowOff>21620</xdr:rowOff>
    </xdr:to>
    <xdr:cxnSp macro="">
      <xdr:nvCxnSpPr>
        <xdr:cNvPr id="86" name="直線コネクタ 85">
          <a:extLst>
            <a:ext uri="{FF2B5EF4-FFF2-40B4-BE49-F238E27FC236}">
              <a16:creationId xmlns:a16="http://schemas.microsoft.com/office/drawing/2014/main" id="{9E8C8F5E-AF81-4B1E-9882-321B4EC9907C}"/>
            </a:ext>
          </a:extLst>
        </xdr:cNvPr>
        <xdr:cNvCxnSpPr/>
      </xdr:nvCxnSpPr>
      <xdr:spPr>
        <a:xfrm>
          <a:off x="4051300" y="4901142"/>
          <a:ext cx="7112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49742</xdr:rowOff>
    </xdr:from>
    <xdr:to>
      <xdr:col>15</xdr:col>
      <xdr:colOff>187325</xdr:colOff>
      <xdr:row>28</xdr:row>
      <xdr:rowOff>151342</xdr:rowOff>
    </xdr:to>
    <xdr:sp macro="" textlink="">
      <xdr:nvSpPr>
        <xdr:cNvPr id="87" name="楕円 86">
          <a:extLst>
            <a:ext uri="{FF2B5EF4-FFF2-40B4-BE49-F238E27FC236}">
              <a16:creationId xmlns:a16="http://schemas.microsoft.com/office/drawing/2014/main" id="{78CE49EB-0D03-43D6-95CA-2972341FACC7}"/>
            </a:ext>
          </a:extLst>
        </xdr:cNvPr>
        <xdr:cNvSpPr/>
      </xdr:nvSpPr>
      <xdr:spPr>
        <a:xfrm>
          <a:off x="3238500" y="48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100542</xdr:rowOff>
    </xdr:from>
    <xdr:to>
      <xdr:col>19</xdr:col>
      <xdr:colOff>136525</xdr:colOff>
      <xdr:row>28</xdr:row>
      <xdr:rowOff>100542</xdr:rowOff>
    </xdr:to>
    <xdr:cxnSp macro="">
      <xdr:nvCxnSpPr>
        <xdr:cNvPr id="88" name="直線コネクタ 87">
          <a:extLst>
            <a:ext uri="{FF2B5EF4-FFF2-40B4-BE49-F238E27FC236}">
              <a16:creationId xmlns:a16="http://schemas.microsoft.com/office/drawing/2014/main" id="{A8D6AAFD-5731-4C48-8CA8-CAE702BA4E0A}"/>
            </a:ext>
          </a:extLst>
        </xdr:cNvPr>
        <xdr:cNvCxnSpPr/>
      </xdr:nvCxnSpPr>
      <xdr:spPr>
        <a:xfrm>
          <a:off x="3289300" y="490114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77258</xdr:rowOff>
    </xdr:from>
    <xdr:to>
      <xdr:col>11</xdr:col>
      <xdr:colOff>187325</xdr:colOff>
      <xdr:row>28</xdr:row>
      <xdr:rowOff>7408</xdr:rowOff>
    </xdr:to>
    <xdr:sp macro="" textlink="">
      <xdr:nvSpPr>
        <xdr:cNvPr id="89" name="楕円 88">
          <a:extLst>
            <a:ext uri="{FF2B5EF4-FFF2-40B4-BE49-F238E27FC236}">
              <a16:creationId xmlns:a16="http://schemas.microsoft.com/office/drawing/2014/main" id="{6D17D72F-7F7D-4B76-B5D9-C59D94B13DD8}"/>
            </a:ext>
          </a:extLst>
        </xdr:cNvPr>
        <xdr:cNvSpPr/>
      </xdr:nvSpPr>
      <xdr:spPr>
        <a:xfrm>
          <a:off x="2476500" y="47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128058</xdr:rowOff>
    </xdr:from>
    <xdr:to>
      <xdr:col>15</xdr:col>
      <xdr:colOff>136525</xdr:colOff>
      <xdr:row>28</xdr:row>
      <xdr:rowOff>100542</xdr:rowOff>
    </xdr:to>
    <xdr:cxnSp macro="">
      <xdr:nvCxnSpPr>
        <xdr:cNvPr id="90" name="直線コネクタ 89">
          <a:extLst>
            <a:ext uri="{FF2B5EF4-FFF2-40B4-BE49-F238E27FC236}">
              <a16:creationId xmlns:a16="http://schemas.microsoft.com/office/drawing/2014/main" id="{F23F0B6F-4D58-4E97-8FE1-7D15A1B40346}"/>
            </a:ext>
          </a:extLst>
        </xdr:cNvPr>
        <xdr:cNvCxnSpPr/>
      </xdr:nvCxnSpPr>
      <xdr:spPr>
        <a:xfrm>
          <a:off x="2527300" y="4757208"/>
          <a:ext cx="762000" cy="1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36135</xdr:rowOff>
    </xdr:from>
    <xdr:to>
      <xdr:col>7</xdr:col>
      <xdr:colOff>187325</xdr:colOff>
      <xdr:row>27</xdr:row>
      <xdr:rowOff>137735</xdr:rowOff>
    </xdr:to>
    <xdr:sp macro="" textlink="">
      <xdr:nvSpPr>
        <xdr:cNvPr id="91" name="楕円 90">
          <a:extLst>
            <a:ext uri="{FF2B5EF4-FFF2-40B4-BE49-F238E27FC236}">
              <a16:creationId xmlns:a16="http://schemas.microsoft.com/office/drawing/2014/main" id="{27346890-4266-4E7F-B239-3E838EFC5287}"/>
            </a:ext>
          </a:extLst>
        </xdr:cNvPr>
        <xdr:cNvSpPr/>
      </xdr:nvSpPr>
      <xdr:spPr>
        <a:xfrm>
          <a:off x="1714500" y="46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86935</xdr:rowOff>
    </xdr:from>
    <xdr:to>
      <xdr:col>11</xdr:col>
      <xdr:colOff>136525</xdr:colOff>
      <xdr:row>27</xdr:row>
      <xdr:rowOff>128058</xdr:rowOff>
    </xdr:to>
    <xdr:cxnSp macro="">
      <xdr:nvCxnSpPr>
        <xdr:cNvPr id="92" name="直線コネクタ 91">
          <a:extLst>
            <a:ext uri="{FF2B5EF4-FFF2-40B4-BE49-F238E27FC236}">
              <a16:creationId xmlns:a16="http://schemas.microsoft.com/office/drawing/2014/main" id="{DDAC267D-7AE5-4E0D-8F86-FED4A2EB3E3F}"/>
            </a:ext>
          </a:extLst>
        </xdr:cNvPr>
        <xdr:cNvCxnSpPr/>
      </xdr:nvCxnSpPr>
      <xdr:spPr>
        <a:xfrm>
          <a:off x="1765300" y="4716085"/>
          <a:ext cx="7620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59919</xdr:rowOff>
    </xdr:from>
    <xdr:ext cx="405111" cy="259045"/>
    <xdr:sp macro="" textlink="">
      <xdr:nvSpPr>
        <xdr:cNvPr id="93" name="n_1aveValue有形固定資産減価償却率">
          <a:extLst>
            <a:ext uri="{FF2B5EF4-FFF2-40B4-BE49-F238E27FC236}">
              <a16:creationId xmlns:a16="http://schemas.microsoft.com/office/drawing/2014/main" id="{317F60D2-5E13-4F5E-8A1E-E2067797EAC9}"/>
            </a:ext>
          </a:extLst>
        </xdr:cNvPr>
        <xdr:cNvSpPr txBox="1"/>
      </xdr:nvSpPr>
      <xdr:spPr>
        <a:xfrm>
          <a:off x="38360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138840</xdr:rowOff>
    </xdr:from>
    <xdr:ext cx="405111" cy="259045"/>
    <xdr:sp macro="" textlink="">
      <xdr:nvSpPr>
        <xdr:cNvPr id="94" name="n_2aveValue有形固定資産減価償却率">
          <a:extLst>
            <a:ext uri="{FF2B5EF4-FFF2-40B4-BE49-F238E27FC236}">
              <a16:creationId xmlns:a16="http://schemas.microsoft.com/office/drawing/2014/main" id="{91BBFA8D-F17D-4662-A9AB-FB2D1B9FC9D6}"/>
            </a:ext>
          </a:extLst>
        </xdr:cNvPr>
        <xdr:cNvSpPr txBox="1"/>
      </xdr:nvSpPr>
      <xdr:spPr>
        <a:xfrm>
          <a:off x="3086744" y="528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46312</xdr:rowOff>
    </xdr:from>
    <xdr:ext cx="405111" cy="259045"/>
    <xdr:sp macro="" textlink="">
      <xdr:nvSpPr>
        <xdr:cNvPr id="95" name="n_3aveValue有形固定資産減価償却率">
          <a:extLst>
            <a:ext uri="{FF2B5EF4-FFF2-40B4-BE49-F238E27FC236}">
              <a16:creationId xmlns:a16="http://schemas.microsoft.com/office/drawing/2014/main" id="{157A6942-6BD6-4E1F-8CE5-B36524DEC3DF}"/>
            </a:ext>
          </a:extLst>
        </xdr:cNvPr>
        <xdr:cNvSpPr txBox="1"/>
      </xdr:nvSpPr>
      <xdr:spPr>
        <a:xfrm>
          <a:off x="2324744" y="518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166357</xdr:rowOff>
    </xdr:from>
    <xdr:ext cx="405111" cy="259045"/>
    <xdr:sp macro="" textlink="">
      <xdr:nvSpPr>
        <xdr:cNvPr id="96" name="n_4aveValue有形固定資産減価償却率">
          <a:extLst>
            <a:ext uri="{FF2B5EF4-FFF2-40B4-BE49-F238E27FC236}">
              <a16:creationId xmlns:a16="http://schemas.microsoft.com/office/drawing/2014/main" id="{0C1B00F6-DC03-462B-B8B1-C20C21A3FF32}"/>
            </a:ext>
          </a:extLst>
        </xdr:cNvPr>
        <xdr:cNvSpPr txBox="1"/>
      </xdr:nvSpPr>
      <xdr:spPr>
        <a:xfrm>
          <a:off x="1562744" y="513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167869</xdr:rowOff>
    </xdr:from>
    <xdr:ext cx="405111" cy="259045"/>
    <xdr:sp macro="" textlink="">
      <xdr:nvSpPr>
        <xdr:cNvPr id="97" name="n_1mainValue有形固定資産減価償却率">
          <a:extLst>
            <a:ext uri="{FF2B5EF4-FFF2-40B4-BE49-F238E27FC236}">
              <a16:creationId xmlns:a16="http://schemas.microsoft.com/office/drawing/2014/main" id="{8D2978B2-916C-45A6-8C6A-D29812EDCA53}"/>
            </a:ext>
          </a:extLst>
        </xdr:cNvPr>
        <xdr:cNvSpPr txBox="1"/>
      </xdr:nvSpPr>
      <xdr:spPr>
        <a:xfrm>
          <a:off x="3836044" y="462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167869</xdr:rowOff>
    </xdr:from>
    <xdr:ext cx="405111" cy="259045"/>
    <xdr:sp macro="" textlink="">
      <xdr:nvSpPr>
        <xdr:cNvPr id="98" name="n_2mainValue有形固定資産減価償却率">
          <a:extLst>
            <a:ext uri="{FF2B5EF4-FFF2-40B4-BE49-F238E27FC236}">
              <a16:creationId xmlns:a16="http://schemas.microsoft.com/office/drawing/2014/main" id="{054EF2AF-A3B2-4B7C-AFC3-6266D25D7FC7}"/>
            </a:ext>
          </a:extLst>
        </xdr:cNvPr>
        <xdr:cNvSpPr txBox="1"/>
      </xdr:nvSpPr>
      <xdr:spPr>
        <a:xfrm>
          <a:off x="3086744" y="462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23935</xdr:rowOff>
    </xdr:from>
    <xdr:ext cx="405111" cy="259045"/>
    <xdr:sp macro="" textlink="">
      <xdr:nvSpPr>
        <xdr:cNvPr id="99" name="n_3mainValue有形固定資産減価償却率">
          <a:extLst>
            <a:ext uri="{FF2B5EF4-FFF2-40B4-BE49-F238E27FC236}">
              <a16:creationId xmlns:a16="http://schemas.microsoft.com/office/drawing/2014/main" id="{E1D8C5F8-E4CD-4B59-90BE-CD8FAD090D77}"/>
            </a:ext>
          </a:extLst>
        </xdr:cNvPr>
        <xdr:cNvSpPr txBox="1"/>
      </xdr:nvSpPr>
      <xdr:spPr>
        <a:xfrm>
          <a:off x="2324744" y="448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154262</xdr:rowOff>
    </xdr:from>
    <xdr:ext cx="405111" cy="259045"/>
    <xdr:sp macro="" textlink="">
      <xdr:nvSpPr>
        <xdr:cNvPr id="100" name="n_4mainValue有形固定資産減価償却率">
          <a:extLst>
            <a:ext uri="{FF2B5EF4-FFF2-40B4-BE49-F238E27FC236}">
              <a16:creationId xmlns:a16="http://schemas.microsoft.com/office/drawing/2014/main" id="{1E4F231B-AE1A-4ABC-B7A8-3BAEC336BD3F}"/>
            </a:ext>
          </a:extLst>
        </xdr:cNvPr>
        <xdr:cNvSpPr txBox="1"/>
      </xdr:nvSpPr>
      <xdr:spPr>
        <a:xfrm>
          <a:off x="1562744" y="444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E0BB3E7-F738-4EC4-9C94-CF4FF67EAFE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D648186-105F-4181-B79B-E54996231EA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7B8BE04-610F-43B7-B8AD-1BE7E15D34D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E99D5C2E-BF65-4E84-99CD-91732B503AF2}"/>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EB4788A-3497-49C8-9C6F-43C01E978D6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9C65748-C599-4DCD-A54D-18E88933C6E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9FE4BAF-FD7F-4C5E-8E06-C9D9615BC73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96A992C-9191-4001-A38D-3BE5640E7A1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91EA801-3476-47A7-8E06-3141A93644C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14A79F0-E650-4A30-BA18-5DB6D2ABC57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F7A8F2B-7F67-4107-B254-FCB5D2EE0EF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C93BD8F-CC7C-401D-A7CF-024A6238FDA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E7A1DD5-7220-4D99-BD9F-32E52D1C1E0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本市財政運営プラン等の推進により、市債発行額の縮減など将来負担額は低下して</a:t>
          </a:r>
          <a:r>
            <a:rPr kumimoji="1" lang="ja-JP" altLang="en-US" sz="1100" baseline="0">
              <a:solidFill>
                <a:schemeClr val="dk1"/>
              </a:solidFill>
              <a:effectLst/>
              <a:latin typeface="+mn-lt"/>
              <a:ea typeface="+mn-ea"/>
              <a:cs typeface="+mn-cs"/>
            </a:rPr>
            <a:t>おり、債務償還比率は類似団体よりも低い水準にある。</a:t>
          </a:r>
          <a:endParaRPr lang="ja-JP" altLang="ja-JP">
            <a:effectLst/>
          </a:endParaRPr>
        </a:p>
        <a:p>
          <a:r>
            <a:rPr kumimoji="1" lang="ja-JP" altLang="ja-JP" sz="1100" baseline="0">
              <a:solidFill>
                <a:schemeClr val="dk1"/>
              </a:solidFill>
              <a:effectLst/>
              <a:latin typeface="+mn-lt"/>
              <a:ea typeface="+mn-ea"/>
              <a:cs typeface="+mn-cs"/>
            </a:rPr>
            <a:t>　今後も財政運営プラン等の推進により、市債残高の縮減等を図り、債務償還比率の良化に努めていく。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812ADAF-46ED-4287-9792-A4ADBC5B77B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2B72207-419D-4495-B290-D0676EBBF22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EEBCD00-12DC-48BC-9963-922BE9E9A87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9495393E-FCE6-44B4-A35D-14D2FC8A4758}"/>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7898AC47-1747-4AD3-AB6F-E02CCDC1408D}"/>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BEF9B117-07EE-490B-A88A-BD0299F0ED2F}"/>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0F274380-88A1-465B-93B9-7DB2D11C20D1}"/>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3C8D10A-8AF5-44F1-ACBA-91F1EE41DDB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46165991-0479-4EA3-83D4-F627BB56D15C}"/>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A38B35D-4E2F-4E7E-BAAA-471F63EA2497}"/>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C6C88254-A980-43BB-82C2-76CF21ED0AEB}"/>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10C21AFD-F671-45DE-921E-3ECDE3550E9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9103BFED-7C7C-410E-A658-541AA65C6B30}"/>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3343B75-2D14-48DB-B3AD-EE2F3E3D8D7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C9EE25E1-9402-4AE6-933C-79C2E9DD973B}"/>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2D7051FE-D5BA-41D4-8F8F-E0A47D1DCDA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0" name="直線コネクタ 129">
          <a:extLst>
            <a:ext uri="{FF2B5EF4-FFF2-40B4-BE49-F238E27FC236}">
              <a16:creationId xmlns:a16="http://schemas.microsoft.com/office/drawing/2014/main" id="{2758F815-F7E2-4D3A-8C58-CD4B558F9144}"/>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1" name="債務償還比率最小値テキスト">
          <a:extLst>
            <a:ext uri="{FF2B5EF4-FFF2-40B4-BE49-F238E27FC236}">
              <a16:creationId xmlns:a16="http://schemas.microsoft.com/office/drawing/2014/main" id="{A1C499E7-BD3B-4074-8692-2BB12C835B54}"/>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2" name="直線コネクタ 131">
          <a:extLst>
            <a:ext uri="{FF2B5EF4-FFF2-40B4-BE49-F238E27FC236}">
              <a16:creationId xmlns:a16="http://schemas.microsoft.com/office/drawing/2014/main" id="{03B86A81-25F0-4E4D-9D09-26D1E1733F31}"/>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3" name="債務償還比率最大値テキスト">
          <a:extLst>
            <a:ext uri="{FF2B5EF4-FFF2-40B4-BE49-F238E27FC236}">
              <a16:creationId xmlns:a16="http://schemas.microsoft.com/office/drawing/2014/main" id="{A51B6671-21BF-4E6D-A752-864FBFE215BD}"/>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4" name="直線コネクタ 133">
          <a:extLst>
            <a:ext uri="{FF2B5EF4-FFF2-40B4-BE49-F238E27FC236}">
              <a16:creationId xmlns:a16="http://schemas.microsoft.com/office/drawing/2014/main" id="{8411E1AD-F889-4D62-B268-19CBBCE463AD}"/>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22073</xdr:rowOff>
    </xdr:from>
    <xdr:ext cx="469744" cy="259045"/>
    <xdr:sp macro="" textlink="">
      <xdr:nvSpPr>
        <xdr:cNvPr id="135" name="債務償還比率平均値テキスト">
          <a:extLst>
            <a:ext uri="{FF2B5EF4-FFF2-40B4-BE49-F238E27FC236}">
              <a16:creationId xmlns:a16="http://schemas.microsoft.com/office/drawing/2014/main" id="{AD54093C-4C13-4D4F-A30F-9830CE19F146}"/>
            </a:ext>
          </a:extLst>
        </xdr:cNvPr>
        <xdr:cNvSpPr txBox="1"/>
      </xdr:nvSpPr>
      <xdr:spPr>
        <a:xfrm>
          <a:off x="14846300" y="5165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6" name="フローチャート: 判断 135">
          <a:extLst>
            <a:ext uri="{FF2B5EF4-FFF2-40B4-BE49-F238E27FC236}">
              <a16:creationId xmlns:a16="http://schemas.microsoft.com/office/drawing/2014/main" id="{7B9A08CE-0FAC-4E74-A2D7-1EFCE48FBA9B}"/>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7" name="フローチャート: 判断 136">
          <a:extLst>
            <a:ext uri="{FF2B5EF4-FFF2-40B4-BE49-F238E27FC236}">
              <a16:creationId xmlns:a16="http://schemas.microsoft.com/office/drawing/2014/main" id="{76F158F5-D7F7-4B74-8FF5-87A4E1B579B1}"/>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8" name="フローチャート: 判断 137">
          <a:extLst>
            <a:ext uri="{FF2B5EF4-FFF2-40B4-BE49-F238E27FC236}">
              <a16:creationId xmlns:a16="http://schemas.microsoft.com/office/drawing/2014/main" id="{B94B19F4-5588-4A14-B317-A39E613B532B}"/>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9" name="フローチャート: 判断 138">
          <a:extLst>
            <a:ext uri="{FF2B5EF4-FFF2-40B4-BE49-F238E27FC236}">
              <a16:creationId xmlns:a16="http://schemas.microsoft.com/office/drawing/2014/main" id="{799468AB-A902-4B6F-93FA-C1E3F6C83EBB}"/>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0" name="フローチャート: 判断 139">
          <a:extLst>
            <a:ext uri="{FF2B5EF4-FFF2-40B4-BE49-F238E27FC236}">
              <a16:creationId xmlns:a16="http://schemas.microsoft.com/office/drawing/2014/main" id="{9CE1E1F1-ECE4-4713-AB80-6F692D5C0667}"/>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6E41319-B534-447F-9F04-2DC1DB37690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CEF7BD7-AE24-4DE1-A61C-46ED6955652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448CFE0-FD61-48A2-BAA4-72EE785C6B7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D843091-D988-47D5-8961-585768097F3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3BA05DE-3E01-46C9-AD02-44D26AB4B7C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63726</xdr:rowOff>
    </xdr:from>
    <xdr:to>
      <xdr:col>76</xdr:col>
      <xdr:colOff>73025</xdr:colOff>
      <xdr:row>29</xdr:row>
      <xdr:rowOff>165326</xdr:rowOff>
    </xdr:to>
    <xdr:sp macro="" textlink="">
      <xdr:nvSpPr>
        <xdr:cNvPr id="146" name="楕円 145">
          <a:extLst>
            <a:ext uri="{FF2B5EF4-FFF2-40B4-BE49-F238E27FC236}">
              <a16:creationId xmlns:a16="http://schemas.microsoft.com/office/drawing/2014/main" id="{08CFC568-8CC5-45AF-87A6-BBFE4149436A}"/>
            </a:ext>
          </a:extLst>
        </xdr:cNvPr>
        <xdr:cNvSpPr/>
      </xdr:nvSpPr>
      <xdr:spPr>
        <a:xfrm>
          <a:off x="14744700" y="50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86603</xdr:rowOff>
    </xdr:from>
    <xdr:ext cx="469744" cy="259045"/>
    <xdr:sp macro="" textlink="">
      <xdr:nvSpPr>
        <xdr:cNvPr id="147" name="債務償還比率該当値テキスト">
          <a:extLst>
            <a:ext uri="{FF2B5EF4-FFF2-40B4-BE49-F238E27FC236}">
              <a16:creationId xmlns:a16="http://schemas.microsoft.com/office/drawing/2014/main" id="{760A4C53-D43A-4612-BA22-146ABB5B2338}"/>
            </a:ext>
          </a:extLst>
        </xdr:cNvPr>
        <xdr:cNvSpPr txBox="1"/>
      </xdr:nvSpPr>
      <xdr:spPr>
        <a:xfrm>
          <a:off x="14846300" y="48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92442</xdr:rowOff>
    </xdr:from>
    <xdr:to>
      <xdr:col>72</xdr:col>
      <xdr:colOff>123825</xdr:colOff>
      <xdr:row>29</xdr:row>
      <xdr:rowOff>22592</xdr:rowOff>
    </xdr:to>
    <xdr:sp macro="" textlink="">
      <xdr:nvSpPr>
        <xdr:cNvPr id="148" name="楕円 147">
          <a:extLst>
            <a:ext uri="{FF2B5EF4-FFF2-40B4-BE49-F238E27FC236}">
              <a16:creationId xmlns:a16="http://schemas.microsoft.com/office/drawing/2014/main" id="{FD900006-FEB1-402D-87DF-E7F8281E3C25}"/>
            </a:ext>
          </a:extLst>
        </xdr:cNvPr>
        <xdr:cNvSpPr/>
      </xdr:nvSpPr>
      <xdr:spPr>
        <a:xfrm>
          <a:off x="14033500" y="489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143242</xdr:rowOff>
    </xdr:from>
    <xdr:to>
      <xdr:col>76</xdr:col>
      <xdr:colOff>22225</xdr:colOff>
      <xdr:row>29</xdr:row>
      <xdr:rowOff>114526</xdr:rowOff>
    </xdr:to>
    <xdr:cxnSp macro="">
      <xdr:nvCxnSpPr>
        <xdr:cNvPr id="149" name="直線コネクタ 148">
          <a:extLst>
            <a:ext uri="{FF2B5EF4-FFF2-40B4-BE49-F238E27FC236}">
              <a16:creationId xmlns:a16="http://schemas.microsoft.com/office/drawing/2014/main" id="{E7044A3E-53BE-4D3D-9785-F3C1BB42E23F}"/>
            </a:ext>
          </a:extLst>
        </xdr:cNvPr>
        <xdr:cNvCxnSpPr/>
      </xdr:nvCxnSpPr>
      <xdr:spPr>
        <a:xfrm>
          <a:off x="14084300" y="4943842"/>
          <a:ext cx="711200" cy="1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80588</xdr:rowOff>
    </xdr:from>
    <xdr:to>
      <xdr:col>68</xdr:col>
      <xdr:colOff>123825</xdr:colOff>
      <xdr:row>31</xdr:row>
      <xdr:rowOff>10738</xdr:rowOff>
    </xdr:to>
    <xdr:sp macro="" textlink="">
      <xdr:nvSpPr>
        <xdr:cNvPr id="150" name="楕円 149">
          <a:extLst>
            <a:ext uri="{FF2B5EF4-FFF2-40B4-BE49-F238E27FC236}">
              <a16:creationId xmlns:a16="http://schemas.microsoft.com/office/drawing/2014/main" id="{614E90A5-2CAF-49AC-A881-2D4208868C6D}"/>
            </a:ext>
          </a:extLst>
        </xdr:cNvPr>
        <xdr:cNvSpPr/>
      </xdr:nvSpPr>
      <xdr:spPr>
        <a:xfrm>
          <a:off x="13271500" y="52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143242</xdr:rowOff>
    </xdr:from>
    <xdr:to>
      <xdr:col>72</xdr:col>
      <xdr:colOff>73025</xdr:colOff>
      <xdr:row>30</xdr:row>
      <xdr:rowOff>131388</xdr:rowOff>
    </xdr:to>
    <xdr:cxnSp macro="">
      <xdr:nvCxnSpPr>
        <xdr:cNvPr id="151" name="直線コネクタ 150">
          <a:extLst>
            <a:ext uri="{FF2B5EF4-FFF2-40B4-BE49-F238E27FC236}">
              <a16:creationId xmlns:a16="http://schemas.microsoft.com/office/drawing/2014/main" id="{1895BF53-3A8D-484B-B71C-B77E93F9A471}"/>
            </a:ext>
          </a:extLst>
        </xdr:cNvPr>
        <xdr:cNvCxnSpPr/>
      </xdr:nvCxnSpPr>
      <xdr:spPr>
        <a:xfrm flipV="1">
          <a:off x="13322300" y="4943842"/>
          <a:ext cx="762000" cy="3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53241</xdr:rowOff>
    </xdr:from>
    <xdr:to>
      <xdr:col>64</xdr:col>
      <xdr:colOff>123825</xdr:colOff>
      <xdr:row>30</xdr:row>
      <xdr:rowOff>154841</xdr:rowOff>
    </xdr:to>
    <xdr:sp macro="" textlink="">
      <xdr:nvSpPr>
        <xdr:cNvPr id="152" name="楕円 151">
          <a:extLst>
            <a:ext uri="{FF2B5EF4-FFF2-40B4-BE49-F238E27FC236}">
              <a16:creationId xmlns:a16="http://schemas.microsoft.com/office/drawing/2014/main" id="{851976F8-7687-43B3-88D7-A68EF628C2E8}"/>
            </a:ext>
          </a:extLst>
        </xdr:cNvPr>
        <xdr:cNvSpPr/>
      </xdr:nvSpPr>
      <xdr:spPr>
        <a:xfrm>
          <a:off x="12509500" y="51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104041</xdr:rowOff>
    </xdr:from>
    <xdr:to>
      <xdr:col>68</xdr:col>
      <xdr:colOff>73025</xdr:colOff>
      <xdr:row>30</xdr:row>
      <xdr:rowOff>131388</xdr:rowOff>
    </xdr:to>
    <xdr:cxnSp macro="">
      <xdr:nvCxnSpPr>
        <xdr:cNvPr id="153" name="直線コネクタ 152">
          <a:extLst>
            <a:ext uri="{FF2B5EF4-FFF2-40B4-BE49-F238E27FC236}">
              <a16:creationId xmlns:a16="http://schemas.microsoft.com/office/drawing/2014/main" id="{E57DD21F-3B22-48F2-9CE3-AD3A86E19509}"/>
            </a:ext>
          </a:extLst>
        </xdr:cNvPr>
        <xdr:cNvCxnSpPr/>
      </xdr:nvCxnSpPr>
      <xdr:spPr>
        <a:xfrm>
          <a:off x="12560300" y="5247541"/>
          <a:ext cx="762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49163</xdr:rowOff>
    </xdr:from>
    <xdr:to>
      <xdr:col>60</xdr:col>
      <xdr:colOff>123825</xdr:colOff>
      <xdr:row>30</xdr:row>
      <xdr:rowOff>150763</xdr:rowOff>
    </xdr:to>
    <xdr:sp macro="" textlink="">
      <xdr:nvSpPr>
        <xdr:cNvPr id="154" name="楕円 153">
          <a:extLst>
            <a:ext uri="{FF2B5EF4-FFF2-40B4-BE49-F238E27FC236}">
              <a16:creationId xmlns:a16="http://schemas.microsoft.com/office/drawing/2014/main" id="{F431C7A0-7D75-4A3B-AA37-96D8F7469B93}"/>
            </a:ext>
          </a:extLst>
        </xdr:cNvPr>
        <xdr:cNvSpPr/>
      </xdr:nvSpPr>
      <xdr:spPr>
        <a:xfrm>
          <a:off x="11747500" y="51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99963</xdr:rowOff>
    </xdr:from>
    <xdr:to>
      <xdr:col>64</xdr:col>
      <xdr:colOff>73025</xdr:colOff>
      <xdr:row>30</xdr:row>
      <xdr:rowOff>104041</xdr:rowOff>
    </xdr:to>
    <xdr:cxnSp macro="">
      <xdr:nvCxnSpPr>
        <xdr:cNvPr id="155" name="直線コネクタ 154">
          <a:extLst>
            <a:ext uri="{FF2B5EF4-FFF2-40B4-BE49-F238E27FC236}">
              <a16:creationId xmlns:a16="http://schemas.microsoft.com/office/drawing/2014/main" id="{BC54C246-0E90-45F6-99A2-C76727F6C77F}"/>
            </a:ext>
          </a:extLst>
        </xdr:cNvPr>
        <xdr:cNvCxnSpPr/>
      </xdr:nvCxnSpPr>
      <xdr:spPr>
        <a:xfrm>
          <a:off x="11798300" y="5243463"/>
          <a:ext cx="762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132584</xdr:rowOff>
    </xdr:from>
    <xdr:ext cx="469744" cy="259045"/>
    <xdr:sp macro="" textlink="">
      <xdr:nvSpPr>
        <xdr:cNvPr id="156" name="n_1aveValue債務償還比率">
          <a:extLst>
            <a:ext uri="{FF2B5EF4-FFF2-40B4-BE49-F238E27FC236}">
              <a16:creationId xmlns:a16="http://schemas.microsoft.com/office/drawing/2014/main" id="{9DEAD57D-19DE-4EA0-90BA-94320550227C}"/>
            </a:ext>
          </a:extLst>
        </xdr:cNvPr>
        <xdr:cNvSpPr txBox="1"/>
      </xdr:nvSpPr>
      <xdr:spPr>
        <a:xfrm>
          <a:off x="13836727" y="51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135364</xdr:rowOff>
    </xdr:from>
    <xdr:ext cx="560923" cy="259045"/>
    <xdr:sp macro="" textlink="">
      <xdr:nvSpPr>
        <xdr:cNvPr id="157" name="n_2aveValue債務償還比率">
          <a:extLst>
            <a:ext uri="{FF2B5EF4-FFF2-40B4-BE49-F238E27FC236}">
              <a16:creationId xmlns:a16="http://schemas.microsoft.com/office/drawing/2014/main" id="{94C8CB7C-13F8-4E4D-868B-8BB4D621D318}"/>
            </a:ext>
          </a:extLst>
        </xdr:cNvPr>
        <xdr:cNvSpPr txBox="1"/>
      </xdr:nvSpPr>
      <xdr:spPr>
        <a:xfrm>
          <a:off x="13041838" y="5450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152876</xdr:rowOff>
    </xdr:from>
    <xdr:ext cx="560923" cy="259045"/>
    <xdr:sp macro="" textlink="">
      <xdr:nvSpPr>
        <xdr:cNvPr id="158" name="n_3aveValue債務償還比率">
          <a:extLst>
            <a:ext uri="{FF2B5EF4-FFF2-40B4-BE49-F238E27FC236}">
              <a16:creationId xmlns:a16="http://schemas.microsoft.com/office/drawing/2014/main" id="{1C444E7B-CC90-46BF-A7D5-94E79795AE69}"/>
            </a:ext>
          </a:extLst>
        </xdr:cNvPr>
        <xdr:cNvSpPr txBox="1"/>
      </xdr:nvSpPr>
      <xdr:spPr>
        <a:xfrm>
          <a:off x="12279838" y="54678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136443</xdr:rowOff>
    </xdr:from>
    <xdr:ext cx="560923" cy="259045"/>
    <xdr:sp macro="" textlink="">
      <xdr:nvSpPr>
        <xdr:cNvPr id="159" name="n_4aveValue債務償還比率">
          <a:extLst>
            <a:ext uri="{FF2B5EF4-FFF2-40B4-BE49-F238E27FC236}">
              <a16:creationId xmlns:a16="http://schemas.microsoft.com/office/drawing/2014/main" id="{1763369E-AC42-47EF-B15D-F32E08572CDF}"/>
            </a:ext>
          </a:extLst>
        </xdr:cNvPr>
        <xdr:cNvSpPr txBox="1"/>
      </xdr:nvSpPr>
      <xdr:spPr>
        <a:xfrm>
          <a:off x="11517838" y="54513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39119</xdr:rowOff>
    </xdr:from>
    <xdr:ext cx="469744" cy="259045"/>
    <xdr:sp macro="" textlink="">
      <xdr:nvSpPr>
        <xdr:cNvPr id="160" name="n_1mainValue債務償還比率">
          <a:extLst>
            <a:ext uri="{FF2B5EF4-FFF2-40B4-BE49-F238E27FC236}">
              <a16:creationId xmlns:a16="http://schemas.microsoft.com/office/drawing/2014/main" id="{E13F6384-197C-45A9-8E6E-F71CEF447270}"/>
            </a:ext>
          </a:extLst>
        </xdr:cNvPr>
        <xdr:cNvSpPr txBox="1"/>
      </xdr:nvSpPr>
      <xdr:spPr>
        <a:xfrm>
          <a:off x="13836727" y="466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27265</xdr:rowOff>
    </xdr:from>
    <xdr:ext cx="469744" cy="259045"/>
    <xdr:sp macro="" textlink="">
      <xdr:nvSpPr>
        <xdr:cNvPr id="161" name="n_2mainValue債務償還比率">
          <a:extLst>
            <a:ext uri="{FF2B5EF4-FFF2-40B4-BE49-F238E27FC236}">
              <a16:creationId xmlns:a16="http://schemas.microsoft.com/office/drawing/2014/main" id="{4B16B540-DB2F-408E-99EF-25F9F6D19E63}"/>
            </a:ext>
          </a:extLst>
        </xdr:cNvPr>
        <xdr:cNvSpPr txBox="1"/>
      </xdr:nvSpPr>
      <xdr:spPr>
        <a:xfrm>
          <a:off x="13087427" y="49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171368</xdr:rowOff>
    </xdr:from>
    <xdr:ext cx="469744" cy="259045"/>
    <xdr:sp macro="" textlink="">
      <xdr:nvSpPr>
        <xdr:cNvPr id="162" name="n_3mainValue債務償還比率">
          <a:extLst>
            <a:ext uri="{FF2B5EF4-FFF2-40B4-BE49-F238E27FC236}">
              <a16:creationId xmlns:a16="http://schemas.microsoft.com/office/drawing/2014/main" id="{A19EE006-FA45-4D69-8C7D-60123745E34F}"/>
            </a:ext>
          </a:extLst>
        </xdr:cNvPr>
        <xdr:cNvSpPr txBox="1"/>
      </xdr:nvSpPr>
      <xdr:spPr>
        <a:xfrm>
          <a:off x="12325427" y="49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167290</xdr:rowOff>
    </xdr:from>
    <xdr:ext cx="469744" cy="259045"/>
    <xdr:sp macro="" textlink="">
      <xdr:nvSpPr>
        <xdr:cNvPr id="163" name="n_4mainValue債務償還比率">
          <a:extLst>
            <a:ext uri="{FF2B5EF4-FFF2-40B4-BE49-F238E27FC236}">
              <a16:creationId xmlns:a16="http://schemas.microsoft.com/office/drawing/2014/main" id="{5EB4FCD2-9389-420E-A1F9-1F62CC024BDB}"/>
            </a:ext>
          </a:extLst>
        </xdr:cNvPr>
        <xdr:cNvSpPr txBox="1"/>
      </xdr:nvSpPr>
      <xdr:spPr>
        <a:xfrm>
          <a:off x="11563427" y="496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844AFF2A-6F8C-47F9-B41C-3B3BAF43541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2E9D3EC3-4079-4E39-A5C5-A22CB7F5A6F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94627265-EC31-4488-AC1F-347E95130D2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7948516D-2371-4A55-8751-386D9851F6D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310C1C01-104C-43B8-8749-80153FE78B8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9AF2BE5A-E20B-4362-8946-606604D4754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429CC5-12CD-4442-811E-428451794B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32ADCD-97B2-407C-88FD-BCF0865874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ACD416-93EF-448B-9CCF-99B09B5B89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9AA614-8A09-4E13-98B2-BF043A579FD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402CA4-F53B-4B0F-AA78-AE64A5F578A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0516A4-7949-40BD-94A6-064A634BF8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DBA29F-35C8-4F26-BFD0-A0FE9046C1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D9B72D-FA0A-49C8-9847-29A786A1154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07C0E8-93FE-436B-ADE4-8E8CCA6D74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AEC813-1D20-44ED-8C5C-F860149D6B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1,581,398
1,540,439
343.47
1,142,879,419
1,124,508,359
9,867,539
442,104,112
1,134,566,282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79147E-02F5-41B6-835F-88A985DB30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73BA92-AAAD-4691-8B36-8FFD9D8D22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735501-42DD-42D8-8FA7-CD1FE2835F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E4BB23-F2B1-48D1-875B-C9805EC721B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B7CA3C-133D-4657-B084-151210DB42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0F63939-278C-4DD6-AB1C-F0651D75A92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A38F60-78D6-432B-BCA9-DCA1CC3729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84BC7D-629D-41A5-AE5B-B3D25AB806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87EC43-110C-43BD-8078-F716E7B1FCD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7CCAFA-6003-4CD3-8CBA-E5A34849600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79159A-6260-46D8-9223-D7ABD78C9D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B4A686-7489-4A68-A1E4-D7D34DE43D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052072-2894-422F-BD65-724DADC8878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94DB8D-72C2-490E-92F6-7D55753EBB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0FE6BB-A9B2-4BAD-9511-229BEF64E1D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96BCCA-80D4-4478-A8EA-C82AAE01EB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5DAB07-044D-4BA2-A7D1-C3FE3344B1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0F0957-F446-4984-BDEA-830F3DDB1B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5298C2-98E2-46D5-A16D-AECBB3DB897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5C3D80-A4D1-4421-9FCC-BC328C8507E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EE46F7-E700-45D4-A4C5-C3A1EA5756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04F1565-CA44-41AC-B731-47263DC4521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D45E2F1-499C-4186-ABC1-EB00200DED5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4D7452-A2CE-4657-AD33-EEB0BC5B5AF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A6A4563-9DB2-4AD6-88CB-A3DC511617C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C8BFDF-07FB-47BF-ABB0-6202E5FAF5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B34254-7D7E-447E-AC52-DD16F09C04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7327A83-871D-45FD-AADF-1777192DDAF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397260-AB55-4625-A2F7-9CF1F11EF52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145114-052A-4CDD-BE82-E74808C771F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6A3B78-0B95-4DF1-86FF-044A381C0B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A93F3CF-9E81-4415-9436-2F60738947B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574600C-4E62-4D1F-8BBB-E131ED98491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53D9F857-DDF8-41DE-BED9-C82773691FC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91219FB-DCEB-408E-8449-B4E93468369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8325041-2706-4535-B431-637FB8328A2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D3BA38F-F3FF-40E9-884C-0AB3F66C9CC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F989C1D-4167-4236-BA14-F75354D880A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87041EE-1DF6-4997-89EC-EE95D96F92A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1C20160-EB97-4BE6-BFB3-EFF5D6C1E57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24611FF-3A03-470F-90B2-0307C319B4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633D998-84F4-47F4-9F11-E8E19A83AFA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931E865-D78F-4989-8A51-227E36A59A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7C790271-61B7-4121-B5B1-E7144B58E6F5}"/>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32FE775D-A13B-4421-8D93-9497C846303D}"/>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160420A6-0D8A-4C77-BB0B-C0926F72E561}"/>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BC6B2763-97FF-411F-99EE-5D6378E1CF5F}"/>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67CC57A6-E27C-4338-A562-3255116AE754}"/>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386DA3F3-065D-47C7-930D-B65071DEE075}"/>
            </a:ext>
          </a:extLst>
        </xdr:cNvPr>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F60340B8-6C96-47FE-9975-773E8E83A149}"/>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989C004E-8345-40D0-A831-374CDBACBADC}"/>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1F66A202-DB23-488D-A28C-B6975CD39304}"/>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3369CDEA-9D9C-4F43-A8DB-3C20EF8D95D4}"/>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51256EDD-1131-4329-95C7-3614BD3812AD}"/>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D45CA04-C9E2-4780-8476-2983D148DC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B4569CE-91E0-4751-BBC0-BC7DA37A774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826BAC3-5ABB-4ADC-95A0-DE35C6E7F8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365EBA-A556-4F79-ADC8-62951D4E819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A92FFA-A7F3-4A16-987F-600DCB24DA9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141986</xdr:rowOff>
    </xdr:from>
    <xdr:to>
      <xdr:col>24</xdr:col>
      <xdr:colOff>114300</xdr:colOff>
      <xdr:row>38</xdr:row>
      <xdr:rowOff>72136</xdr:rowOff>
    </xdr:to>
    <xdr:sp macro="" textlink="">
      <xdr:nvSpPr>
        <xdr:cNvPr id="71" name="楕円 70">
          <a:extLst>
            <a:ext uri="{FF2B5EF4-FFF2-40B4-BE49-F238E27FC236}">
              <a16:creationId xmlns:a16="http://schemas.microsoft.com/office/drawing/2014/main" id="{EFEDA055-BB80-48ED-A6B5-DEC2285375C0}"/>
            </a:ext>
          </a:extLst>
        </xdr:cNvPr>
        <xdr:cNvSpPr/>
      </xdr:nvSpPr>
      <xdr:spPr>
        <a:xfrm>
          <a:off x="4584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164863</xdr:rowOff>
    </xdr:from>
    <xdr:ext cx="405111" cy="259045"/>
    <xdr:sp macro="" textlink="">
      <xdr:nvSpPr>
        <xdr:cNvPr id="72" name="【道路】&#10;有形固定資産減価償却率該当値テキスト">
          <a:extLst>
            <a:ext uri="{FF2B5EF4-FFF2-40B4-BE49-F238E27FC236}">
              <a16:creationId xmlns:a16="http://schemas.microsoft.com/office/drawing/2014/main" id="{462ABD2B-9ADF-4291-B34E-E8E7488BE29A}"/>
            </a:ext>
          </a:extLst>
        </xdr:cNvPr>
        <xdr:cNvSpPr txBox="1"/>
      </xdr:nvSpPr>
      <xdr:spPr>
        <a:xfrm>
          <a:off x="4673600" y="633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112268</xdr:rowOff>
    </xdr:from>
    <xdr:to>
      <xdr:col>20</xdr:col>
      <xdr:colOff>38100</xdr:colOff>
      <xdr:row>38</xdr:row>
      <xdr:rowOff>42418</xdr:rowOff>
    </xdr:to>
    <xdr:sp macro="" textlink="">
      <xdr:nvSpPr>
        <xdr:cNvPr id="73" name="楕円 72">
          <a:extLst>
            <a:ext uri="{FF2B5EF4-FFF2-40B4-BE49-F238E27FC236}">
              <a16:creationId xmlns:a16="http://schemas.microsoft.com/office/drawing/2014/main" id="{5F9F5902-29EA-4042-AE07-0A79E8B7310A}"/>
            </a:ext>
          </a:extLst>
        </xdr:cNvPr>
        <xdr:cNvSpPr/>
      </xdr:nvSpPr>
      <xdr:spPr>
        <a:xfrm>
          <a:off x="3746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163068</xdr:rowOff>
    </xdr:from>
    <xdr:to>
      <xdr:col>24</xdr:col>
      <xdr:colOff>63500</xdr:colOff>
      <xdr:row>38</xdr:row>
      <xdr:rowOff>21336</xdr:rowOff>
    </xdr:to>
    <xdr:cxnSp macro="">
      <xdr:nvCxnSpPr>
        <xdr:cNvPr id="74" name="直線コネクタ 73">
          <a:extLst>
            <a:ext uri="{FF2B5EF4-FFF2-40B4-BE49-F238E27FC236}">
              <a16:creationId xmlns:a16="http://schemas.microsoft.com/office/drawing/2014/main" id="{6C5B7FAE-4AE2-4975-96BF-DF2089FFA2C6}"/>
            </a:ext>
          </a:extLst>
        </xdr:cNvPr>
        <xdr:cNvCxnSpPr/>
      </xdr:nvCxnSpPr>
      <xdr:spPr>
        <a:xfrm>
          <a:off x="3797300" y="650671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100838</xdr:rowOff>
    </xdr:from>
    <xdr:to>
      <xdr:col>15</xdr:col>
      <xdr:colOff>101600</xdr:colOff>
      <xdr:row>38</xdr:row>
      <xdr:rowOff>30988</xdr:rowOff>
    </xdr:to>
    <xdr:sp macro="" textlink="">
      <xdr:nvSpPr>
        <xdr:cNvPr id="75" name="楕円 74">
          <a:extLst>
            <a:ext uri="{FF2B5EF4-FFF2-40B4-BE49-F238E27FC236}">
              <a16:creationId xmlns:a16="http://schemas.microsoft.com/office/drawing/2014/main" id="{233B6694-CD31-4B8E-9108-CD4EDAD06609}"/>
            </a:ext>
          </a:extLst>
        </xdr:cNvPr>
        <xdr:cNvSpPr/>
      </xdr:nvSpPr>
      <xdr:spPr>
        <a:xfrm>
          <a:off x="2857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151638</xdr:rowOff>
    </xdr:from>
    <xdr:to>
      <xdr:col>19</xdr:col>
      <xdr:colOff>177800</xdr:colOff>
      <xdr:row>37</xdr:row>
      <xdr:rowOff>163068</xdr:rowOff>
    </xdr:to>
    <xdr:cxnSp macro="">
      <xdr:nvCxnSpPr>
        <xdr:cNvPr id="76" name="直線コネクタ 75">
          <a:extLst>
            <a:ext uri="{FF2B5EF4-FFF2-40B4-BE49-F238E27FC236}">
              <a16:creationId xmlns:a16="http://schemas.microsoft.com/office/drawing/2014/main" id="{994BC7CE-AA7F-4B7A-B3D6-3D4C227ACC01}"/>
            </a:ext>
          </a:extLst>
        </xdr:cNvPr>
        <xdr:cNvCxnSpPr/>
      </xdr:nvCxnSpPr>
      <xdr:spPr>
        <a:xfrm>
          <a:off x="2908300" y="649528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xdr:rowOff>
    </xdr:from>
    <xdr:to>
      <xdr:col>10</xdr:col>
      <xdr:colOff>165100</xdr:colOff>
      <xdr:row>37</xdr:row>
      <xdr:rowOff>110998</xdr:rowOff>
    </xdr:to>
    <xdr:sp macro="" textlink="">
      <xdr:nvSpPr>
        <xdr:cNvPr id="77" name="楕円 76">
          <a:extLst>
            <a:ext uri="{FF2B5EF4-FFF2-40B4-BE49-F238E27FC236}">
              <a16:creationId xmlns:a16="http://schemas.microsoft.com/office/drawing/2014/main" id="{C6046EB8-41AE-4740-BD2D-EF5FD329C6F3}"/>
            </a:ext>
          </a:extLst>
        </xdr:cNvPr>
        <xdr:cNvSpPr/>
      </xdr:nvSpPr>
      <xdr:spPr>
        <a:xfrm>
          <a:off x="1968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60198</xdr:rowOff>
    </xdr:from>
    <xdr:to>
      <xdr:col>15</xdr:col>
      <xdr:colOff>50800</xdr:colOff>
      <xdr:row>37</xdr:row>
      <xdr:rowOff>151638</xdr:rowOff>
    </xdr:to>
    <xdr:cxnSp macro="">
      <xdr:nvCxnSpPr>
        <xdr:cNvPr id="78" name="直線コネクタ 77">
          <a:extLst>
            <a:ext uri="{FF2B5EF4-FFF2-40B4-BE49-F238E27FC236}">
              <a16:creationId xmlns:a16="http://schemas.microsoft.com/office/drawing/2014/main" id="{DFC8A553-B5F5-4223-AD7E-42C4739BE3FF}"/>
            </a:ext>
          </a:extLst>
        </xdr:cNvPr>
        <xdr:cNvCxnSpPr/>
      </xdr:nvCxnSpPr>
      <xdr:spPr>
        <a:xfrm>
          <a:off x="2019300" y="64038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52832</xdr:rowOff>
    </xdr:from>
    <xdr:to>
      <xdr:col>6</xdr:col>
      <xdr:colOff>38100</xdr:colOff>
      <xdr:row>37</xdr:row>
      <xdr:rowOff>154432</xdr:rowOff>
    </xdr:to>
    <xdr:sp macro="" textlink="">
      <xdr:nvSpPr>
        <xdr:cNvPr id="79" name="楕円 78">
          <a:extLst>
            <a:ext uri="{FF2B5EF4-FFF2-40B4-BE49-F238E27FC236}">
              <a16:creationId xmlns:a16="http://schemas.microsoft.com/office/drawing/2014/main" id="{35D30873-EB45-49D6-8312-E441534F40A3}"/>
            </a:ext>
          </a:extLst>
        </xdr:cNvPr>
        <xdr:cNvSpPr/>
      </xdr:nvSpPr>
      <xdr:spPr>
        <a:xfrm>
          <a:off x="1079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60198</xdr:rowOff>
    </xdr:from>
    <xdr:to>
      <xdr:col>10</xdr:col>
      <xdr:colOff>114300</xdr:colOff>
      <xdr:row>37</xdr:row>
      <xdr:rowOff>103632</xdr:rowOff>
    </xdr:to>
    <xdr:cxnSp macro="">
      <xdr:nvCxnSpPr>
        <xdr:cNvPr id="80" name="直線コネクタ 79">
          <a:extLst>
            <a:ext uri="{FF2B5EF4-FFF2-40B4-BE49-F238E27FC236}">
              <a16:creationId xmlns:a16="http://schemas.microsoft.com/office/drawing/2014/main" id="{FE3B1E22-64A8-4E3D-B280-FFD9554821D8}"/>
            </a:ext>
          </a:extLst>
        </xdr:cNvPr>
        <xdr:cNvCxnSpPr/>
      </xdr:nvCxnSpPr>
      <xdr:spPr>
        <a:xfrm flipV="1">
          <a:off x="1130300" y="64038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D945D8B3-470E-400E-A52B-1D254C15DDB1}"/>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F01FDD72-8055-4DE3-9460-2B27859F4452}"/>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FFDCF28D-1E1A-4F61-A7FF-EA5486F13683}"/>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5C95F62F-6CC7-47FD-9E66-6D006FD956A3}"/>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58945</xdr:rowOff>
    </xdr:from>
    <xdr:ext cx="405111" cy="259045"/>
    <xdr:sp macro="" textlink="">
      <xdr:nvSpPr>
        <xdr:cNvPr id="85" name="n_1mainValue【道路】&#10;有形固定資産減価償却率">
          <a:extLst>
            <a:ext uri="{FF2B5EF4-FFF2-40B4-BE49-F238E27FC236}">
              <a16:creationId xmlns:a16="http://schemas.microsoft.com/office/drawing/2014/main" id="{4452DC2A-40A6-42AE-A887-4438E565F8EC}"/>
            </a:ext>
          </a:extLst>
        </xdr:cNvPr>
        <xdr:cNvSpPr txBox="1"/>
      </xdr:nvSpPr>
      <xdr:spPr>
        <a:xfrm>
          <a:off x="35820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47515</xdr:rowOff>
    </xdr:from>
    <xdr:ext cx="405111" cy="259045"/>
    <xdr:sp macro="" textlink="">
      <xdr:nvSpPr>
        <xdr:cNvPr id="86" name="n_2mainValue【道路】&#10;有形固定資産減価償却率">
          <a:extLst>
            <a:ext uri="{FF2B5EF4-FFF2-40B4-BE49-F238E27FC236}">
              <a16:creationId xmlns:a16="http://schemas.microsoft.com/office/drawing/2014/main" id="{C42B994C-9F81-441E-BCD1-048DF67A9D3E}"/>
            </a:ext>
          </a:extLst>
        </xdr:cNvPr>
        <xdr:cNvSpPr txBox="1"/>
      </xdr:nvSpPr>
      <xdr:spPr>
        <a:xfrm>
          <a:off x="27057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127525</xdr:rowOff>
    </xdr:from>
    <xdr:ext cx="405111" cy="259045"/>
    <xdr:sp macro="" textlink="">
      <xdr:nvSpPr>
        <xdr:cNvPr id="87" name="n_3mainValue【道路】&#10;有形固定資産減価償却率">
          <a:extLst>
            <a:ext uri="{FF2B5EF4-FFF2-40B4-BE49-F238E27FC236}">
              <a16:creationId xmlns:a16="http://schemas.microsoft.com/office/drawing/2014/main" id="{814273AA-8D96-4411-82CA-6D3FBF99F32B}"/>
            </a:ext>
          </a:extLst>
        </xdr:cNvPr>
        <xdr:cNvSpPr txBox="1"/>
      </xdr:nvSpPr>
      <xdr:spPr>
        <a:xfrm>
          <a:off x="1816744" y="612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170959</xdr:rowOff>
    </xdr:from>
    <xdr:ext cx="405111" cy="259045"/>
    <xdr:sp macro="" textlink="">
      <xdr:nvSpPr>
        <xdr:cNvPr id="88" name="n_4mainValue【道路】&#10;有形固定資産減価償却率">
          <a:extLst>
            <a:ext uri="{FF2B5EF4-FFF2-40B4-BE49-F238E27FC236}">
              <a16:creationId xmlns:a16="http://schemas.microsoft.com/office/drawing/2014/main" id="{75F23414-1954-45C4-8952-EF67DE85EC13}"/>
            </a:ext>
          </a:extLst>
        </xdr:cNvPr>
        <xdr:cNvSpPr txBox="1"/>
      </xdr:nvSpPr>
      <xdr:spPr>
        <a:xfrm>
          <a:off x="927744"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A38F690-A393-42C2-AFA9-072F41D5667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9897FEA-F7C1-47ED-B581-D1E771D6D8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2063B57-6864-44F3-A25C-07D8E876372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100AC84-94AB-496B-8524-4E020EB341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B87E73B-8BDC-40C2-A9B4-CF47292B92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CC383B4-E332-4E33-8EE2-BCFFDB097C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ED0AF94-1F35-48F9-9E39-094598323D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2FBDE82-C6D5-4FEF-AA4B-5FB522821F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EE62D38-EBA8-4633-9E51-5AB3D495B8C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E41AC64-984A-4BE7-A449-D95E6AB072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465A71F-EE50-4B85-946B-F96C7EA18BE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2E944F8-C6A5-4A41-AE20-83E2F5052A8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0137BB3-F4CF-4128-A2A4-03D9741CCC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DD6DE8A9-C5BA-4E22-9BC4-C2972072B52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1A12780-A6BC-42D8-9286-F152B2440B9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885091E-14DE-4678-AC7C-537C1AA0B01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0739AB6-9014-4B70-B4EF-718E6536A7B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637B2CF-AA2D-4AB3-A621-86AF93F9F28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B7E21B3-8930-4C8B-B402-D24114B01CE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6097BF2-61F3-42CC-AFC6-764494F1AF0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887CCEA-C838-4E7F-8472-8106F5FED37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6C9A6790-879D-4073-8AE2-B0ACFD208A8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DF9B96D-0B48-4070-8392-839158C114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36B539C7-50BC-498E-A50E-D20EE81B413C}"/>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E3B06766-5AAC-4613-A948-E43A0878494F}"/>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A7423F04-F9BA-41BC-B943-65E36DC43B6A}"/>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4E3F1CD0-D36F-47C2-B67B-ED2995AB8BB8}"/>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ACC6E18C-4EBA-4B09-A0D2-9CF23CEC2630}"/>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112031</xdr:rowOff>
    </xdr:from>
    <xdr:ext cx="469744" cy="259045"/>
    <xdr:sp macro="" textlink="">
      <xdr:nvSpPr>
        <xdr:cNvPr id="117" name="【道路】&#10;一人当たり延長平均値テキスト">
          <a:extLst>
            <a:ext uri="{FF2B5EF4-FFF2-40B4-BE49-F238E27FC236}">
              <a16:creationId xmlns:a16="http://schemas.microsoft.com/office/drawing/2014/main" id="{D21C1001-F018-4944-9F5F-28C0F264564F}"/>
            </a:ext>
          </a:extLst>
        </xdr:cNvPr>
        <xdr:cNvSpPr txBox="1"/>
      </xdr:nvSpPr>
      <xdr:spPr>
        <a:xfrm>
          <a:off x="10515600" y="662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1EBAD414-6B2B-46CC-B8F5-B1195D2F47CA}"/>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54D1252D-4A1B-4CAC-9FFA-C452D46E629C}"/>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8DE153AB-E2D7-4860-9B19-0E337E92C394}"/>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A04CA16D-30E9-403E-9469-34E79974B9F5}"/>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C32B0B00-6865-48A7-B589-C8CBE9EB2E69}"/>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C115BE3-32D8-4111-8B33-893023BB2F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7F41D9A-85AF-4CBB-8332-0F2A4CBBE50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7ED9BB1-1EFB-4F97-A7EE-D328B59D85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F63C269-94BA-4A12-AE6A-E605D96A7C3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181461-E4AE-4E1B-A6A7-035C1F33D82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31115</xdr:rowOff>
    </xdr:from>
    <xdr:to>
      <xdr:col>55</xdr:col>
      <xdr:colOff>50800</xdr:colOff>
      <xdr:row>40</xdr:row>
      <xdr:rowOff>132715</xdr:rowOff>
    </xdr:to>
    <xdr:sp macro="" textlink="">
      <xdr:nvSpPr>
        <xdr:cNvPr id="128" name="楕円 127">
          <a:extLst>
            <a:ext uri="{FF2B5EF4-FFF2-40B4-BE49-F238E27FC236}">
              <a16:creationId xmlns:a16="http://schemas.microsoft.com/office/drawing/2014/main" id="{59BE6E82-1C2A-4C70-86F9-B510B333C7F6}"/>
            </a:ext>
          </a:extLst>
        </xdr:cNvPr>
        <xdr:cNvSpPr/>
      </xdr:nvSpPr>
      <xdr:spPr>
        <a:xfrm>
          <a:off x="104267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9542</xdr:rowOff>
    </xdr:from>
    <xdr:ext cx="469744" cy="259045"/>
    <xdr:sp macro="" textlink="">
      <xdr:nvSpPr>
        <xdr:cNvPr id="129" name="【道路】&#10;一人当たり延長該当値テキスト">
          <a:extLst>
            <a:ext uri="{FF2B5EF4-FFF2-40B4-BE49-F238E27FC236}">
              <a16:creationId xmlns:a16="http://schemas.microsoft.com/office/drawing/2014/main" id="{DB07A21A-3C23-4095-843E-EC6AE0A90A64}"/>
            </a:ext>
          </a:extLst>
        </xdr:cNvPr>
        <xdr:cNvSpPr txBox="1"/>
      </xdr:nvSpPr>
      <xdr:spPr>
        <a:xfrm>
          <a:off x="10515600"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28956</xdr:rowOff>
    </xdr:from>
    <xdr:to>
      <xdr:col>50</xdr:col>
      <xdr:colOff>165100</xdr:colOff>
      <xdr:row>40</xdr:row>
      <xdr:rowOff>130556</xdr:rowOff>
    </xdr:to>
    <xdr:sp macro="" textlink="">
      <xdr:nvSpPr>
        <xdr:cNvPr id="130" name="楕円 129">
          <a:extLst>
            <a:ext uri="{FF2B5EF4-FFF2-40B4-BE49-F238E27FC236}">
              <a16:creationId xmlns:a16="http://schemas.microsoft.com/office/drawing/2014/main" id="{A684DE64-C2FB-4594-BBD4-F45756786C9B}"/>
            </a:ext>
          </a:extLst>
        </xdr:cNvPr>
        <xdr:cNvSpPr/>
      </xdr:nvSpPr>
      <xdr:spPr>
        <a:xfrm>
          <a:off x="9588500" y="688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79756</xdr:rowOff>
    </xdr:from>
    <xdr:to>
      <xdr:col>55</xdr:col>
      <xdr:colOff>0</xdr:colOff>
      <xdr:row>40</xdr:row>
      <xdr:rowOff>81915</xdr:rowOff>
    </xdr:to>
    <xdr:cxnSp macro="">
      <xdr:nvCxnSpPr>
        <xdr:cNvPr id="131" name="直線コネクタ 130">
          <a:extLst>
            <a:ext uri="{FF2B5EF4-FFF2-40B4-BE49-F238E27FC236}">
              <a16:creationId xmlns:a16="http://schemas.microsoft.com/office/drawing/2014/main" id="{01F481CB-2181-465D-973F-38B9C52ABD1F}"/>
            </a:ext>
          </a:extLst>
        </xdr:cNvPr>
        <xdr:cNvCxnSpPr/>
      </xdr:nvCxnSpPr>
      <xdr:spPr>
        <a:xfrm>
          <a:off x="9639300" y="6937756"/>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28194</xdr:rowOff>
    </xdr:from>
    <xdr:to>
      <xdr:col>46</xdr:col>
      <xdr:colOff>38100</xdr:colOff>
      <xdr:row>40</xdr:row>
      <xdr:rowOff>129794</xdr:rowOff>
    </xdr:to>
    <xdr:sp macro="" textlink="">
      <xdr:nvSpPr>
        <xdr:cNvPr id="132" name="楕円 131">
          <a:extLst>
            <a:ext uri="{FF2B5EF4-FFF2-40B4-BE49-F238E27FC236}">
              <a16:creationId xmlns:a16="http://schemas.microsoft.com/office/drawing/2014/main" id="{7774227E-4F42-48B0-ACB0-33ECAA5C658E}"/>
            </a:ext>
          </a:extLst>
        </xdr:cNvPr>
        <xdr:cNvSpPr/>
      </xdr:nvSpPr>
      <xdr:spPr>
        <a:xfrm>
          <a:off x="8699500" y="68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78994</xdr:rowOff>
    </xdr:from>
    <xdr:to>
      <xdr:col>50</xdr:col>
      <xdr:colOff>114300</xdr:colOff>
      <xdr:row>40</xdr:row>
      <xdr:rowOff>79756</xdr:rowOff>
    </xdr:to>
    <xdr:cxnSp macro="">
      <xdr:nvCxnSpPr>
        <xdr:cNvPr id="133" name="直線コネクタ 132">
          <a:extLst>
            <a:ext uri="{FF2B5EF4-FFF2-40B4-BE49-F238E27FC236}">
              <a16:creationId xmlns:a16="http://schemas.microsoft.com/office/drawing/2014/main" id="{292E0FCC-455D-4566-B6EF-B3D75D67AED6}"/>
            </a:ext>
          </a:extLst>
        </xdr:cNvPr>
        <xdr:cNvCxnSpPr/>
      </xdr:nvCxnSpPr>
      <xdr:spPr>
        <a:xfrm>
          <a:off x="8750300" y="69369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12065</xdr:rowOff>
    </xdr:from>
    <xdr:to>
      <xdr:col>41</xdr:col>
      <xdr:colOff>101600</xdr:colOff>
      <xdr:row>40</xdr:row>
      <xdr:rowOff>113665</xdr:rowOff>
    </xdr:to>
    <xdr:sp macro="" textlink="">
      <xdr:nvSpPr>
        <xdr:cNvPr id="134" name="楕円 133">
          <a:extLst>
            <a:ext uri="{FF2B5EF4-FFF2-40B4-BE49-F238E27FC236}">
              <a16:creationId xmlns:a16="http://schemas.microsoft.com/office/drawing/2014/main" id="{E93B95ED-E889-4643-9928-23BABC5DDAA1}"/>
            </a:ext>
          </a:extLst>
        </xdr:cNvPr>
        <xdr:cNvSpPr/>
      </xdr:nvSpPr>
      <xdr:spPr>
        <a:xfrm>
          <a:off x="7810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62865</xdr:rowOff>
    </xdr:from>
    <xdr:to>
      <xdr:col>45</xdr:col>
      <xdr:colOff>177800</xdr:colOff>
      <xdr:row>40</xdr:row>
      <xdr:rowOff>78994</xdr:rowOff>
    </xdr:to>
    <xdr:cxnSp macro="">
      <xdr:nvCxnSpPr>
        <xdr:cNvPr id="135" name="直線コネクタ 134">
          <a:extLst>
            <a:ext uri="{FF2B5EF4-FFF2-40B4-BE49-F238E27FC236}">
              <a16:creationId xmlns:a16="http://schemas.microsoft.com/office/drawing/2014/main" id="{765A2BAA-038F-4FD2-82FE-068B9C97420B}"/>
            </a:ext>
          </a:extLst>
        </xdr:cNvPr>
        <xdr:cNvCxnSpPr/>
      </xdr:nvCxnSpPr>
      <xdr:spPr>
        <a:xfrm>
          <a:off x="7861300" y="6920865"/>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31877</xdr:rowOff>
    </xdr:from>
    <xdr:to>
      <xdr:col>36</xdr:col>
      <xdr:colOff>165100</xdr:colOff>
      <xdr:row>40</xdr:row>
      <xdr:rowOff>133477</xdr:rowOff>
    </xdr:to>
    <xdr:sp macro="" textlink="">
      <xdr:nvSpPr>
        <xdr:cNvPr id="136" name="楕円 135">
          <a:extLst>
            <a:ext uri="{FF2B5EF4-FFF2-40B4-BE49-F238E27FC236}">
              <a16:creationId xmlns:a16="http://schemas.microsoft.com/office/drawing/2014/main" id="{B866A41A-F8B0-41F1-8CB6-7CE4A6F5378E}"/>
            </a:ext>
          </a:extLst>
        </xdr:cNvPr>
        <xdr:cNvSpPr/>
      </xdr:nvSpPr>
      <xdr:spPr>
        <a:xfrm>
          <a:off x="6921500" y="68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62865</xdr:rowOff>
    </xdr:from>
    <xdr:to>
      <xdr:col>41</xdr:col>
      <xdr:colOff>50800</xdr:colOff>
      <xdr:row>40</xdr:row>
      <xdr:rowOff>82677</xdr:rowOff>
    </xdr:to>
    <xdr:cxnSp macro="">
      <xdr:nvCxnSpPr>
        <xdr:cNvPr id="137" name="直線コネクタ 136">
          <a:extLst>
            <a:ext uri="{FF2B5EF4-FFF2-40B4-BE49-F238E27FC236}">
              <a16:creationId xmlns:a16="http://schemas.microsoft.com/office/drawing/2014/main" id="{36C82DB7-00DB-41DC-9258-76B16C1F0D3D}"/>
            </a:ext>
          </a:extLst>
        </xdr:cNvPr>
        <xdr:cNvCxnSpPr/>
      </xdr:nvCxnSpPr>
      <xdr:spPr>
        <a:xfrm flipV="1">
          <a:off x="6972300" y="692086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36085</xdr:rowOff>
    </xdr:from>
    <xdr:ext cx="469744" cy="259045"/>
    <xdr:sp macro="" textlink="">
      <xdr:nvSpPr>
        <xdr:cNvPr id="138" name="n_1aveValue【道路】&#10;一人当たり延長">
          <a:extLst>
            <a:ext uri="{FF2B5EF4-FFF2-40B4-BE49-F238E27FC236}">
              <a16:creationId xmlns:a16="http://schemas.microsoft.com/office/drawing/2014/main" id="{1A6A5DBC-536A-479B-BBE9-FE07C1918300}"/>
            </a:ext>
          </a:extLst>
        </xdr:cNvPr>
        <xdr:cNvSpPr txBox="1"/>
      </xdr:nvSpPr>
      <xdr:spPr>
        <a:xfrm>
          <a:off x="93917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37736</xdr:rowOff>
    </xdr:from>
    <xdr:ext cx="469744" cy="259045"/>
    <xdr:sp macro="" textlink="">
      <xdr:nvSpPr>
        <xdr:cNvPr id="139" name="n_2aveValue【道路】&#10;一人当たり延長">
          <a:extLst>
            <a:ext uri="{FF2B5EF4-FFF2-40B4-BE49-F238E27FC236}">
              <a16:creationId xmlns:a16="http://schemas.microsoft.com/office/drawing/2014/main" id="{4AE8F127-7573-4331-A8A1-0E6C15205E7D}"/>
            </a:ext>
          </a:extLst>
        </xdr:cNvPr>
        <xdr:cNvSpPr txBox="1"/>
      </xdr:nvSpPr>
      <xdr:spPr>
        <a:xfrm>
          <a:off x="85154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36212</xdr:rowOff>
    </xdr:from>
    <xdr:ext cx="469744" cy="259045"/>
    <xdr:sp macro="" textlink="">
      <xdr:nvSpPr>
        <xdr:cNvPr id="140" name="n_3aveValue【道路】&#10;一人当たり延長">
          <a:extLst>
            <a:ext uri="{FF2B5EF4-FFF2-40B4-BE49-F238E27FC236}">
              <a16:creationId xmlns:a16="http://schemas.microsoft.com/office/drawing/2014/main" id="{72EDE482-A43B-4B7B-91C2-F3880F16A76A}"/>
            </a:ext>
          </a:extLst>
        </xdr:cNvPr>
        <xdr:cNvSpPr txBox="1"/>
      </xdr:nvSpPr>
      <xdr:spPr>
        <a:xfrm>
          <a:off x="7626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37609</xdr:rowOff>
    </xdr:from>
    <xdr:ext cx="469744" cy="259045"/>
    <xdr:sp macro="" textlink="">
      <xdr:nvSpPr>
        <xdr:cNvPr id="141" name="n_4aveValue【道路】&#10;一人当たり延長">
          <a:extLst>
            <a:ext uri="{FF2B5EF4-FFF2-40B4-BE49-F238E27FC236}">
              <a16:creationId xmlns:a16="http://schemas.microsoft.com/office/drawing/2014/main" id="{CF31CD3F-CC65-499E-9C7A-3B5B812282FD}"/>
            </a:ext>
          </a:extLst>
        </xdr:cNvPr>
        <xdr:cNvSpPr txBox="1"/>
      </xdr:nvSpPr>
      <xdr:spPr>
        <a:xfrm>
          <a:off x="6737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121683</xdr:rowOff>
    </xdr:from>
    <xdr:ext cx="469744" cy="259045"/>
    <xdr:sp macro="" textlink="">
      <xdr:nvSpPr>
        <xdr:cNvPr id="142" name="n_1mainValue【道路】&#10;一人当たり延長">
          <a:extLst>
            <a:ext uri="{FF2B5EF4-FFF2-40B4-BE49-F238E27FC236}">
              <a16:creationId xmlns:a16="http://schemas.microsoft.com/office/drawing/2014/main" id="{C1428A6B-9EBB-4C62-98CD-C8BAD616B079}"/>
            </a:ext>
          </a:extLst>
        </xdr:cNvPr>
        <xdr:cNvSpPr txBox="1"/>
      </xdr:nvSpPr>
      <xdr:spPr>
        <a:xfrm>
          <a:off x="9391727" y="697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120921</xdr:rowOff>
    </xdr:from>
    <xdr:ext cx="469744" cy="259045"/>
    <xdr:sp macro="" textlink="">
      <xdr:nvSpPr>
        <xdr:cNvPr id="143" name="n_2mainValue【道路】&#10;一人当たり延長">
          <a:extLst>
            <a:ext uri="{FF2B5EF4-FFF2-40B4-BE49-F238E27FC236}">
              <a16:creationId xmlns:a16="http://schemas.microsoft.com/office/drawing/2014/main" id="{152D6D7A-587E-4339-9FE2-BE302B7CD98C}"/>
            </a:ext>
          </a:extLst>
        </xdr:cNvPr>
        <xdr:cNvSpPr txBox="1"/>
      </xdr:nvSpPr>
      <xdr:spPr>
        <a:xfrm>
          <a:off x="8515427" y="697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104792</xdr:rowOff>
    </xdr:from>
    <xdr:ext cx="469744" cy="259045"/>
    <xdr:sp macro="" textlink="">
      <xdr:nvSpPr>
        <xdr:cNvPr id="144" name="n_3mainValue【道路】&#10;一人当たり延長">
          <a:extLst>
            <a:ext uri="{FF2B5EF4-FFF2-40B4-BE49-F238E27FC236}">
              <a16:creationId xmlns:a16="http://schemas.microsoft.com/office/drawing/2014/main" id="{A206EE30-142D-46D8-B019-A852BF9270E5}"/>
            </a:ext>
          </a:extLst>
        </xdr:cNvPr>
        <xdr:cNvSpPr txBox="1"/>
      </xdr:nvSpPr>
      <xdr:spPr>
        <a:xfrm>
          <a:off x="7626427" y="69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124604</xdr:rowOff>
    </xdr:from>
    <xdr:ext cx="469744" cy="259045"/>
    <xdr:sp macro="" textlink="">
      <xdr:nvSpPr>
        <xdr:cNvPr id="145" name="n_4mainValue【道路】&#10;一人当たり延長">
          <a:extLst>
            <a:ext uri="{FF2B5EF4-FFF2-40B4-BE49-F238E27FC236}">
              <a16:creationId xmlns:a16="http://schemas.microsoft.com/office/drawing/2014/main" id="{646ED5DF-014F-4C11-B783-F99400B5B0ED}"/>
            </a:ext>
          </a:extLst>
        </xdr:cNvPr>
        <xdr:cNvSpPr txBox="1"/>
      </xdr:nvSpPr>
      <xdr:spPr>
        <a:xfrm>
          <a:off x="6737427" y="698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EC3A3FA-1C99-4AAF-BD4D-D48F79A2BE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FAC0D6D-6C05-402D-80B2-AC4AB2FA1EF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D836AF5-C23B-4F01-AC82-9F8938A6A4A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2677AEE-1C9B-49CA-96CF-2D29F39F1E7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0DE9EB4-7088-4BA7-BA7C-1D54970401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9A7607A-74A2-48DE-A1B2-7077FE6CDBA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CCC1CE5-23FB-4635-9555-60F54470EB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BACE470-2D5F-455E-B82F-A843FADD1A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7684739-EB05-4A91-ADCA-464B9351B38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AF2F0FD-932C-44C2-AEDD-D0FA70BA1C7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2CB5719-FB83-40F9-ADCC-D441E4CF26C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24091364-06A3-4088-8FDC-F87C6C06A9B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C46BB5B5-0A46-40F8-9CAA-F705FA43ECD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9070B171-E749-427A-9357-E7F2F8DB0B3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32DCC89B-8824-4541-A295-56CF43F0923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6BE71A0B-EA96-45F8-9DD3-97D02A3CA20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9450CB6-0370-425F-BED5-DFC07BE2CD9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5DCB4BF-DD21-4CDD-B87B-002BCAC0104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410B77B-D859-4C9A-9707-EE35FFF9207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9EB9626-3AE1-44C8-8C6A-7135BFA4E4F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776D4DB6-2713-4787-AAD9-BDBDA6D04A04}"/>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1F16107-93E1-4105-86C6-C46E130720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296359EB-036F-4EB7-B361-6C44D4D9747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03C645E4-CF40-448E-9092-7C6387B97DFC}"/>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2BD6DAEB-118D-4BC5-B460-CD30B3B3DA34}"/>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F6AEA690-1EE6-4FF7-9E81-35841BBB593F}"/>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65D92FE-0EEF-4BA6-8222-3943BFCB3AA0}"/>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95D2F030-73CC-44BF-A003-902C3B4A4BA9}"/>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19D36041-2EFE-419F-96F0-26329235070A}"/>
            </a:ext>
          </a:extLst>
        </xdr:cNvPr>
        <xdr:cNvSpPr txBox="1"/>
      </xdr:nvSpPr>
      <xdr:spPr>
        <a:xfrm>
          <a:off x="4673600" y="1053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A0FAD4F5-5412-408D-BE4E-7B1A0ECF1F7F}"/>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57DCC868-17D0-4380-A3A6-D54C18BD8B6F}"/>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D06F2BAD-893D-48F0-AAF2-56EAB8E4EA5F}"/>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8E453A0D-7FF3-4A04-985F-D591B060C231}"/>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E52053AA-113C-4C0B-9602-AC46DC1B6916}"/>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61FE573-4ED7-42ED-849E-571CF96911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9C6A01B-9A5F-4F55-9B1E-0779DAF1F5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9973572-E881-4913-BDA0-D15F666482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06F54C6-8A53-47B3-AD0A-BE0F09827BE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E3F2C3-7992-4248-B7FD-6A298D2ED33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85" name="楕円 184">
          <a:extLst>
            <a:ext uri="{FF2B5EF4-FFF2-40B4-BE49-F238E27FC236}">
              <a16:creationId xmlns:a16="http://schemas.microsoft.com/office/drawing/2014/main" id="{E51C2D37-23C4-47AA-BC2C-DC4523D22458}"/>
            </a:ext>
          </a:extLst>
        </xdr:cNvPr>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8AD088D6-186A-4FE1-909B-630EC2F14941}"/>
            </a:ext>
          </a:extLst>
        </xdr:cNvPr>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87" name="楕円 186">
          <a:extLst>
            <a:ext uri="{FF2B5EF4-FFF2-40B4-BE49-F238E27FC236}">
              <a16:creationId xmlns:a16="http://schemas.microsoft.com/office/drawing/2014/main" id="{4D366A1E-B025-42FB-8D85-F93B6A0D09B3}"/>
            </a:ext>
          </a:extLst>
        </xdr:cNvPr>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102870</xdr:rowOff>
    </xdr:from>
    <xdr:to>
      <xdr:col>24</xdr:col>
      <xdr:colOff>63500</xdr:colOff>
      <xdr:row>62</xdr:row>
      <xdr:rowOff>137160</xdr:rowOff>
    </xdr:to>
    <xdr:cxnSp macro="">
      <xdr:nvCxnSpPr>
        <xdr:cNvPr id="188" name="直線コネクタ 187">
          <a:extLst>
            <a:ext uri="{FF2B5EF4-FFF2-40B4-BE49-F238E27FC236}">
              <a16:creationId xmlns:a16="http://schemas.microsoft.com/office/drawing/2014/main" id="{53B88512-A1C0-444D-B588-115C182E7E9E}"/>
            </a:ext>
          </a:extLst>
        </xdr:cNvPr>
        <xdr:cNvCxnSpPr/>
      </xdr:nvCxnSpPr>
      <xdr:spPr>
        <a:xfrm>
          <a:off x="3797300" y="107327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38735</xdr:rowOff>
    </xdr:from>
    <xdr:to>
      <xdr:col>15</xdr:col>
      <xdr:colOff>101600</xdr:colOff>
      <xdr:row>62</xdr:row>
      <xdr:rowOff>140335</xdr:rowOff>
    </xdr:to>
    <xdr:sp macro="" textlink="">
      <xdr:nvSpPr>
        <xdr:cNvPr id="189" name="楕円 188">
          <a:extLst>
            <a:ext uri="{FF2B5EF4-FFF2-40B4-BE49-F238E27FC236}">
              <a16:creationId xmlns:a16="http://schemas.microsoft.com/office/drawing/2014/main" id="{D91A15E2-5AA6-4C6F-A16B-180C4E0DA180}"/>
            </a:ext>
          </a:extLst>
        </xdr:cNvPr>
        <xdr:cNvSpPr/>
      </xdr:nvSpPr>
      <xdr:spPr>
        <a:xfrm>
          <a:off x="2857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89535</xdr:rowOff>
    </xdr:from>
    <xdr:to>
      <xdr:col>19</xdr:col>
      <xdr:colOff>177800</xdr:colOff>
      <xdr:row>62</xdr:row>
      <xdr:rowOff>102870</xdr:rowOff>
    </xdr:to>
    <xdr:cxnSp macro="">
      <xdr:nvCxnSpPr>
        <xdr:cNvPr id="190" name="直線コネクタ 189">
          <a:extLst>
            <a:ext uri="{FF2B5EF4-FFF2-40B4-BE49-F238E27FC236}">
              <a16:creationId xmlns:a16="http://schemas.microsoft.com/office/drawing/2014/main" id="{C793664B-3DAD-4A69-A9AA-EA8C143B813C}"/>
            </a:ext>
          </a:extLst>
        </xdr:cNvPr>
        <xdr:cNvCxnSpPr/>
      </xdr:nvCxnSpPr>
      <xdr:spPr>
        <a:xfrm>
          <a:off x="2908300" y="107194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1" name="楕円 190">
          <a:extLst>
            <a:ext uri="{FF2B5EF4-FFF2-40B4-BE49-F238E27FC236}">
              <a16:creationId xmlns:a16="http://schemas.microsoft.com/office/drawing/2014/main" id="{E6266126-5668-409E-90C5-81E37E88FBF0}"/>
            </a:ext>
          </a:extLst>
        </xdr:cNvPr>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62</xdr:row>
      <xdr:rowOff>89535</xdr:rowOff>
    </xdr:to>
    <xdr:cxnSp macro="">
      <xdr:nvCxnSpPr>
        <xdr:cNvPr id="192" name="直線コネクタ 191">
          <a:extLst>
            <a:ext uri="{FF2B5EF4-FFF2-40B4-BE49-F238E27FC236}">
              <a16:creationId xmlns:a16="http://schemas.microsoft.com/office/drawing/2014/main" id="{1C9E9B2E-8AA5-4BFC-97A9-66045805D026}"/>
            </a:ext>
          </a:extLst>
        </xdr:cNvPr>
        <xdr:cNvCxnSpPr/>
      </xdr:nvCxnSpPr>
      <xdr:spPr>
        <a:xfrm>
          <a:off x="2019300" y="1056894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166370</xdr:rowOff>
    </xdr:from>
    <xdr:to>
      <xdr:col>6</xdr:col>
      <xdr:colOff>38100</xdr:colOff>
      <xdr:row>62</xdr:row>
      <xdr:rowOff>96520</xdr:rowOff>
    </xdr:to>
    <xdr:sp macro="" textlink="">
      <xdr:nvSpPr>
        <xdr:cNvPr id="193" name="楕円 192">
          <a:extLst>
            <a:ext uri="{FF2B5EF4-FFF2-40B4-BE49-F238E27FC236}">
              <a16:creationId xmlns:a16="http://schemas.microsoft.com/office/drawing/2014/main" id="{9B9E76BC-F186-4E92-85AF-9A0CF6225511}"/>
            </a:ext>
          </a:extLst>
        </xdr:cNvPr>
        <xdr:cNvSpPr/>
      </xdr:nvSpPr>
      <xdr:spPr>
        <a:xfrm>
          <a:off x="107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62</xdr:row>
      <xdr:rowOff>45720</xdr:rowOff>
    </xdr:to>
    <xdr:cxnSp macro="">
      <xdr:nvCxnSpPr>
        <xdr:cNvPr id="194" name="直線コネクタ 193">
          <a:extLst>
            <a:ext uri="{FF2B5EF4-FFF2-40B4-BE49-F238E27FC236}">
              <a16:creationId xmlns:a16="http://schemas.microsoft.com/office/drawing/2014/main" id="{493BA2F2-939D-496B-A2FD-EE1FCBE613B2}"/>
            </a:ext>
          </a:extLst>
        </xdr:cNvPr>
        <xdr:cNvCxnSpPr/>
      </xdr:nvCxnSpPr>
      <xdr:spPr>
        <a:xfrm flipV="1">
          <a:off x="1130300" y="10568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10DD0682-BBDC-48FE-8B36-AEF6909FB2C2}"/>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494D77F6-828D-4744-AC15-445D656D5586}"/>
            </a:ext>
          </a:extLst>
        </xdr:cNvPr>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1217EF32-5CB2-4A41-A9A0-55C8037AE45F}"/>
            </a:ext>
          </a:extLst>
        </xdr:cNvPr>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783C0BB6-649B-46CB-819F-2D22224D7359}"/>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F6CFF5C8-8E41-45C1-8D65-16B5782BEB95}"/>
            </a:ext>
          </a:extLst>
        </xdr:cNvPr>
        <xdr:cNvSpPr txBox="1"/>
      </xdr:nvSpPr>
      <xdr:spPr>
        <a:xfrm>
          <a:off x="3582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131462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3BBC6B11-6DBB-4DD1-B06A-5B9C66A895F8}"/>
            </a:ext>
          </a:extLst>
        </xdr:cNvPr>
        <xdr:cNvSpPr txBox="1"/>
      </xdr:nvSpPr>
      <xdr:spPr>
        <a:xfrm>
          <a:off x="2705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6367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D5884615-C5B9-4C3B-99CB-151615179770}"/>
            </a:ext>
          </a:extLst>
        </xdr:cNvPr>
        <xdr:cNvSpPr txBox="1"/>
      </xdr:nvSpPr>
      <xdr:spPr>
        <a:xfrm>
          <a:off x="1816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A9D38B12-7334-4B63-BA19-2E1083803B17}"/>
            </a:ext>
          </a:extLst>
        </xdr:cNvPr>
        <xdr:cNvSpPr txBox="1"/>
      </xdr:nvSpPr>
      <xdr:spPr>
        <a:xfrm>
          <a:off x="927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6BA1DDFB-2F97-4B7B-82EE-3CC15071BC0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F4A0BF83-BB5B-4E56-AAED-C79745B4DC1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22B259C-A4CC-43B5-95D2-A258389CFB2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0C8D37A-EEB4-4589-8FCE-5AD7909FE70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BCDD904-B9A0-4F37-87D4-8517E1A6C01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953829E-5D7B-40E6-8F0A-67FA9366D90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6DFAC04-35BD-4BA4-B74B-7760843128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60DE8A99-412B-49D4-9D59-D2A3E121400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F8E0292-491C-47AE-91F1-69F7045445D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266A682-9459-4F2C-A251-B1149A1B31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72DBCA1C-FD55-4D66-B2A4-083AEED8AFE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85019659-FA80-4E5D-92A4-C85353D640E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FC80E4C3-0A6E-4F64-A483-6E2CE6BED16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1FD38DED-E227-4F79-AD7E-590862468EA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2BB022D-7F07-41EF-BD76-26A5E02728D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B9963CAF-DF52-435E-9FFE-4A1F83436D0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6A95485A-49D4-4CCC-A51E-C2BB12CA405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BB036991-91FA-42E6-BCD6-25AD84E4156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9CD71674-3040-4F53-85B2-9CDDF88BD29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F8288C7F-A584-4C1C-ADF0-2205B17BAF58}"/>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7C982254-F77C-436A-B609-32AF2E5A21B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B793C56A-67CC-4787-AE2A-1B50E4C2350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D688853F-66C2-4E02-A71B-0458406A4C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C09D15C2-3474-4C77-A96F-EC06CDB2928E}"/>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9F12482C-F308-4B06-A1C1-22718CE697BC}"/>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A1FF8292-7426-4212-BB9F-28A49831A427}"/>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C687258A-154F-4750-B224-7ACE7162735C}"/>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09A09D73-5B19-4898-8BBE-63DADE8B0DFF}"/>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F7EC3E4E-D992-462B-9EE0-9DAE9453924F}"/>
            </a:ext>
          </a:extLst>
        </xdr:cNvPr>
        <xdr:cNvSpPr txBox="1"/>
      </xdr:nvSpPr>
      <xdr:spPr>
        <a:xfrm>
          <a:off x="10515600" y="10390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D10E6E6F-C997-4E7D-B57E-893BC9D72921}"/>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F0F034B1-BF44-42D8-90D9-8A2341847F0D}"/>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41D1DAC5-9F29-4291-B070-5526B291A960}"/>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1497DAF7-9297-4EEA-9F2C-CD71453EDD37}"/>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C61935AE-D9D7-4B34-B4A3-85CE5618D0A1}"/>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E4B3FFE-9C7B-4B80-A518-351F8D8E67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A8FCDF5-87EA-4E62-8887-3D88FE3DA0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17A628C-47C4-40C9-848B-3C50B8CAE9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EC9608A-4B74-4F51-ABB7-DA84F326510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2934C6A-FF3B-4DFA-A7CE-3EB3CF0FFF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94982</xdr:rowOff>
    </xdr:from>
    <xdr:to>
      <xdr:col>55</xdr:col>
      <xdr:colOff>50800</xdr:colOff>
      <xdr:row>63</xdr:row>
      <xdr:rowOff>25132</xdr:rowOff>
    </xdr:to>
    <xdr:sp macro="" textlink="">
      <xdr:nvSpPr>
        <xdr:cNvPr id="242" name="楕円 241">
          <a:extLst>
            <a:ext uri="{FF2B5EF4-FFF2-40B4-BE49-F238E27FC236}">
              <a16:creationId xmlns:a16="http://schemas.microsoft.com/office/drawing/2014/main" id="{68390362-F6E2-405F-9964-4F119BD70750}"/>
            </a:ext>
          </a:extLst>
        </xdr:cNvPr>
        <xdr:cNvSpPr/>
      </xdr:nvSpPr>
      <xdr:spPr>
        <a:xfrm>
          <a:off x="10426700" y="1072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73409</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3D6B2D22-EEB9-4A39-8BEF-8043F281BD42}"/>
            </a:ext>
          </a:extLst>
        </xdr:cNvPr>
        <xdr:cNvSpPr txBox="1"/>
      </xdr:nvSpPr>
      <xdr:spPr>
        <a:xfrm>
          <a:off x="10515600" y="1070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92704</xdr:rowOff>
    </xdr:from>
    <xdr:to>
      <xdr:col>50</xdr:col>
      <xdr:colOff>165100</xdr:colOff>
      <xdr:row>63</xdr:row>
      <xdr:rowOff>22854</xdr:rowOff>
    </xdr:to>
    <xdr:sp macro="" textlink="">
      <xdr:nvSpPr>
        <xdr:cNvPr id="244" name="楕円 243">
          <a:extLst>
            <a:ext uri="{FF2B5EF4-FFF2-40B4-BE49-F238E27FC236}">
              <a16:creationId xmlns:a16="http://schemas.microsoft.com/office/drawing/2014/main" id="{8EC3552A-42DA-47D5-9C1B-A30D0F1C5C27}"/>
            </a:ext>
          </a:extLst>
        </xdr:cNvPr>
        <xdr:cNvSpPr/>
      </xdr:nvSpPr>
      <xdr:spPr>
        <a:xfrm>
          <a:off x="9588500" y="107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143504</xdr:rowOff>
    </xdr:from>
    <xdr:to>
      <xdr:col>55</xdr:col>
      <xdr:colOff>0</xdr:colOff>
      <xdr:row>62</xdr:row>
      <xdr:rowOff>145782</xdr:rowOff>
    </xdr:to>
    <xdr:cxnSp macro="">
      <xdr:nvCxnSpPr>
        <xdr:cNvPr id="245" name="直線コネクタ 244">
          <a:extLst>
            <a:ext uri="{FF2B5EF4-FFF2-40B4-BE49-F238E27FC236}">
              <a16:creationId xmlns:a16="http://schemas.microsoft.com/office/drawing/2014/main" id="{B9CC47DB-233B-478B-8105-8F33314E61A5}"/>
            </a:ext>
          </a:extLst>
        </xdr:cNvPr>
        <xdr:cNvCxnSpPr/>
      </xdr:nvCxnSpPr>
      <xdr:spPr>
        <a:xfrm>
          <a:off x="9639300" y="10773404"/>
          <a:ext cx="8382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94114</xdr:rowOff>
    </xdr:from>
    <xdr:to>
      <xdr:col>46</xdr:col>
      <xdr:colOff>38100</xdr:colOff>
      <xdr:row>63</xdr:row>
      <xdr:rowOff>24264</xdr:rowOff>
    </xdr:to>
    <xdr:sp macro="" textlink="">
      <xdr:nvSpPr>
        <xdr:cNvPr id="246" name="楕円 245">
          <a:extLst>
            <a:ext uri="{FF2B5EF4-FFF2-40B4-BE49-F238E27FC236}">
              <a16:creationId xmlns:a16="http://schemas.microsoft.com/office/drawing/2014/main" id="{F27F6B79-A37E-49C2-A154-2C9710AB1BE5}"/>
            </a:ext>
          </a:extLst>
        </xdr:cNvPr>
        <xdr:cNvSpPr/>
      </xdr:nvSpPr>
      <xdr:spPr>
        <a:xfrm>
          <a:off x="8699500" y="107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143504</xdr:rowOff>
    </xdr:from>
    <xdr:to>
      <xdr:col>50</xdr:col>
      <xdr:colOff>114300</xdr:colOff>
      <xdr:row>62</xdr:row>
      <xdr:rowOff>144914</xdr:rowOff>
    </xdr:to>
    <xdr:cxnSp macro="">
      <xdr:nvCxnSpPr>
        <xdr:cNvPr id="247" name="直線コネクタ 246">
          <a:extLst>
            <a:ext uri="{FF2B5EF4-FFF2-40B4-BE49-F238E27FC236}">
              <a16:creationId xmlns:a16="http://schemas.microsoft.com/office/drawing/2014/main" id="{B2AC00C0-2D33-4485-BB41-DE76B7675F35}"/>
            </a:ext>
          </a:extLst>
        </xdr:cNvPr>
        <xdr:cNvCxnSpPr/>
      </xdr:nvCxnSpPr>
      <xdr:spPr>
        <a:xfrm flipV="1">
          <a:off x="8750300" y="1077340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60429</xdr:rowOff>
    </xdr:from>
    <xdr:to>
      <xdr:col>41</xdr:col>
      <xdr:colOff>101600</xdr:colOff>
      <xdr:row>62</xdr:row>
      <xdr:rowOff>162029</xdr:rowOff>
    </xdr:to>
    <xdr:sp macro="" textlink="">
      <xdr:nvSpPr>
        <xdr:cNvPr id="248" name="楕円 247">
          <a:extLst>
            <a:ext uri="{FF2B5EF4-FFF2-40B4-BE49-F238E27FC236}">
              <a16:creationId xmlns:a16="http://schemas.microsoft.com/office/drawing/2014/main" id="{9E7DAD8A-7A3A-4599-B0AE-FBB4639C3781}"/>
            </a:ext>
          </a:extLst>
        </xdr:cNvPr>
        <xdr:cNvSpPr/>
      </xdr:nvSpPr>
      <xdr:spPr>
        <a:xfrm>
          <a:off x="7810500" y="106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111229</xdr:rowOff>
    </xdr:from>
    <xdr:to>
      <xdr:col>45</xdr:col>
      <xdr:colOff>177800</xdr:colOff>
      <xdr:row>62</xdr:row>
      <xdr:rowOff>144914</xdr:rowOff>
    </xdr:to>
    <xdr:cxnSp macro="">
      <xdr:nvCxnSpPr>
        <xdr:cNvPr id="249" name="直線コネクタ 248">
          <a:extLst>
            <a:ext uri="{FF2B5EF4-FFF2-40B4-BE49-F238E27FC236}">
              <a16:creationId xmlns:a16="http://schemas.microsoft.com/office/drawing/2014/main" id="{6E7CCBA0-8A8D-4BAA-BF3F-6D6AA5A03ACD}"/>
            </a:ext>
          </a:extLst>
        </xdr:cNvPr>
        <xdr:cNvCxnSpPr/>
      </xdr:nvCxnSpPr>
      <xdr:spPr>
        <a:xfrm>
          <a:off x="7861300" y="10741129"/>
          <a:ext cx="889000" cy="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91698</xdr:rowOff>
    </xdr:from>
    <xdr:to>
      <xdr:col>36</xdr:col>
      <xdr:colOff>165100</xdr:colOff>
      <xdr:row>63</xdr:row>
      <xdr:rowOff>21848</xdr:rowOff>
    </xdr:to>
    <xdr:sp macro="" textlink="">
      <xdr:nvSpPr>
        <xdr:cNvPr id="250" name="楕円 249">
          <a:extLst>
            <a:ext uri="{FF2B5EF4-FFF2-40B4-BE49-F238E27FC236}">
              <a16:creationId xmlns:a16="http://schemas.microsoft.com/office/drawing/2014/main" id="{02DED17A-37B0-44E5-A512-DE24B139785D}"/>
            </a:ext>
          </a:extLst>
        </xdr:cNvPr>
        <xdr:cNvSpPr/>
      </xdr:nvSpPr>
      <xdr:spPr>
        <a:xfrm>
          <a:off x="6921500" y="107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111229</xdr:rowOff>
    </xdr:from>
    <xdr:to>
      <xdr:col>41</xdr:col>
      <xdr:colOff>50800</xdr:colOff>
      <xdr:row>62</xdr:row>
      <xdr:rowOff>142498</xdr:rowOff>
    </xdr:to>
    <xdr:cxnSp macro="">
      <xdr:nvCxnSpPr>
        <xdr:cNvPr id="251" name="直線コネクタ 250">
          <a:extLst>
            <a:ext uri="{FF2B5EF4-FFF2-40B4-BE49-F238E27FC236}">
              <a16:creationId xmlns:a16="http://schemas.microsoft.com/office/drawing/2014/main" id="{2C768A5E-60D8-4B44-A219-314920D44DAB}"/>
            </a:ext>
          </a:extLst>
        </xdr:cNvPr>
        <xdr:cNvCxnSpPr/>
      </xdr:nvCxnSpPr>
      <xdr:spPr>
        <a:xfrm flipV="1">
          <a:off x="6972300" y="10741129"/>
          <a:ext cx="889000" cy="3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547C6A7F-095C-4439-A916-8EAB4D9E4692}"/>
            </a:ext>
          </a:extLst>
        </xdr:cNvPr>
        <xdr:cNvSpPr txBox="1"/>
      </xdr:nvSpPr>
      <xdr:spPr>
        <a:xfrm>
          <a:off x="9327095" y="103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2E48876C-7C67-408C-8FBD-42602B807AB9}"/>
            </a:ext>
          </a:extLst>
        </xdr:cNvPr>
        <xdr:cNvSpPr txBox="1"/>
      </xdr:nvSpPr>
      <xdr:spPr>
        <a:xfrm>
          <a:off x="8450795" y="103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CECEC172-E7C2-4F4E-BAA9-2AE0F6A3B5C9}"/>
            </a:ext>
          </a:extLst>
        </xdr:cNvPr>
        <xdr:cNvSpPr txBox="1"/>
      </xdr:nvSpPr>
      <xdr:spPr>
        <a:xfrm>
          <a:off x="7561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5C44B124-ED3F-426E-8B52-0EB943C4F98D}"/>
            </a:ext>
          </a:extLst>
        </xdr:cNvPr>
        <xdr:cNvSpPr txBox="1"/>
      </xdr:nvSpPr>
      <xdr:spPr>
        <a:xfrm>
          <a:off x="6672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13981</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919A918A-AB3A-4280-B34B-EB18A48F20A4}"/>
            </a:ext>
          </a:extLst>
        </xdr:cNvPr>
        <xdr:cNvSpPr txBox="1"/>
      </xdr:nvSpPr>
      <xdr:spPr>
        <a:xfrm>
          <a:off x="9359411" y="1081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15391</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3C8F0DEC-FC29-4B84-9F9B-D87D53A47EBD}"/>
            </a:ext>
          </a:extLst>
        </xdr:cNvPr>
        <xdr:cNvSpPr txBox="1"/>
      </xdr:nvSpPr>
      <xdr:spPr>
        <a:xfrm>
          <a:off x="8483111" y="1081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153156</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0DBA7F6F-DA53-4FC5-802F-8376E8E0A8B1}"/>
            </a:ext>
          </a:extLst>
        </xdr:cNvPr>
        <xdr:cNvSpPr txBox="1"/>
      </xdr:nvSpPr>
      <xdr:spPr>
        <a:xfrm>
          <a:off x="7594111" y="107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12975</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E567A468-9F0C-4C77-858D-D798DDD92F11}"/>
            </a:ext>
          </a:extLst>
        </xdr:cNvPr>
        <xdr:cNvSpPr txBox="1"/>
      </xdr:nvSpPr>
      <xdr:spPr>
        <a:xfrm>
          <a:off x="6705111" y="108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8C6356F-A2F7-4026-BF8F-114C641F756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5B6E8352-CDFE-4CD2-89A5-5296300FD79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56C01BF-2D45-4934-ACBE-A691450EA8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EEE8E2B-6FC8-4076-BD02-E7FE439ECF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25FECB2A-07DA-456D-917C-3A4D3326DC3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86C7B20-5BCD-405A-95EC-70E0265B94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0D9BAB9-BA85-48E7-A675-574865AF210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128F39B5-2EE9-4380-BC53-75CBE85674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3E306EF5-CB34-4598-98D5-911D2B5CB4F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212E2BCC-B6AE-48AF-B90E-966678A8103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2E8F4F9F-48A8-45BD-BE81-7DC7B687E33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2ADAD441-E43E-402A-8D1B-1628D691DEB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902EB193-927D-4BB0-A3EA-6A9EA170B653}"/>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B1F37ED1-8B00-4F67-B110-288619B16D5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D99A31ED-3983-4178-A654-C1182661AF5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76BA0D0E-F0A6-4864-9C3B-F25FBE63E94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EFCEFCE5-3298-4DF3-91C0-70155124F0E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56F84560-788C-4363-8381-D65CE94BBE4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683D38B5-87E6-4395-8B95-2810F86A26B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A627BBDB-EFAE-411F-89B2-9E14960137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D723DB36-1028-4BAC-A0F6-4F66A78C324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C8D7A556-46AD-434C-946C-57AE4712D9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7EA24A5E-BDE2-4A84-8B7C-563A7C8EEDD4}"/>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E761956C-D035-46AD-8226-64B87A04486A}"/>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5C878C2B-D6F8-400F-A66A-E38A38B1252F}"/>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52F1A578-2E51-4FDA-8778-DEDD1514A6F7}"/>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243CB50B-DE86-4F20-B9B5-613F6AB27A72}"/>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93A1DD13-64E5-4847-995F-784894367918}"/>
            </a:ext>
          </a:extLst>
        </xdr:cNvPr>
        <xdr:cNvSpPr txBox="1"/>
      </xdr:nvSpPr>
      <xdr:spPr>
        <a:xfrm>
          <a:off x="4673600" y="1403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8260E380-4D78-4CEF-8224-1FC3EA13E399}"/>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4B688A06-E551-42D9-A8C2-44AD1031B369}"/>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13A8F4DE-9D95-4273-ACCB-30C11E478BF9}"/>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9DF7994C-9FE8-4D57-AA88-5AC4C7623CDD}"/>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651C8061-4964-4E06-9BCD-214250C55BE8}"/>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67CAFD6-0A73-4F41-8DF1-C9735D9AE6A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DC6A6E8-C67C-413D-BB7C-6F0FE9B794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78D9FAE-9E57-412E-9A22-7A3FBD6311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064D860-8FC8-436C-B3EA-C85B9ED6E58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DAE2BAE-1A76-4959-8C3F-A1FAA3A3EF5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8" name="楕円 297">
          <a:extLst>
            <a:ext uri="{FF2B5EF4-FFF2-40B4-BE49-F238E27FC236}">
              <a16:creationId xmlns:a16="http://schemas.microsoft.com/office/drawing/2014/main" id="{A21A1214-FF59-4FCB-A460-DD5F7CAA0D34}"/>
            </a:ext>
          </a:extLst>
        </xdr:cNvPr>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EC001E5C-5E02-467F-B8CE-D59C1F34637A}"/>
            </a:ext>
          </a:extLst>
        </xdr:cNvPr>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30735</xdr:rowOff>
    </xdr:from>
    <xdr:to>
      <xdr:col>20</xdr:col>
      <xdr:colOff>38100</xdr:colOff>
      <xdr:row>83</xdr:row>
      <xdr:rowOff>132335</xdr:rowOff>
    </xdr:to>
    <xdr:sp macro="" textlink="">
      <xdr:nvSpPr>
        <xdr:cNvPr id="300" name="楕円 299">
          <a:extLst>
            <a:ext uri="{FF2B5EF4-FFF2-40B4-BE49-F238E27FC236}">
              <a16:creationId xmlns:a16="http://schemas.microsoft.com/office/drawing/2014/main" id="{7D22D845-7F6B-46FB-AC37-D2291C40E3C4}"/>
            </a:ext>
          </a:extLst>
        </xdr:cNvPr>
        <xdr:cNvSpPr/>
      </xdr:nvSpPr>
      <xdr:spPr>
        <a:xfrm>
          <a:off x="3746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81535</xdr:rowOff>
    </xdr:from>
    <xdr:to>
      <xdr:col>24</xdr:col>
      <xdr:colOff>63500</xdr:colOff>
      <xdr:row>83</xdr:row>
      <xdr:rowOff>118111</xdr:rowOff>
    </xdr:to>
    <xdr:cxnSp macro="">
      <xdr:nvCxnSpPr>
        <xdr:cNvPr id="301" name="直線コネクタ 300">
          <a:extLst>
            <a:ext uri="{FF2B5EF4-FFF2-40B4-BE49-F238E27FC236}">
              <a16:creationId xmlns:a16="http://schemas.microsoft.com/office/drawing/2014/main" id="{386E71B9-A19B-4D57-A9CB-4987C8709323}"/>
            </a:ext>
          </a:extLst>
        </xdr:cNvPr>
        <xdr:cNvCxnSpPr/>
      </xdr:nvCxnSpPr>
      <xdr:spPr>
        <a:xfrm>
          <a:off x="3797300" y="143118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xdr:rowOff>
    </xdr:from>
    <xdr:to>
      <xdr:col>15</xdr:col>
      <xdr:colOff>101600</xdr:colOff>
      <xdr:row>83</xdr:row>
      <xdr:rowOff>104902</xdr:rowOff>
    </xdr:to>
    <xdr:sp macro="" textlink="">
      <xdr:nvSpPr>
        <xdr:cNvPr id="302" name="楕円 301">
          <a:extLst>
            <a:ext uri="{FF2B5EF4-FFF2-40B4-BE49-F238E27FC236}">
              <a16:creationId xmlns:a16="http://schemas.microsoft.com/office/drawing/2014/main" id="{5A914CB8-8C71-404F-9857-2C79CD07399D}"/>
            </a:ext>
          </a:extLst>
        </xdr:cNvPr>
        <xdr:cNvSpPr/>
      </xdr:nvSpPr>
      <xdr:spPr>
        <a:xfrm>
          <a:off x="2857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54102</xdr:rowOff>
    </xdr:from>
    <xdr:to>
      <xdr:col>19</xdr:col>
      <xdr:colOff>177800</xdr:colOff>
      <xdr:row>83</xdr:row>
      <xdr:rowOff>81535</xdr:rowOff>
    </xdr:to>
    <xdr:cxnSp macro="">
      <xdr:nvCxnSpPr>
        <xdr:cNvPr id="303" name="直線コネクタ 302">
          <a:extLst>
            <a:ext uri="{FF2B5EF4-FFF2-40B4-BE49-F238E27FC236}">
              <a16:creationId xmlns:a16="http://schemas.microsoft.com/office/drawing/2014/main" id="{B4C652E9-AE8C-4CA6-A372-57B787DA78E5}"/>
            </a:ext>
          </a:extLst>
        </xdr:cNvPr>
        <xdr:cNvCxnSpPr/>
      </xdr:nvCxnSpPr>
      <xdr:spPr>
        <a:xfrm>
          <a:off x="2908300" y="142844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161037</xdr:rowOff>
    </xdr:from>
    <xdr:to>
      <xdr:col>10</xdr:col>
      <xdr:colOff>165100</xdr:colOff>
      <xdr:row>83</xdr:row>
      <xdr:rowOff>91187</xdr:rowOff>
    </xdr:to>
    <xdr:sp macro="" textlink="">
      <xdr:nvSpPr>
        <xdr:cNvPr id="304" name="楕円 303">
          <a:extLst>
            <a:ext uri="{FF2B5EF4-FFF2-40B4-BE49-F238E27FC236}">
              <a16:creationId xmlns:a16="http://schemas.microsoft.com/office/drawing/2014/main" id="{40B106A5-D7E5-447F-93E2-F77BD18B7578}"/>
            </a:ext>
          </a:extLst>
        </xdr:cNvPr>
        <xdr:cNvSpPr/>
      </xdr:nvSpPr>
      <xdr:spPr>
        <a:xfrm>
          <a:off x="1968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40387</xdr:rowOff>
    </xdr:from>
    <xdr:to>
      <xdr:col>15</xdr:col>
      <xdr:colOff>50800</xdr:colOff>
      <xdr:row>83</xdr:row>
      <xdr:rowOff>54102</xdr:rowOff>
    </xdr:to>
    <xdr:cxnSp macro="">
      <xdr:nvCxnSpPr>
        <xdr:cNvPr id="305" name="直線コネクタ 304">
          <a:extLst>
            <a:ext uri="{FF2B5EF4-FFF2-40B4-BE49-F238E27FC236}">
              <a16:creationId xmlns:a16="http://schemas.microsoft.com/office/drawing/2014/main" id="{75BFF7A0-772B-4767-A9D2-D2CE54D60956}"/>
            </a:ext>
          </a:extLst>
        </xdr:cNvPr>
        <xdr:cNvCxnSpPr/>
      </xdr:nvCxnSpPr>
      <xdr:spPr>
        <a:xfrm>
          <a:off x="2019300" y="142707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142748</xdr:rowOff>
    </xdr:from>
    <xdr:to>
      <xdr:col>6</xdr:col>
      <xdr:colOff>38100</xdr:colOff>
      <xdr:row>83</xdr:row>
      <xdr:rowOff>72898</xdr:rowOff>
    </xdr:to>
    <xdr:sp macro="" textlink="">
      <xdr:nvSpPr>
        <xdr:cNvPr id="306" name="楕円 305">
          <a:extLst>
            <a:ext uri="{FF2B5EF4-FFF2-40B4-BE49-F238E27FC236}">
              <a16:creationId xmlns:a16="http://schemas.microsoft.com/office/drawing/2014/main" id="{11782228-E429-44A7-9A49-3CE45F3CFDA6}"/>
            </a:ext>
          </a:extLst>
        </xdr:cNvPr>
        <xdr:cNvSpPr/>
      </xdr:nvSpPr>
      <xdr:spPr>
        <a:xfrm>
          <a:off x="1079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22098</xdr:rowOff>
    </xdr:from>
    <xdr:to>
      <xdr:col>10</xdr:col>
      <xdr:colOff>114300</xdr:colOff>
      <xdr:row>83</xdr:row>
      <xdr:rowOff>40387</xdr:rowOff>
    </xdr:to>
    <xdr:cxnSp macro="">
      <xdr:nvCxnSpPr>
        <xdr:cNvPr id="307" name="直線コネクタ 306">
          <a:extLst>
            <a:ext uri="{FF2B5EF4-FFF2-40B4-BE49-F238E27FC236}">
              <a16:creationId xmlns:a16="http://schemas.microsoft.com/office/drawing/2014/main" id="{83075A54-62A2-4517-A2D0-4FC4BBEA3894}"/>
            </a:ext>
          </a:extLst>
        </xdr:cNvPr>
        <xdr:cNvCxnSpPr/>
      </xdr:nvCxnSpPr>
      <xdr:spPr>
        <a:xfrm>
          <a:off x="1130300" y="142524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5C9DE19A-A1D2-4B9F-B1FC-93CD6A0BDD88}"/>
            </a:ext>
          </a:extLst>
        </xdr:cNvPr>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A1953FFB-A9CB-45C6-9B43-97142BCA6BF8}"/>
            </a:ext>
          </a:extLst>
        </xdr:cNvPr>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97BBF90F-8278-4A3E-B120-2EB6275FAD00}"/>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601D61F1-B9D9-47C6-8A3E-3027F19C22E5}"/>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123462</xdr:rowOff>
    </xdr:from>
    <xdr:ext cx="405111" cy="259045"/>
    <xdr:sp macro="" textlink="">
      <xdr:nvSpPr>
        <xdr:cNvPr id="312" name="n_1mainValue【公営住宅】&#10;有形固定資産減価償却率">
          <a:extLst>
            <a:ext uri="{FF2B5EF4-FFF2-40B4-BE49-F238E27FC236}">
              <a16:creationId xmlns:a16="http://schemas.microsoft.com/office/drawing/2014/main" id="{D482FD87-0641-4DE9-AACC-41E900E9F92F}"/>
            </a:ext>
          </a:extLst>
        </xdr:cNvPr>
        <xdr:cNvSpPr txBox="1"/>
      </xdr:nvSpPr>
      <xdr:spPr>
        <a:xfrm>
          <a:off x="3582044"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96029</xdr:rowOff>
    </xdr:from>
    <xdr:ext cx="405111" cy="259045"/>
    <xdr:sp macro="" textlink="">
      <xdr:nvSpPr>
        <xdr:cNvPr id="313" name="n_2mainValue【公営住宅】&#10;有形固定資産減価償却率">
          <a:extLst>
            <a:ext uri="{FF2B5EF4-FFF2-40B4-BE49-F238E27FC236}">
              <a16:creationId xmlns:a16="http://schemas.microsoft.com/office/drawing/2014/main" id="{72417F7A-DBE3-4CBE-B9AF-E994EBB1123C}"/>
            </a:ext>
          </a:extLst>
        </xdr:cNvPr>
        <xdr:cNvSpPr txBox="1"/>
      </xdr:nvSpPr>
      <xdr:spPr>
        <a:xfrm>
          <a:off x="2705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82314</xdr:rowOff>
    </xdr:from>
    <xdr:ext cx="405111" cy="259045"/>
    <xdr:sp macro="" textlink="">
      <xdr:nvSpPr>
        <xdr:cNvPr id="314" name="n_3mainValue【公営住宅】&#10;有形固定資産減価償却率">
          <a:extLst>
            <a:ext uri="{FF2B5EF4-FFF2-40B4-BE49-F238E27FC236}">
              <a16:creationId xmlns:a16="http://schemas.microsoft.com/office/drawing/2014/main" id="{E8612647-2596-4D16-982F-4E2519F47696}"/>
            </a:ext>
          </a:extLst>
        </xdr:cNvPr>
        <xdr:cNvSpPr txBox="1"/>
      </xdr:nvSpPr>
      <xdr:spPr>
        <a:xfrm>
          <a:off x="18167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64025</xdr:rowOff>
    </xdr:from>
    <xdr:ext cx="405111" cy="259045"/>
    <xdr:sp macro="" textlink="">
      <xdr:nvSpPr>
        <xdr:cNvPr id="315" name="n_4mainValue【公営住宅】&#10;有形固定資産減価償却率">
          <a:extLst>
            <a:ext uri="{FF2B5EF4-FFF2-40B4-BE49-F238E27FC236}">
              <a16:creationId xmlns:a16="http://schemas.microsoft.com/office/drawing/2014/main" id="{33D15D0F-64FB-4849-A3E6-2628DE20FE35}"/>
            </a:ext>
          </a:extLst>
        </xdr:cNvPr>
        <xdr:cNvSpPr txBox="1"/>
      </xdr:nvSpPr>
      <xdr:spPr>
        <a:xfrm>
          <a:off x="927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7F792D7E-47B4-4E90-83FB-14167CACA6D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47A00DC4-A6AE-42D0-B8C9-7003138374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A0C4E577-F14C-423F-B128-615402FC12D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67A85818-2927-46C0-A643-E761E221B65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EA51E0D9-0166-498E-86A3-F5EBC38FAE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8C705786-5CBF-4698-9FE3-3C0F37651B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4E7FE161-9E30-4F8C-8BA1-BC1D7EF9706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7E5F250F-DFF2-4A4F-B236-6BD2234F50E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13314EC-1AE1-4FEA-AC42-6EC4EE9A659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7121C0BC-C31B-420C-A72D-2965133421A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1CE50A58-6D58-439A-82BA-C1DD793EE56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41D2FBEB-F3BF-4C0F-B354-878D8257E34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B483543B-3B71-44F2-956F-2E26AC88FEB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329B94C5-B277-426F-8154-EE4A19056C8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1A00FD31-EFF4-49E7-9532-EFDBF96C3B2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43884B79-83B3-4E0F-9761-E56BC5EC769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768F2ACD-9E57-48B3-A375-4FEC92CFC67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B9CB892B-96E9-43C4-81C2-EE3F8D109A6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7DFDB800-5CED-4EF0-BCE1-35CD4E51528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E3894EA-0A93-41B3-8FB8-D8E02A3EF27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6A874A84-32E5-4300-B524-EC67A5336E5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48495B19-CF2F-4A80-8778-748D0528BC90}"/>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452350CA-6ADB-475D-BE86-B17E1937A522}"/>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6026B877-890B-4151-B038-2BDFBB603DA6}"/>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6384076C-D05D-4294-BA08-6AFD20244240}"/>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39C8DAA7-4EEF-4058-91DC-208F593EED44}"/>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123004</xdr:rowOff>
    </xdr:from>
    <xdr:ext cx="469744" cy="259045"/>
    <xdr:sp macro="" textlink="">
      <xdr:nvSpPr>
        <xdr:cNvPr id="342" name="【公営住宅】&#10;一人当たり面積平均値テキスト">
          <a:extLst>
            <a:ext uri="{FF2B5EF4-FFF2-40B4-BE49-F238E27FC236}">
              <a16:creationId xmlns:a16="http://schemas.microsoft.com/office/drawing/2014/main" id="{961F2327-17CA-4632-B4D2-8AE2094327CD}"/>
            </a:ext>
          </a:extLst>
        </xdr:cNvPr>
        <xdr:cNvSpPr txBox="1"/>
      </xdr:nvSpPr>
      <xdr:spPr>
        <a:xfrm>
          <a:off x="10515600" y="1418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7EA627BA-0DE5-45BB-B2FF-66C22C320448}"/>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1C1E2E7A-5A15-4CAC-973D-98AAD22D1208}"/>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FB895FCD-F79E-4A37-9A90-9CB08C6FADE3}"/>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B60BE7D5-B79E-4C82-ADC2-C619BA62325A}"/>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127A2092-A079-498E-ABE8-FAAAB2623D10}"/>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E714DFE-3268-430E-B460-2AB1A08983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CD05779-5A3F-436E-96C4-512F347D85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6A214C9-017F-4A35-8512-FC0B2CF036F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6D07696-B77B-4A42-A3DD-D8FE4FC3C0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E674A8C-AE51-4BEE-B374-FE82F126BEF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5587</xdr:rowOff>
    </xdr:from>
    <xdr:to>
      <xdr:col>55</xdr:col>
      <xdr:colOff>50800</xdr:colOff>
      <xdr:row>82</xdr:row>
      <xdr:rowOff>107187</xdr:rowOff>
    </xdr:to>
    <xdr:sp macro="" textlink="">
      <xdr:nvSpPr>
        <xdr:cNvPr id="353" name="楕円 352">
          <a:extLst>
            <a:ext uri="{FF2B5EF4-FFF2-40B4-BE49-F238E27FC236}">
              <a16:creationId xmlns:a16="http://schemas.microsoft.com/office/drawing/2014/main" id="{60A7BAA7-7829-4786-991A-AB2DA7D5C5A2}"/>
            </a:ext>
          </a:extLst>
        </xdr:cNvPr>
        <xdr:cNvSpPr/>
      </xdr:nvSpPr>
      <xdr:spPr>
        <a:xfrm>
          <a:off x="10426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28464</xdr:rowOff>
    </xdr:from>
    <xdr:ext cx="469744" cy="259045"/>
    <xdr:sp macro="" textlink="">
      <xdr:nvSpPr>
        <xdr:cNvPr id="354" name="【公営住宅】&#10;一人当たり面積該当値テキスト">
          <a:extLst>
            <a:ext uri="{FF2B5EF4-FFF2-40B4-BE49-F238E27FC236}">
              <a16:creationId xmlns:a16="http://schemas.microsoft.com/office/drawing/2014/main" id="{B4DD896D-D79E-4353-965A-FAF80288D406}"/>
            </a:ext>
          </a:extLst>
        </xdr:cNvPr>
        <xdr:cNvSpPr txBox="1"/>
      </xdr:nvSpPr>
      <xdr:spPr>
        <a:xfrm>
          <a:off x="10515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102</xdr:rowOff>
    </xdr:from>
    <xdr:to>
      <xdr:col>50</xdr:col>
      <xdr:colOff>165100</xdr:colOff>
      <xdr:row>82</xdr:row>
      <xdr:rowOff>101702</xdr:rowOff>
    </xdr:to>
    <xdr:sp macro="" textlink="">
      <xdr:nvSpPr>
        <xdr:cNvPr id="355" name="楕円 354">
          <a:extLst>
            <a:ext uri="{FF2B5EF4-FFF2-40B4-BE49-F238E27FC236}">
              <a16:creationId xmlns:a16="http://schemas.microsoft.com/office/drawing/2014/main" id="{4BE438B1-EFC0-4B06-B196-E6F830ADAB27}"/>
            </a:ext>
          </a:extLst>
        </xdr:cNvPr>
        <xdr:cNvSpPr/>
      </xdr:nvSpPr>
      <xdr:spPr>
        <a:xfrm>
          <a:off x="9588500" y="1405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50902</xdr:rowOff>
    </xdr:from>
    <xdr:to>
      <xdr:col>55</xdr:col>
      <xdr:colOff>0</xdr:colOff>
      <xdr:row>82</xdr:row>
      <xdr:rowOff>56387</xdr:rowOff>
    </xdr:to>
    <xdr:cxnSp macro="">
      <xdr:nvCxnSpPr>
        <xdr:cNvPr id="356" name="直線コネクタ 355">
          <a:extLst>
            <a:ext uri="{FF2B5EF4-FFF2-40B4-BE49-F238E27FC236}">
              <a16:creationId xmlns:a16="http://schemas.microsoft.com/office/drawing/2014/main" id="{F62B2434-0CC5-40CF-8708-D4F93FC3CAAF}"/>
            </a:ext>
          </a:extLst>
        </xdr:cNvPr>
        <xdr:cNvCxnSpPr/>
      </xdr:nvCxnSpPr>
      <xdr:spPr>
        <a:xfrm>
          <a:off x="9639300" y="14109802"/>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163322</xdr:rowOff>
    </xdr:from>
    <xdr:to>
      <xdr:col>46</xdr:col>
      <xdr:colOff>38100</xdr:colOff>
      <xdr:row>82</xdr:row>
      <xdr:rowOff>93472</xdr:rowOff>
    </xdr:to>
    <xdr:sp macro="" textlink="">
      <xdr:nvSpPr>
        <xdr:cNvPr id="357" name="楕円 356">
          <a:extLst>
            <a:ext uri="{FF2B5EF4-FFF2-40B4-BE49-F238E27FC236}">
              <a16:creationId xmlns:a16="http://schemas.microsoft.com/office/drawing/2014/main" id="{67EC75E8-3370-48E7-997D-2A2ADB1D4859}"/>
            </a:ext>
          </a:extLst>
        </xdr:cNvPr>
        <xdr:cNvSpPr/>
      </xdr:nvSpPr>
      <xdr:spPr>
        <a:xfrm>
          <a:off x="8699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42672</xdr:rowOff>
    </xdr:from>
    <xdr:to>
      <xdr:col>50</xdr:col>
      <xdr:colOff>114300</xdr:colOff>
      <xdr:row>82</xdr:row>
      <xdr:rowOff>50902</xdr:rowOff>
    </xdr:to>
    <xdr:cxnSp macro="">
      <xdr:nvCxnSpPr>
        <xdr:cNvPr id="358" name="直線コネクタ 357">
          <a:extLst>
            <a:ext uri="{FF2B5EF4-FFF2-40B4-BE49-F238E27FC236}">
              <a16:creationId xmlns:a16="http://schemas.microsoft.com/office/drawing/2014/main" id="{3BF04BBC-294D-4C6D-9A30-4621FD1C3CA7}"/>
            </a:ext>
          </a:extLst>
        </xdr:cNvPr>
        <xdr:cNvCxnSpPr/>
      </xdr:nvCxnSpPr>
      <xdr:spPr>
        <a:xfrm>
          <a:off x="8750300" y="1410157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163779</xdr:rowOff>
    </xdr:from>
    <xdr:to>
      <xdr:col>41</xdr:col>
      <xdr:colOff>101600</xdr:colOff>
      <xdr:row>82</xdr:row>
      <xdr:rowOff>93929</xdr:rowOff>
    </xdr:to>
    <xdr:sp macro="" textlink="">
      <xdr:nvSpPr>
        <xdr:cNvPr id="359" name="楕円 358">
          <a:extLst>
            <a:ext uri="{FF2B5EF4-FFF2-40B4-BE49-F238E27FC236}">
              <a16:creationId xmlns:a16="http://schemas.microsoft.com/office/drawing/2014/main" id="{DF4B5F95-113A-41B9-833C-D76FD8776E9D}"/>
            </a:ext>
          </a:extLst>
        </xdr:cNvPr>
        <xdr:cNvSpPr/>
      </xdr:nvSpPr>
      <xdr:spPr>
        <a:xfrm>
          <a:off x="7810500" y="140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42672</xdr:rowOff>
    </xdr:from>
    <xdr:to>
      <xdr:col>45</xdr:col>
      <xdr:colOff>177800</xdr:colOff>
      <xdr:row>82</xdr:row>
      <xdr:rowOff>43129</xdr:rowOff>
    </xdr:to>
    <xdr:cxnSp macro="">
      <xdr:nvCxnSpPr>
        <xdr:cNvPr id="360" name="直線コネクタ 359">
          <a:extLst>
            <a:ext uri="{FF2B5EF4-FFF2-40B4-BE49-F238E27FC236}">
              <a16:creationId xmlns:a16="http://schemas.microsoft.com/office/drawing/2014/main" id="{9EC61708-CB37-483F-BCE7-C553455F8714}"/>
            </a:ext>
          </a:extLst>
        </xdr:cNvPr>
        <xdr:cNvCxnSpPr/>
      </xdr:nvCxnSpPr>
      <xdr:spPr>
        <a:xfrm flipV="1">
          <a:off x="7861300" y="141015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156463</xdr:rowOff>
    </xdr:from>
    <xdr:to>
      <xdr:col>36</xdr:col>
      <xdr:colOff>165100</xdr:colOff>
      <xdr:row>82</xdr:row>
      <xdr:rowOff>86613</xdr:rowOff>
    </xdr:to>
    <xdr:sp macro="" textlink="">
      <xdr:nvSpPr>
        <xdr:cNvPr id="361" name="楕円 360">
          <a:extLst>
            <a:ext uri="{FF2B5EF4-FFF2-40B4-BE49-F238E27FC236}">
              <a16:creationId xmlns:a16="http://schemas.microsoft.com/office/drawing/2014/main" id="{9158AB2B-6C97-43C5-BBE4-18056F40A2F8}"/>
            </a:ext>
          </a:extLst>
        </xdr:cNvPr>
        <xdr:cNvSpPr/>
      </xdr:nvSpPr>
      <xdr:spPr>
        <a:xfrm>
          <a:off x="6921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35813</xdr:rowOff>
    </xdr:from>
    <xdr:to>
      <xdr:col>41</xdr:col>
      <xdr:colOff>50800</xdr:colOff>
      <xdr:row>82</xdr:row>
      <xdr:rowOff>43129</xdr:rowOff>
    </xdr:to>
    <xdr:cxnSp macro="">
      <xdr:nvCxnSpPr>
        <xdr:cNvPr id="362" name="直線コネクタ 361">
          <a:extLst>
            <a:ext uri="{FF2B5EF4-FFF2-40B4-BE49-F238E27FC236}">
              <a16:creationId xmlns:a16="http://schemas.microsoft.com/office/drawing/2014/main" id="{ADB44B28-8800-40A4-904A-623DA60DA54F}"/>
            </a:ext>
          </a:extLst>
        </xdr:cNvPr>
        <xdr:cNvCxnSpPr/>
      </xdr:nvCxnSpPr>
      <xdr:spPr>
        <a:xfrm>
          <a:off x="6972300" y="14094713"/>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67225</xdr:rowOff>
    </xdr:from>
    <xdr:ext cx="469744" cy="259045"/>
    <xdr:sp macro="" textlink="">
      <xdr:nvSpPr>
        <xdr:cNvPr id="363" name="n_1aveValue【公営住宅】&#10;一人当たり面積">
          <a:extLst>
            <a:ext uri="{FF2B5EF4-FFF2-40B4-BE49-F238E27FC236}">
              <a16:creationId xmlns:a16="http://schemas.microsoft.com/office/drawing/2014/main" id="{F4432F17-EF44-4D4C-9C8A-C10B568F8183}"/>
            </a:ext>
          </a:extLst>
        </xdr:cNvPr>
        <xdr:cNvSpPr txBox="1"/>
      </xdr:nvSpPr>
      <xdr:spPr>
        <a:xfrm>
          <a:off x="9391727" y="1429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60825</xdr:rowOff>
    </xdr:from>
    <xdr:ext cx="469744" cy="259045"/>
    <xdr:sp macro="" textlink="">
      <xdr:nvSpPr>
        <xdr:cNvPr id="364" name="n_2aveValue【公営住宅】&#10;一人当たり面積">
          <a:extLst>
            <a:ext uri="{FF2B5EF4-FFF2-40B4-BE49-F238E27FC236}">
              <a16:creationId xmlns:a16="http://schemas.microsoft.com/office/drawing/2014/main" id="{1FF9FDD8-3052-45FC-8632-FD31AC870E03}"/>
            </a:ext>
          </a:extLst>
        </xdr:cNvPr>
        <xdr:cNvSpPr txBox="1"/>
      </xdr:nvSpPr>
      <xdr:spPr>
        <a:xfrm>
          <a:off x="8515427" y="142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5" name="n_3aveValue【公営住宅】&#10;一人当たり面積">
          <a:extLst>
            <a:ext uri="{FF2B5EF4-FFF2-40B4-BE49-F238E27FC236}">
              <a16:creationId xmlns:a16="http://schemas.microsoft.com/office/drawing/2014/main" id="{A3F6C266-F3DD-43D9-8D61-0A65026A3AE9}"/>
            </a:ext>
          </a:extLst>
        </xdr:cNvPr>
        <xdr:cNvSpPr txBox="1"/>
      </xdr:nvSpPr>
      <xdr:spPr>
        <a:xfrm>
          <a:off x="7626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6" name="n_4aveValue【公営住宅】&#10;一人当たり面積">
          <a:extLst>
            <a:ext uri="{FF2B5EF4-FFF2-40B4-BE49-F238E27FC236}">
              <a16:creationId xmlns:a16="http://schemas.microsoft.com/office/drawing/2014/main" id="{95B38439-1B26-4D60-9319-B456B084541E}"/>
            </a:ext>
          </a:extLst>
        </xdr:cNvPr>
        <xdr:cNvSpPr txBox="1"/>
      </xdr:nvSpPr>
      <xdr:spPr>
        <a:xfrm>
          <a:off x="6737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118229</xdr:rowOff>
    </xdr:from>
    <xdr:ext cx="469744" cy="259045"/>
    <xdr:sp macro="" textlink="">
      <xdr:nvSpPr>
        <xdr:cNvPr id="367" name="n_1mainValue【公営住宅】&#10;一人当たり面積">
          <a:extLst>
            <a:ext uri="{FF2B5EF4-FFF2-40B4-BE49-F238E27FC236}">
              <a16:creationId xmlns:a16="http://schemas.microsoft.com/office/drawing/2014/main" id="{24F058DE-C54C-4E7E-925A-7199B8DB750B}"/>
            </a:ext>
          </a:extLst>
        </xdr:cNvPr>
        <xdr:cNvSpPr txBox="1"/>
      </xdr:nvSpPr>
      <xdr:spPr>
        <a:xfrm>
          <a:off x="9391727" y="1383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109999</xdr:rowOff>
    </xdr:from>
    <xdr:ext cx="469744" cy="259045"/>
    <xdr:sp macro="" textlink="">
      <xdr:nvSpPr>
        <xdr:cNvPr id="368" name="n_2mainValue【公営住宅】&#10;一人当たり面積">
          <a:extLst>
            <a:ext uri="{FF2B5EF4-FFF2-40B4-BE49-F238E27FC236}">
              <a16:creationId xmlns:a16="http://schemas.microsoft.com/office/drawing/2014/main" id="{C15BD5D7-3E72-441D-8CDE-BF8E2215FE87}"/>
            </a:ext>
          </a:extLst>
        </xdr:cNvPr>
        <xdr:cNvSpPr txBox="1"/>
      </xdr:nvSpPr>
      <xdr:spPr>
        <a:xfrm>
          <a:off x="8515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110456</xdr:rowOff>
    </xdr:from>
    <xdr:ext cx="469744" cy="259045"/>
    <xdr:sp macro="" textlink="">
      <xdr:nvSpPr>
        <xdr:cNvPr id="369" name="n_3mainValue【公営住宅】&#10;一人当たり面積">
          <a:extLst>
            <a:ext uri="{FF2B5EF4-FFF2-40B4-BE49-F238E27FC236}">
              <a16:creationId xmlns:a16="http://schemas.microsoft.com/office/drawing/2014/main" id="{A3ABBD8F-8596-4A1D-9C87-5FA7CA0F12B1}"/>
            </a:ext>
          </a:extLst>
        </xdr:cNvPr>
        <xdr:cNvSpPr txBox="1"/>
      </xdr:nvSpPr>
      <xdr:spPr>
        <a:xfrm>
          <a:off x="7626427" y="1382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103140</xdr:rowOff>
    </xdr:from>
    <xdr:ext cx="469744" cy="259045"/>
    <xdr:sp macro="" textlink="">
      <xdr:nvSpPr>
        <xdr:cNvPr id="370" name="n_4mainValue【公営住宅】&#10;一人当たり面積">
          <a:extLst>
            <a:ext uri="{FF2B5EF4-FFF2-40B4-BE49-F238E27FC236}">
              <a16:creationId xmlns:a16="http://schemas.microsoft.com/office/drawing/2014/main" id="{3F834E6C-19F0-4D7D-9A4E-A62363335443}"/>
            </a:ext>
          </a:extLst>
        </xdr:cNvPr>
        <xdr:cNvSpPr txBox="1"/>
      </xdr:nvSpPr>
      <xdr:spPr>
        <a:xfrm>
          <a:off x="6737427" y="1381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FB909D57-4CDD-4168-AABF-8061E2F6A2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CFA0278C-44BC-4153-80BB-001294C2FB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53DD8FA0-CE8A-40E2-AD0F-4D71E209352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1925C509-7D05-4D86-AB62-7F219D0C62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D121DA4D-B29B-4E6C-8628-D6FA65637F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CCA5E25A-437D-4A26-8393-0F68552465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5F35390F-ED05-43F9-90B3-2EE748AA9BA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3B787102-E972-49A7-AD3B-88A01BB23F7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38AE9BE4-D199-466B-B61E-4057657D05A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945C2F6E-3AEB-431C-8AB1-6CEDEE66304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E6208C6D-0313-41BD-8DA0-43C23728143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5385BA91-F7E5-4DEB-9DFF-9B6C372F7F8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E69AD9E6-E70D-4994-A6B6-9F645C3AEFD9}"/>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FF8FB21B-5DD7-4974-B240-F4884135F04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8AF255EF-8AD6-4E64-A4E8-15D58961809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72257E82-D503-4EC6-8E05-E2134E6BF9A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DB562388-9DCB-4B9D-950C-FB47D6E5CA3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EF56042D-5A2B-42A5-910B-38FE8129BD7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034FF0FE-C819-4623-A7BF-3225E6DD60C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103CF70D-32CE-490F-97F7-70ACDED999D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0F9E3C86-6162-42E6-A4E6-44FCC31C152E}"/>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7EF13953-3466-4A49-B20B-2494370DEF4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6FCC4B0F-271A-4520-907C-E3DB5BA8E7D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6197FD94-F482-46FD-8208-2A12DAECBECE}"/>
            </a:ext>
          </a:extLst>
        </xdr:cNvPr>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54F1D2DB-93A0-4F39-9A08-85F3C1061457}"/>
            </a:ext>
          </a:extLst>
        </xdr:cNvPr>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158B0070-0B26-4FDA-A49F-CCCC3E1FCCBC}"/>
            </a:ext>
          </a:extLst>
        </xdr:cNvPr>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2F65C8AE-7AC8-4EE8-85FF-20BF0CB9ADB4}"/>
            </a:ext>
          </a:extLst>
        </xdr:cNvPr>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A4CCDD91-13F9-4238-A68B-2185851AA27A}"/>
            </a:ext>
          </a:extLst>
        </xdr:cNvPr>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118763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F5E23B2F-2CD6-4BE4-A417-6F9E8C258C45}"/>
            </a:ext>
          </a:extLst>
        </xdr:cNvPr>
        <xdr:cNvSpPr txBox="1"/>
      </xdr:nvSpPr>
      <xdr:spPr>
        <a:xfrm>
          <a:off x="4673600" y="18292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4A9A9DA0-11C2-4011-9C3D-7CF827D2788F}"/>
            </a:ext>
          </a:extLst>
        </xdr:cNvPr>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27181CD4-7CA7-45D7-BF20-CFEB580485B4}"/>
            </a:ext>
          </a:extLst>
        </xdr:cNvPr>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3B39BB43-0CBC-4353-8939-5B86C5D9DB4D}"/>
            </a:ext>
          </a:extLst>
        </xdr:cNvPr>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55854C92-97E0-4F53-B2E0-F576CAE1CF4A}"/>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CDFA5075-AA0B-4370-B006-B7B803A054F8}"/>
            </a:ext>
          </a:extLst>
        </xdr:cNvPr>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30AC902-BD7A-404B-82C4-04D54B1E82E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102EAEB3-BE6D-4F90-A65E-B9FE72C784B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F6E336CB-43B4-436D-B94A-30CF434FA00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380017DB-4ADE-4AF8-A0DD-9AEA478449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3047529-04FB-4E50-8E6B-AEE975F8DAE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126364</xdr:rowOff>
    </xdr:from>
    <xdr:to>
      <xdr:col>24</xdr:col>
      <xdr:colOff>114300</xdr:colOff>
      <xdr:row>108</xdr:row>
      <xdr:rowOff>56514</xdr:rowOff>
    </xdr:to>
    <xdr:sp macro="" textlink="">
      <xdr:nvSpPr>
        <xdr:cNvPr id="410" name="楕円 409">
          <a:extLst>
            <a:ext uri="{FF2B5EF4-FFF2-40B4-BE49-F238E27FC236}">
              <a16:creationId xmlns:a16="http://schemas.microsoft.com/office/drawing/2014/main" id="{7345A024-5468-47F7-8605-749D9157D039}"/>
            </a:ext>
          </a:extLst>
        </xdr:cNvPr>
        <xdr:cNvSpPr/>
      </xdr:nvSpPr>
      <xdr:spPr>
        <a:xfrm>
          <a:off x="45847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104791</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21F9068B-3E7A-4950-A1E7-1E0EF6C568E9}"/>
            </a:ext>
          </a:extLst>
        </xdr:cNvPr>
        <xdr:cNvSpPr txBox="1"/>
      </xdr:nvSpPr>
      <xdr:spPr>
        <a:xfrm>
          <a:off x="4673600"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92075</xdr:rowOff>
    </xdr:from>
    <xdr:to>
      <xdr:col>20</xdr:col>
      <xdr:colOff>38100</xdr:colOff>
      <xdr:row>108</xdr:row>
      <xdr:rowOff>22225</xdr:rowOff>
    </xdr:to>
    <xdr:sp macro="" textlink="">
      <xdr:nvSpPr>
        <xdr:cNvPr id="412" name="楕円 411">
          <a:extLst>
            <a:ext uri="{FF2B5EF4-FFF2-40B4-BE49-F238E27FC236}">
              <a16:creationId xmlns:a16="http://schemas.microsoft.com/office/drawing/2014/main" id="{61766915-7B83-4303-B7E6-3F2FDACC4FB7}"/>
            </a:ext>
          </a:extLst>
        </xdr:cNvPr>
        <xdr:cNvSpPr/>
      </xdr:nvSpPr>
      <xdr:spPr>
        <a:xfrm>
          <a:off x="3746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142875</xdr:rowOff>
    </xdr:from>
    <xdr:to>
      <xdr:col>24</xdr:col>
      <xdr:colOff>63500</xdr:colOff>
      <xdr:row>108</xdr:row>
      <xdr:rowOff>5714</xdr:rowOff>
    </xdr:to>
    <xdr:cxnSp macro="">
      <xdr:nvCxnSpPr>
        <xdr:cNvPr id="413" name="直線コネクタ 412">
          <a:extLst>
            <a:ext uri="{FF2B5EF4-FFF2-40B4-BE49-F238E27FC236}">
              <a16:creationId xmlns:a16="http://schemas.microsoft.com/office/drawing/2014/main" id="{158A4914-D3A7-4CEC-A5C1-CBE7984E755A}"/>
            </a:ext>
          </a:extLst>
        </xdr:cNvPr>
        <xdr:cNvCxnSpPr/>
      </xdr:nvCxnSpPr>
      <xdr:spPr>
        <a:xfrm>
          <a:off x="3797300" y="184880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82550</xdr:rowOff>
    </xdr:from>
    <xdr:to>
      <xdr:col>15</xdr:col>
      <xdr:colOff>101600</xdr:colOff>
      <xdr:row>108</xdr:row>
      <xdr:rowOff>12700</xdr:rowOff>
    </xdr:to>
    <xdr:sp macro="" textlink="">
      <xdr:nvSpPr>
        <xdr:cNvPr id="414" name="楕円 413">
          <a:extLst>
            <a:ext uri="{FF2B5EF4-FFF2-40B4-BE49-F238E27FC236}">
              <a16:creationId xmlns:a16="http://schemas.microsoft.com/office/drawing/2014/main" id="{266E7BBE-560B-448E-B057-CA5E2DED594B}"/>
            </a:ext>
          </a:extLst>
        </xdr:cNvPr>
        <xdr:cNvSpPr/>
      </xdr:nvSpPr>
      <xdr:spPr>
        <a:xfrm>
          <a:off x="2857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133350</xdr:rowOff>
    </xdr:from>
    <xdr:to>
      <xdr:col>19</xdr:col>
      <xdr:colOff>177800</xdr:colOff>
      <xdr:row>107</xdr:row>
      <xdr:rowOff>142875</xdr:rowOff>
    </xdr:to>
    <xdr:cxnSp macro="">
      <xdr:nvCxnSpPr>
        <xdr:cNvPr id="415" name="直線コネクタ 414">
          <a:extLst>
            <a:ext uri="{FF2B5EF4-FFF2-40B4-BE49-F238E27FC236}">
              <a16:creationId xmlns:a16="http://schemas.microsoft.com/office/drawing/2014/main" id="{B735408B-8D61-4582-9224-378B31A58FEB}"/>
            </a:ext>
          </a:extLst>
        </xdr:cNvPr>
        <xdr:cNvCxnSpPr/>
      </xdr:nvCxnSpPr>
      <xdr:spPr>
        <a:xfrm>
          <a:off x="2908300" y="18478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84455</xdr:rowOff>
    </xdr:from>
    <xdr:to>
      <xdr:col>10</xdr:col>
      <xdr:colOff>165100</xdr:colOff>
      <xdr:row>108</xdr:row>
      <xdr:rowOff>14605</xdr:rowOff>
    </xdr:to>
    <xdr:sp macro="" textlink="">
      <xdr:nvSpPr>
        <xdr:cNvPr id="416" name="楕円 415">
          <a:extLst>
            <a:ext uri="{FF2B5EF4-FFF2-40B4-BE49-F238E27FC236}">
              <a16:creationId xmlns:a16="http://schemas.microsoft.com/office/drawing/2014/main" id="{B5EA8795-2AF9-40C5-8852-A556149F0DC6}"/>
            </a:ext>
          </a:extLst>
        </xdr:cNvPr>
        <xdr:cNvSpPr/>
      </xdr:nvSpPr>
      <xdr:spPr>
        <a:xfrm>
          <a:off x="1968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133350</xdr:rowOff>
    </xdr:from>
    <xdr:to>
      <xdr:col>15</xdr:col>
      <xdr:colOff>50800</xdr:colOff>
      <xdr:row>107</xdr:row>
      <xdr:rowOff>135255</xdr:rowOff>
    </xdr:to>
    <xdr:cxnSp macro="">
      <xdr:nvCxnSpPr>
        <xdr:cNvPr id="417" name="直線コネクタ 416">
          <a:extLst>
            <a:ext uri="{FF2B5EF4-FFF2-40B4-BE49-F238E27FC236}">
              <a16:creationId xmlns:a16="http://schemas.microsoft.com/office/drawing/2014/main" id="{B55C82B6-0449-40AB-BFBE-C5EEDAC61AAE}"/>
            </a:ext>
          </a:extLst>
        </xdr:cNvPr>
        <xdr:cNvCxnSpPr/>
      </xdr:nvCxnSpPr>
      <xdr:spPr>
        <a:xfrm flipV="1">
          <a:off x="2019300" y="18478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6350</xdr:rowOff>
    </xdr:from>
    <xdr:to>
      <xdr:col>6</xdr:col>
      <xdr:colOff>38100</xdr:colOff>
      <xdr:row>107</xdr:row>
      <xdr:rowOff>107950</xdr:rowOff>
    </xdr:to>
    <xdr:sp macro="" textlink="">
      <xdr:nvSpPr>
        <xdr:cNvPr id="418" name="楕円 417">
          <a:extLst>
            <a:ext uri="{FF2B5EF4-FFF2-40B4-BE49-F238E27FC236}">
              <a16:creationId xmlns:a16="http://schemas.microsoft.com/office/drawing/2014/main" id="{8CAA262E-25A2-4FB1-8942-1BDBFAFACE60}"/>
            </a:ext>
          </a:extLst>
        </xdr:cNvPr>
        <xdr:cNvSpPr/>
      </xdr:nvSpPr>
      <xdr:spPr>
        <a:xfrm>
          <a:off x="1079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57150</xdr:rowOff>
    </xdr:from>
    <xdr:to>
      <xdr:col>10</xdr:col>
      <xdr:colOff>114300</xdr:colOff>
      <xdr:row>107</xdr:row>
      <xdr:rowOff>135255</xdr:rowOff>
    </xdr:to>
    <xdr:cxnSp macro="">
      <xdr:nvCxnSpPr>
        <xdr:cNvPr id="419" name="直線コネクタ 418">
          <a:extLst>
            <a:ext uri="{FF2B5EF4-FFF2-40B4-BE49-F238E27FC236}">
              <a16:creationId xmlns:a16="http://schemas.microsoft.com/office/drawing/2014/main" id="{38A8109B-1BE2-428E-9C98-9CD5C8E4ADF7}"/>
            </a:ext>
          </a:extLst>
        </xdr:cNvPr>
        <xdr:cNvCxnSpPr/>
      </xdr:nvCxnSpPr>
      <xdr:spPr>
        <a:xfrm>
          <a:off x="1130300" y="184023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164482</xdr:rowOff>
    </xdr:from>
    <xdr:ext cx="405111" cy="259045"/>
    <xdr:sp macro="" textlink="">
      <xdr:nvSpPr>
        <xdr:cNvPr id="420" name="n_1aveValue【港湾・漁港】&#10;有形固定資産減価償却率">
          <a:extLst>
            <a:ext uri="{FF2B5EF4-FFF2-40B4-BE49-F238E27FC236}">
              <a16:creationId xmlns:a16="http://schemas.microsoft.com/office/drawing/2014/main" id="{7D3687A2-C135-43F5-BBF7-ADCF0C8123B9}"/>
            </a:ext>
          </a:extLst>
        </xdr:cNvPr>
        <xdr:cNvSpPr txBox="1"/>
      </xdr:nvSpPr>
      <xdr:spPr>
        <a:xfrm>
          <a:off x="3582044" y="1816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126382</xdr:rowOff>
    </xdr:from>
    <xdr:ext cx="405111" cy="259045"/>
    <xdr:sp macro="" textlink="">
      <xdr:nvSpPr>
        <xdr:cNvPr id="421" name="n_2aveValue【港湾・漁港】&#10;有形固定資産減価償却率">
          <a:extLst>
            <a:ext uri="{FF2B5EF4-FFF2-40B4-BE49-F238E27FC236}">
              <a16:creationId xmlns:a16="http://schemas.microsoft.com/office/drawing/2014/main" id="{0770A2C6-E065-45C2-B3E8-A454FB6E3921}"/>
            </a:ext>
          </a:extLst>
        </xdr:cNvPr>
        <xdr:cNvSpPr txBox="1"/>
      </xdr:nvSpPr>
      <xdr:spPr>
        <a:xfrm>
          <a:off x="2705744" y="181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109238</xdr:rowOff>
    </xdr:from>
    <xdr:ext cx="405111" cy="259045"/>
    <xdr:sp macro="" textlink="">
      <xdr:nvSpPr>
        <xdr:cNvPr id="422" name="n_3aveValue【港湾・漁港】&#10;有形固定資産減価償却率">
          <a:extLst>
            <a:ext uri="{FF2B5EF4-FFF2-40B4-BE49-F238E27FC236}">
              <a16:creationId xmlns:a16="http://schemas.microsoft.com/office/drawing/2014/main" id="{F4FD5950-7C35-480B-9E89-DB61BE6E2BAF}"/>
            </a:ext>
          </a:extLst>
        </xdr:cNvPr>
        <xdr:cNvSpPr txBox="1"/>
      </xdr:nvSpPr>
      <xdr:spPr>
        <a:xfrm>
          <a:off x="18167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71138</xdr:rowOff>
    </xdr:from>
    <xdr:ext cx="405111" cy="259045"/>
    <xdr:sp macro="" textlink="">
      <xdr:nvSpPr>
        <xdr:cNvPr id="423" name="n_4aveValue【港湾・漁港】&#10;有形固定資産減価償却率">
          <a:extLst>
            <a:ext uri="{FF2B5EF4-FFF2-40B4-BE49-F238E27FC236}">
              <a16:creationId xmlns:a16="http://schemas.microsoft.com/office/drawing/2014/main" id="{39CB11F1-1A49-42BE-9087-E3C52EB114BD}"/>
            </a:ext>
          </a:extLst>
        </xdr:cNvPr>
        <xdr:cNvSpPr txBox="1"/>
      </xdr:nvSpPr>
      <xdr:spPr>
        <a:xfrm>
          <a:off x="927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13352</xdr:rowOff>
    </xdr:from>
    <xdr:ext cx="405111" cy="259045"/>
    <xdr:sp macro="" textlink="">
      <xdr:nvSpPr>
        <xdr:cNvPr id="424" name="n_1mainValue【港湾・漁港】&#10;有形固定資産減価償却率">
          <a:extLst>
            <a:ext uri="{FF2B5EF4-FFF2-40B4-BE49-F238E27FC236}">
              <a16:creationId xmlns:a16="http://schemas.microsoft.com/office/drawing/2014/main" id="{313DD83C-E570-4898-860D-0CEC0F164817}"/>
            </a:ext>
          </a:extLst>
        </xdr:cNvPr>
        <xdr:cNvSpPr txBox="1"/>
      </xdr:nvSpPr>
      <xdr:spPr>
        <a:xfrm>
          <a:off x="3582044"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3827</xdr:rowOff>
    </xdr:from>
    <xdr:ext cx="405111" cy="259045"/>
    <xdr:sp macro="" textlink="">
      <xdr:nvSpPr>
        <xdr:cNvPr id="425" name="n_2mainValue【港湾・漁港】&#10;有形固定資産減価償却率">
          <a:extLst>
            <a:ext uri="{FF2B5EF4-FFF2-40B4-BE49-F238E27FC236}">
              <a16:creationId xmlns:a16="http://schemas.microsoft.com/office/drawing/2014/main" id="{5DC46D1B-2CAD-4AAA-BC43-62205EB75CDB}"/>
            </a:ext>
          </a:extLst>
        </xdr:cNvPr>
        <xdr:cNvSpPr txBox="1"/>
      </xdr:nvSpPr>
      <xdr:spPr>
        <a:xfrm>
          <a:off x="2705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5732</xdr:rowOff>
    </xdr:from>
    <xdr:ext cx="405111" cy="259045"/>
    <xdr:sp macro="" textlink="">
      <xdr:nvSpPr>
        <xdr:cNvPr id="426" name="n_3mainValue【港湾・漁港】&#10;有形固定資産減価償却率">
          <a:extLst>
            <a:ext uri="{FF2B5EF4-FFF2-40B4-BE49-F238E27FC236}">
              <a16:creationId xmlns:a16="http://schemas.microsoft.com/office/drawing/2014/main" id="{7967DA3D-EA29-4E13-813E-3993FDA60A49}"/>
            </a:ext>
          </a:extLst>
        </xdr:cNvPr>
        <xdr:cNvSpPr txBox="1"/>
      </xdr:nvSpPr>
      <xdr:spPr>
        <a:xfrm>
          <a:off x="1816744"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99077</xdr:rowOff>
    </xdr:from>
    <xdr:ext cx="405111" cy="259045"/>
    <xdr:sp macro="" textlink="">
      <xdr:nvSpPr>
        <xdr:cNvPr id="427" name="n_4mainValue【港湾・漁港】&#10;有形固定資産減価償却率">
          <a:extLst>
            <a:ext uri="{FF2B5EF4-FFF2-40B4-BE49-F238E27FC236}">
              <a16:creationId xmlns:a16="http://schemas.microsoft.com/office/drawing/2014/main" id="{EB52CAAF-1316-4EA5-B83F-4F085388682B}"/>
            </a:ext>
          </a:extLst>
        </xdr:cNvPr>
        <xdr:cNvSpPr txBox="1"/>
      </xdr:nvSpPr>
      <xdr:spPr>
        <a:xfrm>
          <a:off x="927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DD53F5E6-EA19-445C-9042-260CD06B4B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E1FADE60-B00B-4EBF-BB0B-3DBEC08B23B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1B2433B9-4BD5-4555-A690-DFFE2C2FEC0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95591B61-592E-417B-B663-D42477C3F6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9733D9D0-4EFB-43C9-BB87-9F865A01F2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F6963B03-BC99-4F02-9D00-9B48CB9D2C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952D19D1-83F6-4777-A0F8-38732003152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AE0F4E0C-BE32-4D17-8D45-5A69E248D45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CDEA8D9E-29C9-4BB1-94F2-D5C59B088D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4412D87F-4526-4C43-9547-C013F24FB3C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837A47D7-7498-432E-B331-FEA7B488F38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7CD57208-9731-45CD-882A-E69D2A6AA938}"/>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BC941B9D-AD82-47D3-AAC4-03949BAD410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C6D0EA68-8437-4FE3-8D24-FEC42E28C84F}"/>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8E7530B8-09CC-45B4-BA52-278F9064B94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E202E490-4EF0-476D-9748-183B39F8C7E1}"/>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B7C41E79-590A-4959-9133-6F61A9C3555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38365093-9BFA-46A8-84E8-379E2A656084}"/>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42532D6B-297E-49D6-8DDF-15F8281C6CB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3B494860-953E-4612-AA81-704F91668384}"/>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1AD36BD7-DA8B-445E-BA76-4AE22769B47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8D0468F3-8A7F-4BEE-96B4-EDB979C28711}"/>
            </a:ext>
          </a:extLst>
        </xdr:cNvPr>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8B2F451B-FBBC-461E-A7F2-13183DE3EA50}"/>
            </a:ext>
          </a:extLst>
        </xdr:cNvPr>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461D176D-DE24-4CCA-95C8-CA27CC4A381B}"/>
            </a:ext>
          </a:extLst>
        </xdr:cNvPr>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FBE8CE80-1860-4EA2-80D9-85B335971E37}"/>
            </a:ext>
          </a:extLst>
        </xdr:cNvPr>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26B5C360-DAB8-44E4-A25C-080EAF397829}"/>
            </a:ext>
          </a:extLst>
        </xdr:cNvPr>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144663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0974DA65-A25F-402C-BAAA-75F89DE074C6}"/>
            </a:ext>
          </a:extLst>
        </xdr:cNvPr>
        <xdr:cNvSpPr txBox="1"/>
      </xdr:nvSpPr>
      <xdr:spPr>
        <a:xfrm>
          <a:off x="10515600" y="1780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BACCCAF0-9367-4383-97ED-5290FBE61F98}"/>
            </a:ext>
          </a:extLst>
        </xdr:cNvPr>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682A6F5C-E428-4188-B010-AEE2E2DAB71C}"/>
            </a:ext>
          </a:extLst>
        </xdr:cNvPr>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6D48E2AD-D9FF-421B-B6E6-5AF603AC4361}"/>
            </a:ext>
          </a:extLst>
        </xdr:cNvPr>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E5B39015-5FD2-4559-9865-FCB619A91ED6}"/>
            </a:ext>
          </a:extLst>
        </xdr:cNvPr>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752B1A6C-90D8-4B2E-B52C-8A6BB243B8D9}"/>
            </a:ext>
          </a:extLst>
        </xdr:cNvPr>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BC2F2C0F-9692-4E85-812F-BB9460921EA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75BACC91-82DC-4BD2-A626-E29714CF72F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7558B5FA-BB62-4E3D-ABDA-0249ECFE4CF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E12D213-3B8E-47B7-893D-5601EAE692F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5D55DF3-912E-48E3-B71B-8A9D54D7E8E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91429</xdr:rowOff>
    </xdr:from>
    <xdr:to>
      <xdr:col>55</xdr:col>
      <xdr:colOff>50800</xdr:colOff>
      <xdr:row>103</xdr:row>
      <xdr:rowOff>21579</xdr:rowOff>
    </xdr:to>
    <xdr:sp macro="" textlink="">
      <xdr:nvSpPr>
        <xdr:cNvPr id="465" name="楕円 464">
          <a:extLst>
            <a:ext uri="{FF2B5EF4-FFF2-40B4-BE49-F238E27FC236}">
              <a16:creationId xmlns:a16="http://schemas.microsoft.com/office/drawing/2014/main" id="{158E398D-B074-4325-9F37-7E563CBD8428}"/>
            </a:ext>
          </a:extLst>
        </xdr:cNvPr>
        <xdr:cNvSpPr/>
      </xdr:nvSpPr>
      <xdr:spPr>
        <a:xfrm>
          <a:off x="10426700" y="175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114306</xdr:rowOff>
    </xdr:from>
    <xdr:ext cx="599010" cy="259045"/>
    <xdr:sp macro="" textlink="">
      <xdr:nvSpPr>
        <xdr:cNvPr id="466" name="【港湾・漁港】&#10;一人当たり有形固定資産（償却資産）額該当値テキスト">
          <a:extLst>
            <a:ext uri="{FF2B5EF4-FFF2-40B4-BE49-F238E27FC236}">
              <a16:creationId xmlns:a16="http://schemas.microsoft.com/office/drawing/2014/main" id="{99A55D9C-15AC-4946-843D-931F07CD0E3F}"/>
            </a:ext>
          </a:extLst>
        </xdr:cNvPr>
        <xdr:cNvSpPr txBox="1"/>
      </xdr:nvSpPr>
      <xdr:spPr>
        <a:xfrm>
          <a:off x="10515600" y="174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87150</xdr:rowOff>
    </xdr:from>
    <xdr:to>
      <xdr:col>50</xdr:col>
      <xdr:colOff>165100</xdr:colOff>
      <xdr:row>103</xdr:row>
      <xdr:rowOff>17300</xdr:rowOff>
    </xdr:to>
    <xdr:sp macro="" textlink="">
      <xdr:nvSpPr>
        <xdr:cNvPr id="467" name="楕円 466">
          <a:extLst>
            <a:ext uri="{FF2B5EF4-FFF2-40B4-BE49-F238E27FC236}">
              <a16:creationId xmlns:a16="http://schemas.microsoft.com/office/drawing/2014/main" id="{2D80F112-0346-49B1-B162-84560EA6C914}"/>
            </a:ext>
          </a:extLst>
        </xdr:cNvPr>
        <xdr:cNvSpPr/>
      </xdr:nvSpPr>
      <xdr:spPr>
        <a:xfrm>
          <a:off x="9588500" y="175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137950</xdr:rowOff>
    </xdr:from>
    <xdr:to>
      <xdr:col>55</xdr:col>
      <xdr:colOff>0</xdr:colOff>
      <xdr:row>102</xdr:row>
      <xdr:rowOff>142229</xdr:rowOff>
    </xdr:to>
    <xdr:cxnSp macro="">
      <xdr:nvCxnSpPr>
        <xdr:cNvPr id="468" name="直線コネクタ 467">
          <a:extLst>
            <a:ext uri="{FF2B5EF4-FFF2-40B4-BE49-F238E27FC236}">
              <a16:creationId xmlns:a16="http://schemas.microsoft.com/office/drawing/2014/main" id="{9D042011-D340-414A-8F20-20DBAF4559E9}"/>
            </a:ext>
          </a:extLst>
        </xdr:cNvPr>
        <xdr:cNvCxnSpPr/>
      </xdr:nvCxnSpPr>
      <xdr:spPr>
        <a:xfrm>
          <a:off x="9639300" y="17625850"/>
          <a:ext cx="8382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108383</xdr:rowOff>
    </xdr:from>
    <xdr:to>
      <xdr:col>46</xdr:col>
      <xdr:colOff>38100</xdr:colOff>
      <xdr:row>103</xdr:row>
      <xdr:rowOff>38533</xdr:rowOff>
    </xdr:to>
    <xdr:sp macro="" textlink="">
      <xdr:nvSpPr>
        <xdr:cNvPr id="469" name="楕円 468">
          <a:extLst>
            <a:ext uri="{FF2B5EF4-FFF2-40B4-BE49-F238E27FC236}">
              <a16:creationId xmlns:a16="http://schemas.microsoft.com/office/drawing/2014/main" id="{E379CA8E-A48E-4362-8C85-493862A23489}"/>
            </a:ext>
          </a:extLst>
        </xdr:cNvPr>
        <xdr:cNvSpPr/>
      </xdr:nvSpPr>
      <xdr:spPr>
        <a:xfrm>
          <a:off x="8699500" y="1759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137950</xdr:rowOff>
    </xdr:from>
    <xdr:to>
      <xdr:col>50</xdr:col>
      <xdr:colOff>114300</xdr:colOff>
      <xdr:row>102</xdr:row>
      <xdr:rowOff>159183</xdr:rowOff>
    </xdr:to>
    <xdr:cxnSp macro="">
      <xdr:nvCxnSpPr>
        <xdr:cNvPr id="470" name="直線コネクタ 469">
          <a:extLst>
            <a:ext uri="{FF2B5EF4-FFF2-40B4-BE49-F238E27FC236}">
              <a16:creationId xmlns:a16="http://schemas.microsoft.com/office/drawing/2014/main" id="{B91E6CC5-627F-4628-895E-27E6C375B834}"/>
            </a:ext>
          </a:extLst>
        </xdr:cNvPr>
        <xdr:cNvCxnSpPr/>
      </xdr:nvCxnSpPr>
      <xdr:spPr>
        <a:xfrm flipV="1">
          <a:off x="8750300" y="17625850"/>
          <a:ext cx="889000" cy="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8858</xdr:rowOff>
    </xdr:from>
    <xdr:to>
      <xdr:col>41</xdr:col>
      <xdr:colOff>101600</xdr:colOff>
      <xdr:row>102</xdr:row>
      <xdr:rowOff>110458</xdr:rowOff>
    </xdr:to>
    <xdr:sp macro="" textlink="">
      <xdr:nvSpPr>
        <xdr:cNvPr id="471" name="楕円 470">
          <a:extLst>
            <a:ext uri="{FF2B5EF4-FFF2-40B4-BE49-F238E27FC236}">
              <a16:creationId xmlns:a16="http://schemas.microsoft.com/office/drawing/2014/main" id="{CFEBFEE3-E030-4E0E-862E-53E45AC134D3}"/>
            </a:ext>
          </a:extLst>
        </xdr:cNvPr>
        <xdr:cNvSpPr/>
      </xdr:nvSpPr>
      <xdr:spPr>
        <a:xfrm>
          <a:off x="7810500" y="174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59658</xdr:rowOff>
    </xdr:from>
    <xdr:to>
      <xdr:col>45</xdr:col>
      <xdr:colOff>177800</xdr:colOff>
      <xdr:row>102</xdr:row>
      <xdr:rowOff>159183</xdr:rowOff>
    </xdr:to>
    <xdr:cxnSp macro="">
      <xdr:nvCxnSpPr>
        <xdr:cNvPr id="472" name="直線コネクタ 471">
          <a:extLst>
            <a:ext uri="{FF2B5EF4-FFF2-40B4-BE49-F238E27FC236}">
              <a16:creationId xmlns:a16="http://schemas.microsoft.com/office/drawing/2014/main" id="{5103DB20-904D-46CF-8D79-F975B5FF875A}"/>
            </a:ext>
          </a:extLst>
        </xdr:cNvPr>
        <xdr:cNvCxnSpPr/>
      </xdr:nvCxnSpPr>
      <xdr:spPr>
        <a:xfrm>
          <a:off x="7861300" y="17547558"/>
          <a:ext cx="889000" cy="9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90551</xdr:rowOff>
    </xdr:from>
    <xdr:to>
      <xdr:col>36</xdr:col>
      <xdr:colOff>165100</xdr:colOff>
      <xdr:row>103</xdr:row>
      <xdr:rowOff>20701</xdr:rowOff>
    </xdr:to>
    <xdr:sp macro="" textlink="">
      <xdr:nvSpPr>
        <xdr:cNvPr id="473" name="楕円 472">
          <a:extLst>
            <a:ext uri="{FF2B5EF4-FFF2-40B4-BE49-F238E27FC236}">
              <a16:creationId xmlns:a16="http://schemas.microsoft.com/office/drawing/2014/main" id="{119432A7-39C8-4B07-B95F-2E3AAD32A25D}"/>
            </a:ext>
          </a:extLst>
        </xdr:cNvPr>
        <xdr:cNvSpPr/>
      </xdr:nvSpPr>
      <xdr:spPr>
        <a:xfrm>
          <a:off x="6921500" y="175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59658</xdr:rowOff>
    </xdr:from>
    <xdr:to>
      <xdr:col>41</xdr:col>
      <xdr:colOff>50800</xdr:colOff>
      <xdr:row>102</xdr:row>
      <xdr:rowOff>141351</xdr:rowOff>
    </xdr:to>
    <xdr:cxnSp macro="">
      <xdr:nvCxnSpPr>
        <xdr:cNvPr id="474" name="直線コネクタ 473">
          <a:extLst>
            <a:ext uri="{FF2B5EF4-FFF2-40B4-BE49-F238E27FC236}">
              <a16:creationId xmlns:a16="http://schemas.microsoft.com/office/drawing/2014/main" id="{2919C24A-9AA7-4454-AC3D-9FB2AB21F405}"/>
            </a:ext>
          </a:extLst>
        </xdr:cNvPr>
        <xdr:cNvCxnSpPr/>
      </xdr:nvCxnSpPr>
      <xdr:spPr>
        <a:xfrm flipV="1">
          <a:off x="6972300" y="17547558"/>
          <a:ext cx="889000" cy="8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152454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1FAD3FA7-8FD3-4FFB-8132-A749F486E1CA}"/>
            </a:ext>
          </a:extLst>
        </xdr:cNvPr>
        <xdr:cNvSpPr txBox="1"/>
      </xdr:nvSpPr>
      <xdr:spPr>
        <a:xfrm>
          <a:off x="9359411" y="17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154274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C2600EF8-2744-43AB-A0E7-148BA6EE9B8B}"/>
            </a:ext>
          </a:extLst>
        </xdr:cNvPr>
        <xdr:cNvSpPr txBox="1"/>
      </xdr:nvSpPr>
      <xdr:spPr>
        <a:xfrm>
          <a:off x="8483111" y="179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152299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09C6A566-FF10-4323-A024-09D756E8370E}"/>
            </a:ext>
          </a:extLst>
        </xdr:cNvPr>
        <xdr:cNvSpPr txBox="1"/>
      </xdr:nvSpPr>
      <xdr:spPr>
        <a:xfrm>
          <a:off x="7594111" y="17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162000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B7204808-3509-4826-A153-A8131A8612F1}"/>
            </a:ext>
          </a:extLst>
        </xdr:cNvPr>
        <xdr:cNvSpPr txBox="1"/>
      </xdr:nvSpPr>
      <xdr:spPr>
        <a:xfrm>
          <a:off x="6705111" y="179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33827</xdr:rowOff>
    </xdr:from>
    <xdr:ext cx="599010" cy="259045"/>
    <xdr:sp macro="" textlink="">
      <xdr:nvSpPr>
        <xdr:cNvPr id="479" name="n_1mainValue【港湾・漁港】&#10;一人当たり有形固定資産（償却資産）額">
          <a:extLst>
            <a:ext uri="{FF2B5EF4-FFF2-40B4-BE49-F238E27FC236}">
              <a16:creationId xmlns:a16="http://schemas.microsoft.com/office/drawing/2014/main" id="{6DC9F599-29DD-4086-A376-97968F949A84}"/>
            </a:ext>
          </a:extLst>
        </xdr:cNvPr>
        <xdr:cNvSpPr txBox="1"/>
      </xdr:nvSpPr>
      <xdr:spPr>
        <a:xfrm>
          <a:off x="9327095" y="1735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55060</xdr:rowOff>
    </xdr:from>
    <xdr:ext cx="599010" cy="259045"/>
    <xdr:sp macro="" textlink="">
      <xdr:nvSpPr>
        <xdr:cNvPr id="480" name="n_2mainValue【港湾・漁港】&#10;一人当たり有形固定資産（償却資産）額">
          <a:extLst>
            <a:ext uri="{FF2B5EF4-FFF2-40B4-BE49-F238E27FC236}">
              <a16:creationId xmlns:a16="http://schemas.microsoft.com/office/drawing/2014/main" id="{CACDBDD2-B98E-4F8C-9C10-E6F32927265C}"/>
            </a:ext>
          </a:extLst>
        </xdr:cNvPr>
        <xdr:cNvSpPr txBox="1"/>
      </xdr:nvSpPr>
      <xdr:spPr>
        <a:xfrm>
          <a:off x="8450795" y="173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126985</xdr:rowOff>
    </xdr:from>
    <xdr:ext cx="599010" cy="259045"/>
    <xdr:sp macro="" textlink="">
      <xdr:nvSpPr>
        <xdr:cNvPr id="481" name="n_3mainValue【港湾・漁港】&#10;一人当たり有形固定資産（償却資産）額">
          <a:extLst>
            <a:ext uri="{FF2B5EF4-FFF2-40B4-BE49-F238E27FC236}">
              <a16:creationId xmlns:a16="http://schemas.microsoft.com/office/drawing/2014/main" id="{66C34F2A-C997-46DC-8668-4A2E59403E81}"/>
            </a:ext>
          </a:extLst>
        </xdr:cNvPr>
        <xdr:cNvSpPr txBox="1"/>
      </xdr:nvSpPr>
      <xdr:spPr>
        <a:xfrm>
          <a:off x="7561795" y="1727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37228</xdr:rowOff>
    </xdr:from>
    <xdr:ext cx="599010" cy="259045"/>
    <xdr:sp macro="" textlink="">
      <xdr:nvSpPr>
        <xdr:cNvPr id="482" name="n_4mainValue【港湾・漁港】&#10;一人当たり有形固定資産（償却資産）額">
          <a:extLst>
            <a:ext uri="{FF2B5EF4-FFF2-40B4-BE49-F238E27FC236}">
              <a16:creationId xmlns:a16="http://schemas.microsoft.com/office/drawing/2014/main" id="{E4FFD2EA-D885-456F-9BEA-CB100D6B278E}"/>
            </a:ext>
          </a:extLst>
        </xdr:cNvPr>
        <xdr:cNvSpPr txBox="1"/>
      </xdr:nvSpPr>
      <xdr:spPr>
        <a:xfrm>
          <a:off x="6672795" y="1735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AC0CF198-E0ED-4FF1-AEB3-BD72A640DBE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E51F753F-54DD-4CB9-B797-CD167B9ECFD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81298227-4633-4577-AE0B-39FA9DAE843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76AB9642-58F4-47A9-946B-FF3F17257A4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6F73BA1A-DB95-4298-9CFC-2E64DEA33C0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F63BDA16-BAD3-4CCF-A90E-ED31AE0889C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A930400F-562B-40C8-BC1B-047DEBF62A5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997B50FF-38A1-46AC-BA20-8679318A957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8BDF3DCB-9E9A-44C7-855C-D9FCB34612D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1593F04E-584E-45E0-8C75-9DA9B280560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1EF91E8E-1678-45ED-9857-ED46161D947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A83F6647-BDDB-443A-BF31-166EB4216F2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65CB3E7D-D4EE-4C0B-A5E5-27A271BDEA6F}"/>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A1D3543B-3291-4154-9E9F-26360E0A29E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0D7AFCD5-7C49-44F4-B323-8D96CC76B2F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D849AF62-A23C-49C5-B7EF-07D64DFF458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6CF3A9F4-20B7-4E7F-B1C7-C068C589907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4D14B05A-7435-4CAA-93C9-5FB683113CD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E9BC7D53-388A-41A7-AF77-4F1E99C92CF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95CB5342-9EDE-4B4A-BAE4-7E0478A16A4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659CFFC2-A1C5-4B93-A607-70C702FDCBE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73E810B6-14FC-4CEB-920F-1CDABE5E2B4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7479FFFB-A474-4673-91BF-52E78253154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A7F10AE8-6F6F-411F-82BA-2DFAAEA446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1F5B1606-C7DB-49F4-B5D1-7BE96E0D5BE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82A823F1-C5BD-48F5-9054-B250B01D2CC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53794116-C909-4BA9-B4AC-5417DD8BBDE8}"/>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C5BCCBC3-62B1-4D61-B4DA-9740E3B9EECE}"/>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60476AA8-F2D2-4828-BC14-D6F08C33144C}"/>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45909019-DB72-4DC7-9FAF-023B700B7A00}"/>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7D795F20-DBC1-43FA-9FF6-5B09FCA92477}"/>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7DB1AF85-F925-470D-A221-ED8119F09093}"/>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5EACB4E1-512E-4483-9EE6-DE2114EEA1AE}"/>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BF28068B-3CA9-4463-9306-C0CCD5A35BB6}"/>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266E0D55-1961-41DF-8F75-88E8953E6B6B}"/>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3326FC9C-44B2-4F29-BA04-10700E663B7C}"/>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7C4CDDA9-0DDA-4F19-826E-4D2458EC8449}"/>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68293343-AFFB-4F3A-A198-E345057FDC3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8D43891-1613-44CA-B776-8B898917F43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ABDAC038-6B84-4D73-9363-0B8A4151EE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CFFBAAF-DA12-45BB-ABD7-EC1A878AF6D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5C5D1C0-1F4F-4746-8D11-5F3B9E78DE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525" name="楕円 524">
          <a:extLst>
            <a:ext uri="{FF2B5EF4-FFF2-40B4-BE49-F238E27FC236}">
              <a16:creationId xmlns:a16="http://schemas.microsoft.com/office/drawing/2014/main" id="{C9148E83-3578-4B16-85EE-97FB04B89B57}"/>
            </a:ext>
          </a:extLst>
        </xdr:cNvPr>
        <xdr:cNvSpPr/>
      </xdr:nvSpPr>
      <xdr:spPr>
        <a:xfrm>
          <a:off x="162687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27050</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C862DB7A-29ED-4D20-ACB8-9EAC83B29768}"/>
            </a:ext>
          </a:extLst>
        </xdr:cNvPr>
        <xdr:cNvSpPr txBox="1"/>
      </xdr:nvSpPr>
      <xdr:spPr>
        <a:xfrm>
          <a:off x="16357600" y="619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123372</xdr:rowOff>
    </xdr:from>
    <xdr:to>
      <xdr:col>81</xdr:col>
      <xdr:colOff>101600</xdr:colOff>
      <xdr:row>37</xdr:row>
      <xdr:rowOff>53522</xdr:rowOff>
    </xdr:to>
    <xdr:sp macro="" textlink="">
      <xdr:nvSpPr>
        <xdr:cNvPr id="527" name="楕円 526">
          <a:extLst>
            <a:ext uri="{FF2B5EF4-FFF2-40B4-BE49-F238E27FC236}">
              <a16:creationId xmlns:a16="http://schemas.microsoft.com/office/drawing/2014/main" id="{384FD8F3-8E01-41A2-8A0C-666FA13B0074}"/>
            </a:ext>
          </a:extLst>
        </xdr:cNvPr>
        <xdr:cNvSpPr/>
      </xdr:nvSpPr>
      <xdr:spPr>
        <a:xfrm>
          <a:off x="15430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2722</xdr:rowOff>
    </xdr:from>
    <xdr:to>
      <xdr:col>85</xdr:col>
      <xdr:colOff>127000</xdr:colOff>
      <xdr:row>37</xdr:row>
      <xdr:rowOff>54973</xdr:rowOff>
    </xdr:to>
    <xdr:cxnSp macro="">
      <xdr:nvCxnSpPr>
        <xdr:cNvPr id="528" name="直線コネクタ 527">
          <a:extLst>
            <a:ext uri="{FF2B5EF4-FFF2-40B4-BE49-F238E27FC236}">
              <a16:creationId xmlns:a16="http://schemas.microsoft.com/office/drawing/2014/main" id="{5DE25460-EF92-481B-B4FB-2A4B627B5D3B}"/>
            </a:ext>
          </a:extLst>
        </xdr:cNvPr>
        <xdr:cNvCxnSpPr/>
      </xdr:nvCxnSpPr>
      <xdr:spPr>
        <a:xfrm>
          <a:off x="15481300" y="634637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529" name="楕円 528">
          <a:extLst>
            <a:ext uri="{FF2B5EF4-FFF2-40B4-BE49-F238E27FC236}">
              <a16:creationId xmlns:a16="http://schemas.microsoft.com/office/drawing/2014/main" id="{58BA5BC1-F28F-4DEA-894C-472B33E973CA}"/>
            </a:ext>
          </a:extLst>
        </xdr:cNvPr>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37</xdr:row>
      <xdr:rowOff>2722</xdr:rowOff>
    </xdr:to>
    <xdr:cxnSp macro="">
      <xdr:nvCxnSpPr>
        <xdr:cNvPr id="530" name="直線コネクタ 529">
          <a:extLst>
            <a:ext uri="{FF2B5EF4-FFF2-40B4-BE49-F238E27FC236}">
              <a16:creationId xmlns:a16="http://schemas.microsoft.com/office/drawing/2014/main" id="{C9A8087D-6A6C-4F1C-A421-948FB8EC5BD5}"/>
            </a:ext>
          </a:extLst>
        </xdr:cNvPr>
        <xdr:cNvCxnSpPr/>
      </xdr:nvCxnSpPr>
      <xdr:spPr>
        <a:xfrm>
          <a:off x="14592300" y="62941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xdr:rowOff>
    </xdr:from>
    <xdr:to>
      <xdr:col>72</xdr:col>
      <xdr:colOff>38100</xdr:colOff>
      <xdr:row>36</xdr:row>
      <xdr:rowOff>117203</xdr:rowOff>
    </xdr:to>
    <xdr:sp macro="" textlink="">
      <xdr:nvSpPr>
        <xdr:cNvPr id="531" name="楕円 530">
          <a:extLst>
            <a:ext uri="{FF2B5EF4-FFF2-40B4-BE49-F238E27FC236}">
              <a16:creationId xmlns:a16="http://schemas.microsoft.com/office/drawing/2014/main" id="{3485D178-BA3B-43BE-BB19-EE2D3710DBB4}"/>
            </a:ext>
          </a:extLst>
        </xdr:cNvPr>
        <xdr:cNvSpPr/>
      </xdr:nvSpPr>
      <xdr:spPr>
        <a:xfrm>
          <a:off x="13652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66403</xdr:rowOff>
    </xdr:from>
    <xdr:to>
      <xdr:col>76</xdr:col>
      <xdr:colOff>114300</xdr:colOff>
      <xdr:row>36</xdr:row>
      <xdr:rowOff>121920</xdr:rowOff>
    </xdr:to>
    <xdr:cxnSp macro="">
      <xdr:nvCxnSpPr>
        <xdr:cNvPr id="532" name="直線コネクタ 531">
          <a:extLst>
            <a:ext uri="{FF2B5EF4-FFF2-40B4-BE49-F238E27FC236}">
              <a16:creationId xmlns:a16="http://schemas.microsoft.com/office/drawing/2014/main" id="{F50EFA1D-8C91-4721-A467-E2E72E8C356C}"/>
            </a:ext>
          </a:extLst>
        </xdr:cNvPr>
        <xdr:cNvCxnSpPr/>
      </xdr:nvCxnSpPr>
      <xdr:spPr>
        <a:xfrm>
          <a:off x="13703300" y="62386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139700</xdr:rowOff>
    </xdr:from>
    <xdr:to>
      <xdr:col>67</xdr:col>
      <xdr:colOff>101600</xdr:colOff>
      <xdr:row>37</xdr:row>
      <xdr:rowOff>69850</xdr:rowOff>
    </xdr:to>
    <xdr:sp macro="" textlink="">
      <xdr:nvSpPr>
        <xdr:cNvPr id="533" name="楕円 532">
          <a:extLst>
            <a:ext uri="{FF2B5EF4-FFF2-40B4-BE49-F238E27FC236}">
              <a16:creationId xmlns:a16="http://schemas.microsoft.com/office/drawing/2014/main" id="{1FF87019-2456-4B62-BC0D-49818CC87AA3}"/>
            </a:ext>
          </a:extLst>
        </xdr:cNvPr>
        <xdr:cNvSpPr/>
      </xdr:nvSpPr>
      <xdr:spPr>
        <a:xfrm>
          <a:off x="1276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66403</xdr:rowOff>
    </xdr:from>
    <xdr:to>
      <xdr:col>71</xdr:col>
      <xdr:colOff>177800</xdr:colOff>
      <xdr:row>37</xdr:row>
      <xdr:rowOff>19050</xdr:rowOff>
    </xdr:to>
    <xdr:cxnSp macro="">
      <xdr:nvCxnSpPr>
        <xdr:cNvPr id="534" name="直線コネクタ 533">
          <a:extLst>
            <a:ext uri="{FF2B5EF4-FFF2-40B4-BE49-F238E27FC236}">
              <a16:creationId xmlns:a16="http://schemas.microsoft.com/office/drawing/2014/main" id="{E04D8A0B-6E8F-45FF-86A7-8940F2E364C7}"/>
            </a:ext>
          </a:extLst>
        </xdr:cNvPr>
        <xdr:cNvCxnSpPr/>
      </xdr:nvCxnSpPr>
      <xdr:spPr>
        <a:xfrm flipV="1">
          <a:off x="12814300" y="623860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6E4CFA10-9FBE-44EE-928F-7BD8A57FBD28}"/>
            </a:ext>
          </a:extLst>
        </xdr:cNvPr>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C440C189-BB21-4F7E-93F9-00CF987B43A9}"/>
            </a:ext>
          </a:extLst>
        </xdr:cNvPr>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50EA2F0E-325F-4E05-86FF-B863CEA1535D}"/>
            </a:ext>
          </a:extLst>
        </xdr:cNvPr>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9CF39FA7-7B14-4123-90A8-F961FC1A5536}"/>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70049</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2965ADC2-2B96-4C1A-AA69-215C7873F183}"/>
            </a:ext>
          </a:extLst>
        </xdr:cNvPr>
        <xdr:cNvSpPr txBox="1"/>
      </xdr:nvSpPr>
      <xdr:spPr>
        <a:xfrm>
          <a:off x="15266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12C93ED-F6F9-466C-817E-73654C1E941B}"/>
            </a:ext>
          </a:extLst>
        </xdr:cNvPr>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133730</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9CA4AB9-8AC8-45B5-B535-7DAE72DD7D9A}"/>
            </a:ext>
          </a:extLst>
        </xdr:cNvPr>
        <xdr:cNvSpPr txBox="1"/>
      </xdr:nvSpPr>
      <xdr:spPr>
        <a:xfrm>
          <a:off x="135007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4C33264C-1980-4ABD-BF7D-8ADAF0B5E7F6}"/>
            </a:ext>
          </a:extLst>
        </xdr:cNvPr>
        <xdr:cNvSpPr txBox="1"/>
      </xdr:nvSpPr>
      <xdr:spPr>
        <a:xfrm>
          <a:off x="12611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FB6E8310-C2EE-4C66-A74F-044DB92A5D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1EDF9BA6-ED8A-4947-9265-C3F16CAC60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A17E709D-7559-4C4A-A228-428C5C95935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7E68AA97-E4A2-43A1-BC5F-EE329146F0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2ED57242-DCB2-461F-A6CE-C5C4E6BF16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424BA112-DE00-48D5-A19A-2CE0B5DA3E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B7265151-3F8B-43EB-B950-2FC41F3323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9661CB5C-EC90-4724-A7E4-662C46C519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9823DD43-8F1B-4E91-A454-05F4D3491BC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18C54C26-4BC1-4F50-B6FD-952C58947A7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0209F57C-BAB9-4E74-AD6C-4D356056B2E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4041973D-8401-49A1-B560-DD0BAEBBA2A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873BCB70-A9FC-4038-A31F-6492DB6005C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C8A17565-2B0D-4ED6-9C31-78B5AF86EAF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A20EF0E1-C667-4380-831A-23DF9D2D58D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0977701B-3DAD-440D-A0EB-F48E20C30CE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33B5DF3B-FF2C-419B-BC7B-ED93BC2CA1B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EB1ABCFB-AD1C-4F22-9792-0164FDAC987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AF592ABD-2795-43B8-BAB5-CF9E1898A8B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68AA32BC-5585-4666-960D-119F3EC1973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DF34DA99-664D-42BB-9C2F-B7F3E678E5F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16A6CD3C-E2A0-4875-AD31-621370EBD3B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767536AC-0832-47F5-912F-5F3B1304F97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CFFAA39A-938A-44A1-8683-81C0730D0F0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C7F8AA09-8791-4277-8417-FF32220ED26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2695AA77-5192-49EE-9300-2B9F8A53542F}"/>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0B0485ED-04FC-4AA2-BE72-5EA2A03E63D7}"/>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6255C9D6-C46A-42A0-AECC-7F69B4783F91}"/>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A5F6524A-CEBA-4B67-8570-F8BF548A8D9B}"/>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a:extLst>
            <a:ext uri="{FF2B5EF4-FFF2-40B4-BE49-F238E27FC236}">
              <a16:creationId xmlns:a16="http://schemas.microsoft.com/office/drawing/2014/main" id="{70F2C75F-22DC-4B1C-B479-A31E4F708E7E}"/>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2DD2B3B4-C579-48B6-8ED9-517A35654A54}"/>
            </a:ext>
          </a:extLst>
        </xdr:cNvPr>
        <xdr:cNvSpPr txBox="1"/>
      </xdr:nvSpPr>
      <xdr:spPr>
        <a:xfrm>
          <a:off x="22199600" y="672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a:extLst>
            <a:ext uri="{FF2B5EF4-FFF2-40B4-BE49-F238E27FC236}">
              <a16:creationId xmlns:a16="http://schemas.microsoft.com/office/drawing/2014/main" id="{6E32DD37-EC6C-4E49-9BB3-FE4BB60803EA}"/>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a:extLst>
            <a:ext uri="{FF2B5EF4-FFF2-40B4-BE49-F238E27FC236}">
              <a16:creationId xmlns:a16="http://schemas.microsoft.com/office/drawing/2014/main" id="{0D8F88F6-4EED-48EF-84A9-D8D225054738}"/>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a:extLst>
            <a:ext uri="{FF2B5EF4-FFF2-40B4-BE49-F238E27FC236}">
              <a16:creationId xmlns:a16="http://schemas.microsoft.com/office/drawing/2014/main" id="{9DBC99F9-DD0C-4DEC-A71A-4FF878FE3E1E}"/>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a:extLst>
            <a:ext uri="{FF2B5EF4-FFF2-40B4-BE49-F238E27FC236}">
              <a16:creationId xmlns:a16="http://schemas.microsoft.com/office/drawing/2014/main" id="{31E37F7F-C081-474D-BA06-533490C3B315}"/>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a:extLst>
            <a:ext uri="{FF2B5EF4-FFF2-40B4-BE49-F238E27FC236}">
              <a16:creationId xmlns:a16="http://schemas.microsoft.com/office/drawing/2014/main" id="{88C81668-8D38-413E-952D-41B6E4494F31}"/>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FB93074-FFDE-4EEB-A0DC-66C54DC9279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30CF3F0-C724-4FB6-918D-B938F2F72B7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F04EE82-D0D4-493C-9B5A-E6B22C152D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E1C32B2-1911-4541-99FE-57F23A57D2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2966D51-E6E9-4B6D-AF2C-28912DF1589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136978</xdr:rowOff>
    </xdr:from>
    <xdr:to>
      <xdr:col>116</xdr:col>
      <xdr:colOff>114300</xdr:colOff>
      <xdr:row>42</xdr:row>
      <xdr:rowOff>67128</xdr:rowOff>
    </xdr:to>
    <xdr:sp macro="" textlink="">
      <xdr:nvSpPr>
        <xdr:cNvPr id="584" name="楕円 583">
          <a:extLst>
            <a:ext uri="{FF2B5EF4-FFF2-40B4-BE49-F238E27FC236}">
              <a16:creationId xmlns:a16="http://schemas.microsoft.com/office/drawing/2014/main" id="{B9C881F7-4452-4000-8FA1-6791419FE03C}"/>
            </a:ext>
          </a:extLst>
        </xdr:cNvPr>
        <xdr:cNvSpPr/>
      </xdr:nvSpPr>
      <xdr:spPr>
        <a:xfrm>
          <a:off x="22110700" y="71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51905</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8B022D85-EB67-40E8-9C0C-7F8BC490C78B}"/>
            </a:ext>
          </a:extLst>
        </xdr:cNvPr>
        <xdr:cNvSpPr txBox="1"/>
      </xdr:nvSpPr>
      <xdr:spPr>
        <a:xfrm>
          <a:off x="22199600" y="708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136978</xdr:rowOff>
    </xdr:from>
    <xdr:to>
      <xdr:col>112</xdr:col>
      <xdr:colOff>38100</xdr:colOff>
      <xdr:row>42</xdr:row>
      <xdr:rowOff>67128</xdr:rowOff>
    </xdr:to>
    <xdr:sp macro="" textlink="">
      <xdr:nvSpPr>
        <xdr:cNvPr id="586" name="楕円 585">
          <a:extLst>
            <a:ext uri="{FF2B5EF4-FFF2-40B4-BE49-F238E27FC236}">
              <a16:creationId xmlns:a16="http://schemas.microsoft.com/office/drawing/2014/main" id="{2946708C-9F9D-44F0-95D4-047DB700891F}"/>
            </a:ext>
          </a:extLst>
        </xdr:cNvPr>
        <xdr:cNvSpPr/>
      </xdr:nvSpPr>
      <xdr:spPr>
        <a:xfrm>
          <a:off x="21272500" y="71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16328</xdr:rowOff>
    </xdr:from>
    <xdr:to>
      <xdr:col>116</xdr:col>
      <xdr:colOff>63500</xdr:colOff>
      <xdr:row>42</xdr:row>
      <xdr:rowOff>16328</xdr:rowOff>
    </xdr:to>
    <xdr:cxnSp macro="">
      <xdr:nvCxnSpPr>
        <xdr:cNvPr id="587" name="直線コネクタ 586">
          <a:extLst>
            <a:ext uri="{FF2B5EF4-FFF2-40B4-BE49-F238E27FC236}">
              <a16:creationId xmlns:a16="http://schemas.microsoft.com/office/drawing/2014/main" id="{C8B04184-BDDD-4B08-AEEA-B1E31DD019CC}"/>
            </a:ext>
          </a:extLst>
        </xdr:cNvPr>
        <xdr:cNvCxnSpPr/>
      </xdr:nvCxnSpPr>
      <xdr:spPr>
        <a:xfrm>
          <a:off x="21323300" y="7217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136978</xdr:rowOff>
    </xdr:from>
    <xdr:to>
      <xdr:col>107</xdr:col>
      <xdr:colOff>101600</xdr:colOff>
      <xdr:row>42</xdr:row>
      <xdr:rowOff>67128</xdr:rowOff>
    </xdr:to>
    <xdr:sp macro="" textlink="">
      <xdr:nvSpPr>
        <xdr:cNvPr id="588" name="楕円 587">
          <a:extLst>
            <a:ext uri="{FF2B5EF4-FFF2-40B4-BE49-F238E27FC236}">
              <a16:creationId xmlns:a16="http://schemas.microsoft.com/office/drawing/2014/main" id="{CEC15681-DDD6-42A8-AAFD-CB647CB12061}"/>
            </a:ext>
          </a:extLst>
        </xdr:cNvPr>
        <xdr:cNvSpPr/>
      </xdr:nvSpPr>
      <xdr:spPr>
        <a:xfrm>
          <a:off x="20383500" y="71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16328</xdr:rowOff>
    </xdr:from>
    <xdr:to>
      <xdr:col>111</xdr:col>
      <xdr:colOff>177800</xdr:colOff>
      <xdr:row>42</xdr:row>
      <xdr:rowOff>16328</xdr:rowOff>
    </xdr:to>
    <xdr:cxnSp macro="">
      <xdr:nvCxnSpPr>
        <xdr:cNvPr id="589" name="直線コネクタ 588">
          <a:extLst>
            <a:ext uri="{FF2B5EF4-FFF2-40B4-BE49-F238E27FC236}">
              <a16:creationId xmlns:a16="http://schemas.microsoft.com/office/drawing/2014/main" id="{4D65DFCD-42F9-40C9-807F-559AC2763079}"/>
            </a:ext>
          </a:extLst>
        </xdr:cNvPr>
        <xdr:cNvCxnSpPr/>
      </xdr:nvCxnSpPr>
      <xdr:spPr>
        <a:xfrm>
          <a:off x="20434300" y="7217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136978</xdr:rowOff>
    </xdr:from>
    <xdr:to>
      <xdr:col>102</xdr:col>
      <xdr:colOff>165100</xdr:colOff>
      <xdr:row>42</xdr:row>
      <xdr:rowOff>67128</xdr:rowOff>
    </xdr:to>
    <xdr:sp macro="" textlink="">
      <xdr:nvSpPr>
        <xdr:cNvPr id="590" name="楕円 589">
          <a:extLst>
            <a:ext uri="{FF2B5EF4-FFF2-40B4-BE49-F238E27FC236}">
              <a16:creationId xmlns:a16="http://schemas.microsoft.com/office/drawing/2014/main" id="{12E8A633-4700-43EC-8453-B898F8673E9F}"/>
            </a:ext>
          </a:extLst>
        </xdr:cNvPr>
        <xdr:cNvSpPr/>
      </xdr:nvSpPr>
      <xdr:spPr>
        <a:xfrm>
          <a:off x="19494500" y="71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16328</xdr:rowOff>
    </xdr:from>
    <xdr:to>
      <xdr:col>107</xdr:col>
      <xdr:colOff>50800</xdr:colOff>
      <xdr:row>42</xdr:row>
      <xdr:rowOff>16328</xdr:rowOff>
    </xdr:to>
    <xdr:cxnSp macro="">
      <xdr:nvCxnSpPr>
        <xdr:cNvPr id="591" name="直線コネクタ 590">
          <a:extLst>
            <a:ext uri="{FF2B5EF4-FFF2-40B4-BE49-F238E27FC236}">
              <a16:creationId xmlns:a16="http://schemas.microsoft.com/office/drawing/2014/main" id="{4F9A0FC9-495C-4924-BDE1-BAEF2D4231FC}"/>
            </a:ext>
          </a:extLst>
        </xdr:cNvPr>
        <xdr:cNvCxnSpPr/>
      </xdr:nvCxnSpPr>
      <xdr:spPr>
        <a:xfrm>
          <a:off x="19545300" y="7217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136978</xdr:rowOff>
    </xdr:from>
    <xdr:to>
      <xdr:col>98</xdr:col>
      <xdr:colOff>38100</xdr:colOff>
      <xdr:row>42</xdr:row>
      <xdr:rowOff>67128</xdr:rowOff>
    </xdr:to>
    <xdr:sp macro="" textlink="">
      <xdr:nvSpPr>
        <xdr:cNvPr id="592" name="楕円 591">
          <a:extLst>
            <a:ext uri="{FF2B5EF4-FFF2-40B4-BE49-F238E27FC236}">
              <a16:creationId xmlns:a16="http://schemas.microsoft.com/office/drawing/2014/main" id="{136CD47C-CDA0-49D4-8F27-44D125615EA1}"/>
            </a:ext>
          </a:extLst>
        </xdr:cNvPr>
        <xdr:cNvSpPr/>
      </xdr:nvSpPr>
      <xdr:spPr>
        <a:xfrm>
          <a:off x="18605500" y="71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16328</xdr:rowOff>
    </xdr:from>
    <xdr:to>
      <xdr:col>102</xdr:col>
      <xdr:colOff>114300</xdr:colOff>
      <xdr:row>42</xdr:row>
      <xdr:rowOff>16328</xdr:rowOff>
    </xdr:to>
    <xdr:cxnSp macro="">
      <xdr:nvCxnSpPr>
        <xdr:cNvPr id="593" name="直線コネクタ 592">
          <a:extLst>
            <a:ext uri="{FF2B5EF4-FFF2-40B4-BE49-F238E27FC236}">
              <a16:creationId xmlns:a16="http://schemas.microsoft.com/office/drawing/2014/main" id="{7B1A3BFC-FCF4-4C12-AEF9-6816DFFFF124}"/>
            </a:ext>
          </a:extLst>
        </xdr:cNvPr>
        <xdr:cNvCxnSpPr/>
      </xdr:nvCxnSpPr>
      <xdr:spPr>
        <a:xfrm>
          <a:off x="18656300" y="7217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00F4BFAB-9C15-4854-8D0B-0E0776617185}"/>
            </a:ext>
          </a:extLst>
        </xdr:cNvPr>
        <xdr:cNvSpPr txBox="1"/>
      </xdr:nvSpPr>
      <xdr:spPr>
        <a:xfrm>
          <a:off x="21075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49B10B32-B2D5-4CBA-BD23-ED8AF3025941}"/>
            </a:ext>
          </a:extLst>
        </xdr:cNvPr>
        <xdr:cNvSpPr txBox="1"/>
      </xdr:nvSpPr>
      <xdr:spPr>
        <a:xfrm>
          <a:off x="20199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C329EEA2-210F-4BBB-A626-9ACD8DEED070}"/>
            </a:ext>
          </a:extLst>
        </xdr:cNvPr>
        <xdr:cNvSpPr txBox="1"/>
      </xdr:nvSpPr>
      <xdr:spPr>
        <a:xfrm>
          <a:off x="19310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D1023FC1-50F7-4E8C-8766-286544B7E69C}"/>
            </a:ext>
          </a:extLst>
        </xdr:cNvPr>
        <xdr:cNvSpPr txBox="1"/>
      </xdr:nvSpPr>
      <xdr:spPr>
        <a:xfrm>
          <a:off x="18421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58255</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2416E5C8-FD60-464D-996B-8C94234835F1}"/>
            </a:ext>
          </a:extLst>
        </xdr:cNvPr>
        <xdr:cNvSpPr txBox="1"/>
      </xdr:nvSpPr>
      <xdr:spPr>
        <a:xfrm>
          <a:off x="21075727" y="725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58255</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F3DD3EA6-2880-4477-8A80-35D4A792886F}"/>
            </a:ext>
          </a:extLst>
        </xdr:cNvPr>
        <xdr:cNvSpPr txBox="1"/>
      </xdr:nvSpPr>
      <xdr:spPr>
        <a:xfrm>
          <a:off x="20199427" y="725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58255</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938B24D1-AA8E-4893-AF08-7CE006C58C3B}"/>
            </a:ext>
          </a:extLst>
        </xdr:cNvPr>
        <xdr:cNvSpPr txBox="1"/>
      </xdr:nvSpPr>
      <xdr:spPr>
        <a:xfrm>
          <a:off x="19310427" y="725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58255</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30B31014-01FF-415D-A3C2-45E780347DC5}"/>
            </a:ext>
          </a:extLst>
        </xdr:cNvPr>
        <xdr:cNvSpPr txBox="1"/>
      </xdr:nvSpPr>
      <xdr:spPr>
        <a:xfrm>
          <a:off x="18421427" y="725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34150D9B-1366-408A-9BF2-362F5E7139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ECCD6F9D-3DAC-4510-A7DB-27BB2EED5F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35135AA6-CB38-4ECA-8560-5C77689022A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82FDC30-2825-42CE-BEDD-CC8A899A24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63AA6531-C76F-472A-8A5E-C9253E457B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C26701AC-EC14-4877-8DAA-E24B9ECDDD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A768F512-24DB-4D27-9178-C7B16E6E52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5539C332-CB1C-490E-AB72-717960BE3BC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641ADC84-67FF-4303-BB0A-FC0544DA39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E674EE66-DB4C-44A0-88BC-9DF1D518C9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EAC49DDD-CFE9-4B00-B1FA-AA26549061B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745364C2-02E6-46D9-A5DA-1FA6E7852C8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625FA171-9EF3-4997-9EB6-36B3F3E3F30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E4CF1E55-6FB9-44C9-8B4B-F1765F23657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4608F294-8F95-4423-A7A5-BE187E698E1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089A19AD-149F-420A-9607-A478776AE58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2A43E52B-CB47-44B2-A87B-2B39680AD8C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02CB074D-3887-4F23-85F4-47C59967828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52D698EE-69CA-4F68-AB87-DD44B4A6180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5349DC6-1127-47B0-A9B5-62795FCBAD8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8776A8EE-D242-4148-A4EC-A95AB35706E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17C63C26-6E3C-4540-B39B-D2BE3DB912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a:extLst>
            <a:ext uri="{FF2B5EF4-FFF2-40B4-BE49-F238E27FC236}">
              <a16:creationId xmlns:a16="http://schemas.microsoft.com/office/drawing/2014/main" id="{83DC433A-5B5F-4F77-A059-621B717C4AB8}"/>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BBFDC649-0329-4AB4-BB0C-7CACD7D26ECE}"/>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a:extLst>
            <a:ext uri="{FF2B5EF4-FFF2-40B4-BE49-F238E27FC236}">
              <a16:creationId xmlns:a16="http://schemas.microsoft.com/office/drawing/2014/main" id="{0623B91A-9EFA-4152-92F3-FAC4CF036DFE}"/>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84D9C969-A383-445B-9C17-CF3C773647A3}"/>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a:extLst>
            <a:ext uri="{FF2B5EF4-FFF2-40B4-BE49-F238E27FC236}">
              <a16:creationId xmlns:a16="http://schemas.microsoft.com/office/drawing/2014/main" id="{1265E805-47EC-45CA-83CC-FD542F6A9BD0}"/>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455D75A4-B914-4E54-A394-E9CDB69EAD11}"/>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a:extLst>
            <a:ext uri="{FF2B5EF4-FFF2-40B4-BE49-F238E27FC236}">
              <a16:creationId xmlns:a16="http://schemas.microsoft.com/office/drawing/2014/main" id="{6D073F8A-AF1A-405E-8049-8D8C458100A7}"/>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a:extLst>
            <a:ext uri="{FF2B5EF4-FFF2-40B4-BE49-F238E27FC236}">
              <a16:creationId xmlns:a16="http://schemas.microsoft.com/office/drawing/2014/main" id="{97D8CBAB-2CB5-4558-BD62-BE6D41C0B85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a:extLst>
            <a:ext uri="{FF2B5EF4-FFF2-40B4-BE49-F238E27FC236}">
              <a16:creationId xmlns:a16="http://schemas.microsoft.com/office/drawing/2014/main" id="{4F0AEEFA-E489-488D-970E-1E7FE60641D5}"/>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a:extLst>
            <a:ext uri="{FF2B5EF4-FFF2-40B4-BE49-F238E27FC236}">
              <a16:creationId xmlns:a16="http://schemas.microsoft.com/office/drawing/2014/main" id="{68DE9323-B35A-4208-B1C6-334264DA8DBE}"/>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a:extLst>
            <a:ext uri="{FF2B5EF4-FFF2-40B4-BE49-F238E27FC236}">
              <a16:creationId xmlns:a16="http://schemas.microsoft.com/office/drawing/2014/main" id="{06162A35-FEF8-49DD-9E95-C0E61B477E2F}"/>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F66FC178-089D-43BA-A871-1DC8D967D0F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325ABC5-E7F2-4076-8594-BB6E6BD8BB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94CEFE66-8A06-4030-8F4E-83F985470F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D6A52F79-34FA-4E6C-8A61-600B8D2B183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43A0BF8D-754D-47F0-8B11-730A718251A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45212</xdr:rowOff>
    </xdr:from>
    <xdr:to>
      <xdr:col>85</xdr:col>
      <xdr:colOff>177800</xdr:colOff>
      <xdr:row>60</xdr:row>
      <xdr:rowOff>146812</xdr:rowOff>
    </xdr:to>
    <xdr:sp macro="" textlink="">
      <xdr:nvSpPr>
        <xdr:cNvPr id="640" name="楕円 639">
          <a:extLst>
            <a:ext uri="{FF2B5EF4-FFF2-40B4-BE49-F238E27FC236}">
              <a16:creationId xmlns:a16="http://schemas.microsoft.com/office/drawing/2014/main" id="{811211E6-313F-461E-BB8E-A657512F9071}"/>
            </a:ext>
          </a:extLst>
        </xdr:cNvPr>
        <xdr:cNvSpPr/>
      </xdr:nvSpPr>
      <xdr:spPr>
        <a:xfrm>
          <a:off x="162687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68089</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6E4F176B-E490-41E8-980E-E732AF40FBBD}"/>
            </a:ext>
          </a:extLst>
        </xdr:cNvPr>
        <xdr:cNvSpPr txBox="1"/>
      </xdr:nvSpPr>
      <xdr:spPr>
        <a:xfrm>
          <a:off x="16357600" y="1018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90932</xdr:rowOff>
    </xdr:from>
    <xdr:to>
      <xdr:col>81</xdr:col>
      <xdr:colOff>101600</xdr:colOff>
      <xdr:row>61</xdr:row>
      <xdr:rowOff>21082</xdr:rowOff>
    </xdr:to>
    <xdr:sp macro="" textlink="">
      <xdr:nvSpPr>
        <xdr:cNvPr id="642" name="楕円 641">
          <a:extLst>
            <a:ext uri="{FF2B5EF4-FFF2-40B4-BE49-F238E27FC236}">
              <a16:creationId xmlns:a16="http://schemas.microsoft.com/office/drawing/2014/main" id="{5A5264D7-0154-4356-AE6D-03D5DDBADC2F}"/>
            </a:ext>
          </a:extLst>
        </xdr:cNvPr>
        <xdr:cNvSpPr/>
      </xdr:nvSpPr>
      <xdr:spPr>
        <a:xfrm>
          <a:off x="15430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96012</xdr:rowOff>
    </xdr:from>
    <xdr:to>
      <xdr:col>85</xdr:col>
      <xdr:colOff>127000</xdr:colOff>
      <xdr:row>60</xdr:row>
      <xdr:rowOff>141732</xdr:rowOff>
    </xdr:to>
    <xdr:cxnSp macro="">
      <xdr:nvCxnSpPr>
        <xdr:cNvPr id="643" name="直線コネクタ 642">
          <a:extLst>
            <a:ext uri="{FF2B5EF4-FFF2-40B4-BE49-F238E27FC236}">
              <a16:creationId xmlns:a16="http://schemas.microsoft.com/office/drawing/2014/main" id="{0649BB72-C819-4E2C-9D57-B21CB7DB8B3F}"/>
            </a:ext>
          </a:extLst>
        </xdr:cNvPr>
        <xdr:cNvCxnSpPr/>
      </xdr:nvCxnSpPr>
      <xdr:spPr>
        <a:xfrm flipV="1">
          <a:off x="15481300" y="103830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xdr:rowOff>
    </xdr:from>
    <xdr:to>
      <xdr:col>76</xdr:col>
      <xdr:colOff>165100</xdr:colOff>
      <xdr:row>61</xdr:row>
      <xdr:rowOff>117094</xdr:rowOff>
    </xdr:to>
    <xdr:sp macro="" textlink="">
      <xdr:nvSpPr>
        <xdr:cNvPr id="644" name="楕円 643">
          <a:extLst>
            <a:ext uri="{FF2B5EF4-FFF2-40B4-BE49-F238E27FC236}">
              <a16:creationId xmlns:a16="http://schemas.microsoft.com/office/drawing/2014/main" id="{F7F4F459-7B2A-49A2-9548-2FC852F8951B}"/>
            </a:ext>
          </a:extLst>
        </xdr:cNvPr>
        <xdr:cNvSpPr/>
      </xdr:nvSpPr>
      <xdr:spPr>
        <a:xfrm>
          <a:off x="14541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141732</xdr:rowOff>
    </xdr:from>
    <xdr:to>
      <xdr:col>81</xdr:col>
      <xdr:colOff>50800</xdr:colOff>
      <xdr:row>61</xdr:row>
      <xdr:rowOff>66294</xdr:rowOff>
    </xdr:to>
    <xdr:cxnSp macro="">
      <xdr:nvCxnSpPr>
        <xdr:cNvPr id="645" name="直線コネクタ 644">
          <a:extLst>
            <a:ext uri="{FF2B5EF4-FFF2-40B4-BE49-F238E27FC236}">
              <a16:creationId xmlns:a16="http://schemas.microsoft.com/office/drawing/2014/main" id="{2B1E9281-7B93-4EA9-8689-43A1EA3FA744}"/>
            </a:ext>
          </a:extLst>
        </xdr:cNvPr>
        <xdr:cNvCxnSpPr/>
      </xdr:nvCxnSpPr>
      <xdr:spPr>
        <a:xfrm flipV="1">
          <a:off x="14592300" y="104287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646" name="楕円 645">
          <a:extLst>
            <a:ext uri="{FF2B5EF4-FFF2-40B4-BE49-F238E27FC236}">
              <a16:creationId xmlns:a16="http://schemas.microsoft.com/office/drawing/2014/main" id="{B6D4F3A4-B4EB-4609-8509-5DA6B26A9D70}"/>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66294</xdr:rowOff>
    </xdr:to>
    <xdr:cxnSp macro="">
      <xdr:nvCxnSpPr>
        <xdr:cNvPr id="647" name="直線コネクタ 646">
          <a:extLst>
            <a:ext uri="{FF2B5EF4-FFF2-40B4-BE49-F238E27FC236}">
              <a16:creationId xmlns:a16="http://schemas.microsoft.com/office/drawing/2014/main" id="{973BFEA6-A7BF-40E5-9830-8725EFD10197}"/>
            </a:ext>
          </a:extLst>
        </xdr:cNvPr>
        <xdr:cNvCxnSpPr/>
      </xdr:nvCxnSpPr>
      <xdr:spPr>
        <a:xfrm>
          <a:off x="13703300" y="104470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95504</xdr:rowOff>
    </xdr:from>
    <xdr:to>
      <xdr:col>67</xdr:col>
      <xdr:colOff>101600</xdr:colOff>
      <xdr:row>61</xdr:row>
      <xdr:rowOff>25654</xdr:rowOff>
    </xdr:to>
    <xdr:sp macro="" textlink="">
      <xdr:nvSpPr>
        <xdr:cNvPr id="648" name="楕円 647">
          <a:extLst>
            <a:ext uri="{FF2B5EF4-FFF2-40B4-BE49-F238E27FC236}">
              <a16:creationId xmlns:a16="http://schemas.microsoft.com/office/drawing/2014/main" id="{E71ACC0F-60D2-4B3E-A116-CCC84F0E9D0E}"/>
            </a:ext>
          </a:extLst>
        </xdr:cNvPr>
        <xdr:cNvSpPr/>
      </xdr:nvSpPr>
      <xdr:spPr>
        <a:xfrm>
          <a:off x="12763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146304</xdr:rowOff>
    </xdr:from>
    <xdr:to>
      <xdr:col>71</xdr:col>
      <xdr:colOff>177800</xdr:colOff>
      <xdr:row>60</xdr:row>
      <xdr:rowOff>160020</xdr:rowOff>
    </xdr:to>
    <xdr:cxnSp macro="">
      <xdr:nvCxnSpPr>
        <xdr:cNvPr id="649" name="直線コネクタ 648">
          <a:extLst>
            <a:ext uri="{FF2B5EF4-FFF2-40B4-BE49-F238E27FC236}">
              <a16:creationId xmlns:a16="http://schemas.microsoft.com/office/drawing/2014/main" id="{0EB3257E-60CA-49AE-8B85-9318FC9B9BA3}"/>
            </a:ext>
          </a:extLst>
        </xdr:cNvPr>
        <xdr:cNvCxnSpPr/>
      </xdr:nvCxnSpPr>
      <xdr:spPr>
        <a:xfrm>
          <a:off x="12814300" y="104333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0" name="n_1aveValue【学校施設】&#10;有形固定資産減価償却率">
          <a:extLst>
            <a:ext uri="{FF2B5EF4-FFF2-40B4-BE49-F238E27FC236}">
              <a16:creationId xmlns:a16="http://schemas.microsoft.com/office/drawing/2014/main" id="{3F8F016F-E8BA-4BAE-A5E6-D79821A37CDC}"/>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651" name="n_2aveValue【学校施設】&#10;有形固定資産減価償却率">
          <a:extLst>
            <a:ext uri="{FF2B5EF4-FFF2-40B4-BE49-F238E27FC236}">
              <a16:creationId xmlns:a16="http://schemas.microsoft.com/office/drawing/2014/main" id="{009EB923-BB05-4B8B-A271-8CA863D87354}"/>
            </a:ext>
          </a:extLst>
        </xdr:cNvPr>
        <xdr:cNvSpPr txBox="1"/>
      </xdr:nvSpPr>
      <xdr:spPr>
        <a:xfrm>
          <a:off x="143897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652" name="n_3aveValue【学校施設】&#10;有形固定資産減価償却率">
          <a:extLst>
            <a:ext uri="{FF2B5EF4-FFF2-40B4-BE49-F238E27FC236}">
              <a16:creationId xmlns:a16="http://schemas.microsoft.com/office/drawing/2014/main" id="{39FD5A18-37B9-4197-AB4E-2B6E8334D172}"/>
            </a:ext>
          </a:extLst>
        </xdr:cNvPr>
        <xdr:cNvSpPr txBox="1"/>
      </xdr:nvSpPr>
      <xdr:spPr>
        <a:xfrm>
          <a:off x="13500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653" name="n_4aveValue【学校施設】&#10;有形固定資産減価償却率">
          <a:extLst>
            <a:ext uri="{FF2B5EF4-FFF2-40B4-BE49-F238E27FC236}">
              <a16:creationId xmlns:a16="http://schemas.microsoft.com/office/drawing/2014/main" id="{FB48E030-77C6-4FEC-A509-E5B5FCDD2C43}"/>
            </a:ext>
          </a:extLst>
        </xdr:cNvPr>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12209</xdr:rowOff>
    </xdr:from>
    <xdr:ext cx="405111" cy="259045"/>
    <xdr:sp macro="" textlink="">
      <xdr:nvSpPr>
        <xdr:cNvPr id="654" name="n_1mainValue【学校施設】&#10;有形固定資産減価償却率">
          <a:extLst>
            <a:ext uri="{FF2B5EF4-FFF2-40B4-BE49-F238E27FC236}">
              <a16:creationId xmlns:a16="http://schemas.microsoft.com/office/drawing/2014/main" id="{AA58BEB2-2DB7-40D6-BA38-0FC81F1A0A81}"/>
            </a:ext>
          </a:extLst>
        </xdr:cNvPr>
        <xdr:cNvSpPr txBox="1"/>
      </xdr:nvSpPr>
      <xdr:spPr>
        <a:xfrm>
          <a:off x="152660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108221</xdr:rowOff>
    </xdr:from>
    <xdr:ext cx="405111" cy="259045"/>
    <xdr:sp macro="" textlink="">
      <xdr:nvSpPr>
        <xdr:cNvPr id="655" name="n_2mainValue【学校施設】&#10;有形固定資産減価償却率">
          <a:extLst>
            <a:ext uri="{FF2B5EF4-FFF2-40B4-BE49-F238E27FC236}">
              <a16:creationId xmlns:a16="http://schemas.microsoft.com/office/drawing/2014/main" id="{9481DF0D-2965-43C5-913B-1C561E0A29B1}"/>
            </a:ext>
          </a:extLst>
        </xdr:cNvPr>
        <xdr:cNvSpPr txBox="1"/>
      </xdr:nvSpPr>
      <xdr:spPr>
        <a:xfrm>
          <a:off x="14389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656" name="n_3mainValue【学校施設】&#10;有形固定資産減価償却率">
          <a:extLst>
            <a:ext uri="{FF2B5EF4-FFF2-40B4-BE49-F238E27FC236}">
              <a16:creationId xmlns:a16="http://schemas.microsoft.com/office/drawing/2014/main" id="{5C2EF67E-650B-43F5-9A0C-1162A993E193}"/>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16781</xdr:rowOff>
    </xdr:from>
    <xdr:ext cx="405111" cy="259045"/>
    <xdr:sp macro="" textlink="">
      <xdr:nvSpPr>
        <xdr:cNvPr id="657" name="n_4mainValue【学校施設】&#10;有形固定資産減価償却率">
          <a:extLst>
            <a:ext uri="{FF2B5EF4-FFF2-40B4-BE49-F238E27FC236}">
              <a16:creationId xmlns:a16="http://schemas.microsoft.com/office/drawing/2014/main" id="{998C7E8D-DDF7-4C38-8484-5E38B5D6A774}"/>
            </a:ext>
          </a:extLst>
        </xdr:cNvPr>
        <xdr:cNvSpPr txBox="1"/>
      </xdr:nvSpPr>
      <xdr:spPr>
        <a:xfrm>
          <a:off x="12611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DF09F9C7-0085-41FA-B1BB-F601F78981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6A1E1730-DDE4-4A31-8765-BFDF5256CA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CA8D0A8F-B64A-47F9-88E7-44A84EED80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DA994628-CA4B-4F97-B642-C1A67A2441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475E1401-4936-4157-BC04-F1719CBE0B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7AED4BCE-259E-497D-9157-25CFEE0BE5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4E9E7EDD-778B-4884-9E37-6C741615A2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206045E2-354F-49AD-94BE-C73BD4A2418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A73DD8E5-B67D-4FF0-B2C4-4DB26046117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E06326BE-19EC-4441-A7C5-C8A350A65A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10B37BB1-1D91-43AB-9709-93D131F33FD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a:extLst>
            <a:ext uri="{FF2B5EF4-FFF2-40B4-BE49-F238E27FC236}">
              <a16:creationId xmlns:a16="http://schemas.microsoft.com/office/drawing/2014/main" id="{EC49460E-9218-46B8-B912-1ABCD5ADAD0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a:extLst>
            <a:ext uri="{FF2B5EF4-FFF2-40B4-BE49-F238E27FC236}">
              <a16:creationId xmlns:a16="http://schemas.microsoft.com/office/drawing/2014/main" id="{DB086C51-AAE6-4308-8F9F-3DEE0349357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a:extLst>
            <a:ext uri="{FF2B5EF4-FFF2-40B4-BE49-F238E27FC236}">
              <a16:creationId xmlns:a16="http://schemas.microsoft.com/office/drawing/2014/main" id="{3E89023A-70CC-4360-9E7C-AB6255652DF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a:extLst>
            <a:ext uri="{FF2B5EF4-FFF2-40B4-BE49-F238E27FC236}">
              <a16:creationId xmlns:a16="http://schemas.microsoft.com/office/drawing/2014/main" id="{A6548420-89FB-4427-A234-B6978195FD7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a:extLst>
            <a:ext uri="{FF2B5EF4-FFF2-40B4-BE49-F238E27FC236}">
              <a16:creationId xmlns:a16="http://schemas.microsoft.com/office/drawing/2014/main" id="{A8ADA77A-A398-4990-8F72-A9B206DE695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a:extLst>
            <a:ext uri="{FF2B5EF4-FFF2-40B4-BE49-F238E27FC236}">
              <a16:creationId xmlns:a16="http://schemas.microsoft.com/office/drawing/2014/main" id="{2026AE6D-EC7C-4892-9797-284247A267B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a:extLst>
            <a:ext uri="{FF2B5EF4-FFF2-40B4-BE49-F238E27FC236}">
              <a16:creationId xmlns:a16="http://schemas.microsoft.com/office/drawing/2014/main" id="{1EAA5074-1A6A-4784-91B4-345A55919BE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a:extLst>
            <a:ext uri="{FF2B5EF4-FFF2-40B4-BE49-F238E27FC236}">
              <a16:creationId xmlns:a16="http://schemas.microsoft.com/office/drawing/2014/main" id="{1D6DDA8A-68AB-4947-B941-B6DDA8FB5A6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F25219F9-52A1-4DFA-B929-A7C5588196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9749456A-C8A1-4CB1-A00A-D9D9132A8A1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D917713D-0CF2-465F-AB59-ABD29293E1F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a:extLst>
            <a:ext uri="{FF2B5EF4-FFF2-40B4-BE49-F238E27FC236}">
              <a16:creationId xmlns:a16="http://schemas.microsoft.com/office/drawing/2014/main" id="{623A29CD-B028-4723-9E1C-EA0996F1C6FB}"/>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a:extLst>
            <a:ext uri="{FF2B5EF4-FFF2-40B4-BE49-F238E27FC236}">
              <a16:creationId xmlns:a16="http://schemas.microsoft.com/office/drawing/2014/main" id="{CF9E2231-083B-4F11-A778-28AC0562D2B9}"/>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a:extLst>
            <a:ext uri="{FF2B5EF4-FFF2-40B4-BE49-F238E27FC236}">
              <a16:creationId xmlns:a16="http://schemas.microsoft.com/office/drawing/2014/main" id="{A6BC214A-8D07-4947-AAE2-0CCDF13C9915}"/>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a:extLst>
            <a:ext uri="{FF2B5EF4-FFF2-40B4-BE49-F238E27FC236}">
              <a16:creationId xmlns:a16="http://schemas.microsoft.com/office/drawing/2014/main" id="{4C8FD4A5-A434-46CD-A80D-18A6F6568B7E}"/>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a:extLst>
            <a:ext uri="{FF2B5EF4-FFF2-40B4-BE49-F238E27FC236}">
              <a16:creationId xmlns:a16="http://schemas.microsoft.com/office/drawing/2014/main" id="{67AC4969-0452-4A54-81E5-CBDB67E03FA6}"/>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685" name="【学校施設】&#10;一人当たり面積平均値テキスト">
          <a:extLst>
            <a:ext uri="{FF2B5EF4-FFF2-40B4-BE49-F238E27FC236}">
              <a16:creationId xmlns:a16="http://schemas.microsoft.com/office/drawing/2014/main" id="{90C2C7B0-C614-4719-ACD6-3245A43AEFA5}"/>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a:extLst>
            <a:ext uri="{FF2B5EF4-FFF2-40B4-BE49-F238E27FC236}">
              <a16:creationId xmlns:a16="http://schemas.microsoft.com/office/drawing/2014/main" id="{7BE7B3A3-08F7-4A35-B60A-05A43EDD0737}"/>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a:extLst>
            <a:ext uri="{FF2B5EF4-FFF2-40B4-BE49-F238E27FC236}">
              <a16:creationId xmlns:a16="http://schemas.microsoft.com/office/drawing/2014/main" id="{8B7C30D3-E0B0-4FCE-8899-365591C66350}"/>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a:extLst>
            <a:ext uri="{FF2B5EF4-FFF2-40B4-BE49-F238E27FC236}">
              <a16:creationId xmlns:a16="http://schemas.microsoft.com/office/drawing/2014/main" id="{F92E71BF-79AB-4079-9721-B142C93E39FD}"/>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a:extLst>
            <a:ext uri="{FF2B5EF4-FFF2-40B4-BE49-F238E27FC236}">
              <a16:creationId xmlns:a16="http://schemas.microsoft.com/office/drawing/2014/main" id="{D2BB2DC7-41C2-4DA7-8D6A-CAA016BAAF48}"/>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a:extLst>
            <a:ext uri="{FF2B5EF4-FFF2-40B4-BE49-F238E27FC236}">
              <a16:creationId xmlns:a16="http://schemas.microsoft.com/office/drawing/2014/main" id="{CCF0C7F3-E743-4A0E-90F1-6EF5C824C81F}"/>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50B524B4-40A8-4741-820D-4D035D440F8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97A27E09-430C-4AB1-BDA7-DB54C17525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88D06F76-48B9-4950-869F-46A8F0B5B4E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926E8884-8289-4BF8-8182-F9F077298C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BB8F3C7A-0220-4606-AF6C-46C479E078E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161798</xdr:rowOff>
    </xdr:from>
    <xdr:to>
      <xdr:col>116</xdr:col>
      <xdr:colOff>114300</xdr:colOff>
      <xdr:row>63</xdr:row>
      <xdr:rowOff>91948</xdr:rowOff>
    </xdr:to>
    <xdr:sp macro="" textlink="">
      <xdr:nvSpPr>
        <xdr:cNvPr id="696" name="楕円 695">
          <a:extLst>
            <a:ext uri="{FF2B5EF4-FFF2-40B4-BE49-F238E27FC236}">
              <a16:creationId xmlns:a16="http://schemas.microsoft.com/office/drawing/2014/main" id="{24727596-FC02-4241-A7F6-A81E641960B3}"/>
            </a:ext>
          </a:extLst>
        </xdr:cNvPr>
        <xdr:cNvSpPr/>
      </xdr:nvSpPr>
      <xdr:spPr>
        <a:xfrm>
          <a:off x="221107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140225</xdr:rowOff>
    </xdr:from>
    <xdr:ext cx="469744" cy="259045"/>
    <xdr:sp macro="" textlink="">
      <xdr:nvSpPr>
        <xdr:cNvPr id="697" name="【学校施設】&#10;一人当たり面積該当値テキスト">
          <a:extLst>
            <a:ext uri="{FF2B5EF4-FFF2-40B4-BE49-F238E27FC236}">
              <a16:creationId xmlns:a16="http://schemas.microsoft.com/office/drawing/2014/main" id="{7681FDD1-B5A7-47D9-9351-6E4ABFEDFCDF}"/>
            </a:ext>
          </a:extLst>
        </xdr:cNvPr>
        <xdr:cNvSpPr txBox="1"/>
      </xdr:nvSpPr>
      <xdr:spPr>
        <a:xfrm>
          <a:off x="22199600"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698" name="楕円 697">
          <a:extLst>
            <a:ext uri="{FF2B5EF4-FFF2-40B4-BE49-F238E27FC236}">
              <a16:creationId xmlns:a16="http://schemas.microsoft.com/office/drawing/2014/main" id="{0E2430BC-B806-4DCA-A035-F82171B341A6}"/>
            </a:ext>
          </a:extLst>
        </xdr:cNvPr>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41148</xdr:rowOff>
    </xdr:to>
    <xdr:cxnSp macro="">
      <xdr:nvCxnSpPr>
        <xdr:cNvPr id="699" name="直線コネクタ 698">
          <a:extLst>
            <a:ext uri="{FF2B5EF4-FFF2-40B4-BE49-F238E27FC236}">
              <a16:creationId xmlns:a16="http://schemas.microsoft.com/office/drawing/2014/main" id="{87BC6846-0F57-453A-93AF-5419A5DFC42A}"/>
            </a:ext>
          </a:extLst>
        </xdr:cNvPr>
        <xdr:cNvCxnSpPr/>
      </xdr:nvCxnSpPr>
      <xdr:spPr>
        <a:xfrm>
          <a:off x="21323300" y="108310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700" name="楕円 699">
          <a:extLst>
            <a:ext uri="{FF2B5EF4-FFF2-40B4-BE49-F238E27FC236}">
              <a16:creationId xmlns:a16="http://schemas.microsoft.com/office/drawing/2014/main" id="{063233D4-82F3-490B-8D93-294A4AA93D02}"/>
            </a:ext>
          </a:extLst>
        </xdr:cNvPr>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29718</xdr:rowOff>
    </xdr:to>
    <xdr:cxnSp macro="">
      <xdr:nvCxnSpPr>
        <xdr:cNvPr id="701" name="直線コネクタ 700">
          <a:extLst>
            <a:ext uri="{FF2B5EF4-FFF2-40B4-BE49-F238E27FC236}">
              <a16:creationId xmlns:a16="http://schemas.microsoft.com/office/drawing/2014/main" id="{70C232D7-3ECC-4D93-9699-CB6B8289A336}"/>
            </a:ext>
          </a:extLst>
        </xdr:cNvPr>
        <xdr:cNvCxnSpPr/>
      </xdr:nvCxnSpPr>
      <xdr:spPr>
        <a:xfrm>
          <a:off x="20434300" y="10821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702" name="楕円 701">
          <a:extLst>
            <a:ext uri="{FF2B5EF4-FFF2-40B4-BE49-F238E27FC236}">
              <a16:creationId xmlns:a16="http://schemas.microsoft.com/office/drawing/2014/main" id="{1200E763-B53F-443D-A4A5-EA6249F7FB97}"/>
            </a:ext>
          </a:extLst>
        </xdr:cNvPr>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20574</xdr:rowOff>
    </xdr:to>
    <xdr:cxnSp macro="">
      <xdr:nvCxnSpPr>
        <xdr:cNvPr id="703" name="直線コネクタ 702">
          <a:extLst>
            <a:ext uri="{FF2B5EF4-FFF2-40B4-BE49-F238E27FC236}">
              <a16:creationId xmlns:a16="http://schemas.microsoft.com/office/drawing/2014/main" id="{729FA728-F304-490B-8533-0D225B0EE5AC}"/>
            </a:ext>
          </a:extLst>
        </xdr:cNvPr>
        <xdr:cNvCxnSpPr/>
      </xdr:nvCxnSpPr>
      <xdr:spPr>
        <a:xfrm>
          <a:off x="19545300" y="10808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125222</xdr:rowOff>
    </xdr:from>
    <xdr:to>
      <xdr:col>98</xdr:col>
      <xdr:colOff>38100</xdr:colOff>
      <xdr:row>63</xdr:row>
      <xdr:rowOff>55372</xdr:rowOff>
    </xdr:to>
    <xdr:sp macro="" textlink="">
      <xdr:nvSpPr>
        <xdr:cNvPr id="704" name="楕円 703">
          <a:extLst>
            <a:ext uri="{FF2B5EF4-FFF2-40B4-BE49-F238E27FC236}">
              <a16:creationId xmlns:a16="http://schemas.microsoft.com/office/drawing/2014/main" id="{77338823-2490-453D-AD21-134AF46FC0F9}"/>
            </a:ext>
          </a:extLst>
        </xdr:cNvPr>
        <xdr:cNvSpPr/>
      </xdr:nvSpPr>
      <xdr:spPr>
        <a:xfrm>
          <a:off x="18605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xdr:rowOff>
    </xdr:from>
    <xdr:to>
      <xdr:col>102</xdr:col>
      <xdr:colOff>114300</xdr:colOff>
      <xdr:row>63</xdr:row>
      <xdr:rowOff>6858</xdr:rowOff>
    </xdr:to>
    <xdr:cxnSp macro="">
      <xdr:nvCxnSpPr>
        <xdr:cNvPr id="705" name="直線コネクタ 704">
          <a:extLst>
            <a:ext uri="{FF2B5EF4-FFF2-40B4-BE49-F238E27FC236}">
              <a16:creationId xmlns:a16="http://schemas.microsoft.com/office/drawing/2014/main" id="{5D9A8BE8-B1A9-4861-A2E3-563C35C3B28C}"/>
            </a:ext>
          </a:extLst>
        </xdr:cNvPr>
        <xdr:cNvCxnSpPr/>
      </xdr:nvCxnSpPr>
      <xdr:spPr>
        <a:xfrm>
          <a:off x="18656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3319</xdr:rowOff>
    </xdr:from>
    <xdr:ext cx="469744" cy="259045"/>
    <xdr:sp macro="" textlink="">
      <xdr:nvSpPr>
        <xdr:cNvPr id="706" name="n_1aveValue【学校施設】&#10;一人当たり面積">
          <a:extLst>
            <a:ext uri="{FF2B5EF4-FFF2-40B4-BE49-F238E27FC236}">
              <a16:creationId xmlns:a16="http://schemas.microsoft.com/office/drawing/2014/main" id="{FF9833B6-F6C5-4228-A55A-E482B39C9841}"/>
            </a:ext>
          </a:extLst>
        </xdr:cNvPr>
        <xdr:cNvSpPr txBox="1"/>
      </xdr:nvSpPr>
      <xdr:spPr>
        <a:xfrm>
          <a:off x="21075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707" name="n_2aveValue【学校施設】&#10;一人当たり面積">
          <a:extLst>
            <a:ext uri="{FF2B5EF4-FFF2-40B4-BE49-F238E27FC236}">
              <a16:creationId xmlns:a16="http://schemas.microsoft.com/office/drawing/2014/main" id="{21823037-0F94-4032-B7D5-26F7C68C1802}"/>
            </a:ext>
          </a:extLst>
        </xdr:cNvPr>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708" name="n_3aveValue【学校施設】&#10;一人当たり面積">
          <a:extLst>
            <a:ext uri="{FF2B5EF4-FFF2-40B4-BE49-F238E27FC236}">
              <a16:creationId xmlns:a16="http://schemas.microsoft.com/office/drawing/2014/main" id="{CA2829CF-7E8D-4AFE-A2F0-A3F8F73C2721}"/>
            </a:ext>
          </a:extLst>
        </xdr:cNvPr>
        <xdr:cNvSpPr txBox="1"/>
      </xdr:nvSpPr>
      <xdr:spPr>
        <a:xfrm>
          <a:off x="19310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9" name="n_4aveValue【学校施設】&#10;一人当たり面積">
          <a:extLst>
            <a:ext uri="{FF2B5EF4-FFF2-40B4-BE49-F238E27FC236}">
              <a16:creationId xmlns:a16="http://schemas.microsoft.com/office/drawing/2014/main" id="{7BF664CC-5F1D-4356-8250-965C7F6B2030}"/>
            </a:ext>
          </a:extLst>
        </xdr:cNvPr>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710" name="n_1mainValue【学校施設】&#10;一人当たり面積">
          <a:extLst>
            <a:ext uri="{FF2B5EF4-FFF2-40B4-BE49-F238E27FC236}">
              <a16:creationId xmlns:a16="http://schemas.microsoft.com/office/drawing/2014/main" id="{477146B2-D07E-41DA-AB1D-1C9245E1CF22}"/>
            </a:ext>
          </a:extLst>
        </xdr:cNvPr>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711" name="n_2mainValue【学校施設】&#10;一人当たり面積">
          <a:extLst>
            <a:ext uri="{FF2B5EF4-FFF2-40B4-BE49-F238E27FC236}">
              <a16:creationId xmlns:a16="http://schemas.microsoft.com/office/drawing/2014/main" id="{11A247A6-C7F7-4F91-8951-CCEB2BFD8222}"/>
            </a:ext>
          </a:extLst>
        </xdr:cNvPr>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712" name="n_3mainValue【学校施設】&#10;一人当たり面積">
          <a:extLst>
            <a:ext uri="{FF2B5EF4-FFF2-40B4-BE49-F238E27FC236}">
              <a16:creationId xmlns:a16="http://schemas.microsoft.com/office/drawing/2014/main" id="{1BDF9D29-A71C-4E7D-A6BF-F3705FC55451}"/>
            </a:ext>
          </a:extLst>
        </xdr:cNvPr>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46499</xdr:rowOff>
    </xdr:from>
    <xdr:ext cx="469744" cy="259045"/>
    <xdr:sp macro="" textlink="">
      <xdr:nvSpPr>
        <xdr:cNvPr id="713" name="n_4mainValue【学校施設】&#10;一人当たり面積">
          <a:extLst>
            <a:ext uri="{FF2B5EF4-FFF2-40B4-BE49-F238E27FC236}">
              <a16:creationId xmlns:a16="http://schemas.microsoft.com/office/drawing/2014/main" id="{8FBD2DAF-1420-4460-8C65-E9A3383B5ABC}"/>
            </a:ext>
          </a:extLst>
        </xdr:cNvPr>
        <xdr:cNvSpPr txBox="1"/>
      </xdr:nvSpPr>
      <xdr:spPr>
        <a:xfrm>
          <a:off x="18421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A60B8CE7-0B5A-4A55-B5EF-AF53A01A4B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502F3CE5-B86F-4199-AF2F-0430442D5B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D634C9A0-8582-43AE-B0C5-09909A34E6E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77F3D921-9AF2-4D60-B0A5-1BC274C2BB4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444097DA-3232-46CB-A3EB-E992BDD6F16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74C5A1EE-6F33-4195-B7C4-982B5F107C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F7E84072-9F23-489F-8655-6D31E49B53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84F56214-82E5-4DAC-B4E5-C5216D982A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C30FD03F-4C72-4C53-BCF2-1CAE86DC590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90117EF4-33D0-46E4-9125-86D805039FD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3F07D0C8-A9E6-48A9-9818-310885897D2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5" name="直線コネクタ 724">
          <a:extLst>
            <a:ext uri="{FF2B5EF4-FFF2-40B4-BE49-F238E27FC236}">
              <a16:creationId xmlns:a16="http://schemas.microsoft.com/office/drawing/2014/main" id="{A742C9EA-0945-42A5-B2F5-87081A7C2C6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6" name="テキスト ボックス 725">
          <a:extLst>
            <a:ext uri="{FF2B5EF4-FFF2-40B4-BE49-F238E27FC236}">
              <a16:creationId xmlns:a16="http://schemas.microsoft.com/office/drawing/2014/main" id="{2F8EDC7F-DB59-4345-94EA-BC0952A528FA}"/>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7" name="直線コネクタ 726">
          <a:extLst>
            <a:ext uri="{FF2B5EF4-FFF2-40B4-BE49-F238E27FC236}">
              <a16:creationId xmlns:a16="http://schemas.microsoft.com/office/drawing/2014/main" id="{238B5570-9302-471A-94D0-F5BE1DD60AA6}"/>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8" name="テキスト ボックス 727">
          <a:extLst>
            <a:ext uri="{FF2B5EF4-FFF2-40B4-BE49-F238E27FC236}">
              <a16:creationId xmlns:a16="http://schemas.microsoft.com/office/drawing/2014/main" id="{FCD51998-9B83-4D20-9A97-AC45F010C4B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9" name="直線コネクタ 728">
          <a:extLst>
            <a:ext uri="{FF2B5EF4-FFF2-40B4-BE49-F238E27FC236}">
              <a16:creationId xmlns:a16="http://schemas.microsoft.com/office/drawing/2014/main" id="{C84B6482-F195-4320-A979-1269D663AA7F}"/>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0" name="テキスト ボックス 729">
          <a:extLst>
            <a:ext uri="{FF2B5EF4-FFF2-40B4-BE49-F238E27FC236}">
              <a16:creationId xmlns:a16="http://schemas.microsoft.com/office/drawing/2014/main" id="{F2FA3F39-B219-400B-959E-F472A9C29F0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1" name="直線コネクタ 730">
          <a:extLst>
            <a:ext uri="{FF2B5EF4-FFF2-40B4-BE49-F238E27FC236}">
              <a16:creationId xmlns:a16="http://schemas.microsoft.com/office/drawing/2014/main" id="{4F3D5D6E-C90B-4848-BBC6-C0C4341F55B2}"/>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2" name="テキスト ボックス 731">
          <a:extLst>
            <a:ext uri="{FF2B5EF4-FFF2-40B4-BE49-F238E27FC236}">
              <a16:creationId xmlns:a16="http://schemas.microsoft.com/office/drawing/2014/main" id="{8D49100B-64FF-4B34-BCCC-FCB348CAE08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39CED8F6-C4A3-4037-8CE6-FF34AAC9257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4" name="テキスト ボックス 733">
          <a:extLst>
            <a:ext uri="{FF2B5EF4-FFF2-40B4-BE49-F238E27FC236}">
              <a16:creationId xmlns:a16="http://schemas.microsoft.com/office/drawing/2014/main" id="{053C2995-683A-4BFF-8BDB-5BD080B2C68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4BA0F84C-69D2-442D-B485-040E7C18E04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6" name="直線コネクタ 735">
          <a:extLst>
            <a:ext uri="{FF2B5EF4-FFF2-40B4-BE49-F238E27FC236}">
              <a16:creationId xmlns:a16="http://schemas.microsoft.com/office/drawing/2014/main" id="{7929CBA6-F086-4085-9024-07B64DB04C76}"/>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7" name="【児童館】&#10;有形固定資産減価償却率最小値テキスト">
          <a:extLst>
            <a:ext uri="{FF2B5EF4-FFF2-40B4-BE49-F238E27FC236}">
              <a16:creationId xmlns:a16="http://schemas.microsoft.com/office/drawing/2014/main" id="{50E1C5F7-45FB-4FE9-B836-C6A56D72A7B7}"/>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8" name="直線コネクタ 737">
          <a:extLst>
            <a:ext uri="{FF2B5EF4-FFF2-40B4-BE49-F238E27FC236}">
              <a16:creationId xmlns:a16="http://schemas.microsoft.com/office/drawing/2014/main" id="{DDEB8AC2-8C13-42C0-BDAA-865848F4A750}"/>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9" name="【児童館】&#10;有形固定資産減価償却率最大値テキスト">
          <a:extLst>
            <a:ext uri="{FF2B5EF4-FFF2-40B4-BE49-F238E27FC236}">
              <a16:creationId xmlns:a16="http://schemas.microsoft.com/office/drawing/2014/main" id="{E91FAFE4-B149-4413-B255-D6E48D0EDC06}"/>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40" name="直線コネクタ 739">
          <a:extLst>
            <a:ext uri="{FF2B5EF4-FFF2-40B4-BE49-F238E27FC236}">
              <a16:creationId xmlns:a16="http://schemas.microsoft.com/office/drawing/2014/main" id="{C10E40CC-E96C-447C-840A-B05555675093}"/>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155464</xdr:rowOff>
    </xdr:from>
    <xdr:ext cx="405111" cy="259045"/>
    <xdr:sp macro="" textlink="">
      <xdr:nvSpPr>
        <xdr:cNvPr id="741" name="【児童館】&#10;有形固定資産減価償却率平均値テキスト">
          <a:extLst>
            <a:ext uri="{FF2B5EF4-FFF2-40B4-BE49-F238E27FC236}">
              <a16:creationId xmlns:a16="http://schemas.microsoft.com/office/drawing/2014/main" id="{C8896BB7-A8A1-46A7-A1D7-E70B4BC75057}"/>
            </a:ext>
          </a:extLst>
        </xdr:cNvPr>
        <xdr:cNvSpPr txBox="1"/>
      </xdr:nvSpPr>
      <xdr:spPr>
        <a:xfrm>
          <a:off x="16357600" y="13871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42" name="フローチャート: 判断 741">
          <a:extLst>
            <a:ext uri="{FF2B5EF4-FFF2-40B4-BE49-F238E27FC236}">
              <a16:creationId xmlns:a16="http://schemas.microsoft.com/office/drawing/2014/main" id="{2D16C2DE-1436-4D2F-8708-9289F8F682A9}"/>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43" name="フローチャート: 判断 742">
          <a:extLst>
            <a:ext uri="{FF2B5EF4-FFF2-40B4-BE49-F238E27FC236}">
              <a16:creationId xmlns:a16="http://schemas.microsoft.com/office/drawing/2014/main" id="{A03AFE77-EB58-4A3A-94CD-CAFC18739637}"/>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4" name="フローチャート: 判断 743">
          <a:extLst>
            <a:ext uri="{FF2B5EF4-FFF2-40B4-BE49-F238E27FC236}">
              <a16:creationId xmlns:a16="http://schemas.microsoft.com/office/drawing/2014/main" id="{105838A4-D02C-48DD-BFCF-36E29F02248F}"/>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5" name="フローチャート: 判断 744">
          <a:extLst>
            <a:ext uri="{FF2B5EF4-FFF2-40B4-BE49-F238E27FC236}">
              <a16:creationId xmlns:a16="http://schemas.microsoft.com/office/drawing/2014/main" id="{8475FB3B-43E5-40E5-9577-235285388CEE}"/>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6" name="フローチャート: 判断 745">
          <a:extLst>
            <a:ext uri="{FF2B5EF4-FFF2-40B4-BE49-F238E27FC236}">
              <a16:creationId xmlns:a16="http://schemas.microsoft.com/office/drawing/2014/main" id="{308CC9D5-2EBD-40B4-9E24-0C9AE327CB60}"/>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A0FB1EA3-C821-40E2-BD67-44C7D9BEDA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73FFDA5E-5759-42A4-AFD0-3E87696A36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8C0862ED-E52F-4632-B0E6-43D2990472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7AF77A7A-E234-47F5-A81E-377AF12F3DB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505993E8-FE4C-4DD1-AAF2-C5BC756D060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87885</xdr:rowOff>
    </xdr:from>
    <xdr:to>
      <xdr:col>85</xdr:col>
      <xdr:colOff>177800</xdr:colOff>
      <xdr:row>79</xdr:row>
      <xdr:rowOff>18035</xdr:rowOff>
    </xdr:to>
    <xdr:sp macro="" textlink="">
      <xdr:nvSpPr>
        <xdr:cNvPr id="752" name="楕円 751">
          <a:extLst>
            <a:ext uri="{FF2B5EF4-FFF2-40B4-BE49-F238E27FC236}">
              <a16:creationId xmlns:a16="http://schemas.microsoft.com/office/drawing/2014/main" id="{A4E61C20-7923-4893-B0B6-A09EB9A0E41C}"/>
            </a:ext>
          </a:extLst>
        </xdr:cNvPr>
        <xdr:cNvSpPr/>
      </xdr:nvSpPr>
      <xdr:spPr>
        <a:xfrm>
          <a:off x="162687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110762</xdr:rowOff>
    </xdr:from>
    <xdr:ext cx="405111" cy="259045"/>
    <xdr:sp macro="" textlink="">
      <xdr:nvSpPr>
        <xdr:cNvPr id="753" name="【児童館】&#10;有形固定資産減価償却率該当値テキスト">
          <a:extLst>
            <a:ext uri="{FF2B5EF4-FFF2-40B4-BE49-F238E27FC236}">
              <a16:creationId xmlns:a16="http://schemas.microsoft.com/office/drawing/2014/main" id="{4DE9FAA5-1DE2-42B7-BF25-61CDD5609B5F}"/>
            </a:ext>
          </a:extLst>
        </xdr:cNvPr>
        <xdr:cNvSpPr txBox="1"/>
      </xdr:nvSpPr>
      <xdr:spPr>
        <a:xfrm>
          <a:off x="16357600" y="1331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126746</xdr:rowOff>
    </xdr:from>
    <xdr:to>
      <xdr:col>81</xdr:col>
      <xdr:colOff>101600</xdr:colOff>
      <xdr:row>79</xdr:row>
      <xdr:rowOff>56896</xdr:rowOff>
    </xdr:to>
    <xdr:sp macro="" textlink="">
      <xdr:nvSpPr>
        <xdr:cNvPr id="754" name="楕円 753">
          <a:extLst>
            <a:ext uri="{FF2B5EF4-FFF2-40B4-BE49-F238E27FC236}">
              <a16:creationId xmlns:a16="http://schemas.microsoft.com/office/drawing/2014/main" id="{F67029C9-5F4D-4B13-A0E3-6E09B263B578}"/>
            </a:ext>
          </a:extLst>
        </xdr:cNvPr>
        <xdr:cNvSpPr/>
      </xdr:nvSpPr>
      <xdr:spPr>
        <a:xfrm>
          <a:off x="15430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138685</xdr:rowOff>
    </xdr:from>
    <xdr:to>
      <xdr:col>85</xdr:col>
      <xdr:colOff>127000</xdr:colOff>
      <xdr:row>79</xdr:row>
      <xdr:rowOff>6096</xdr:rowOff>
    </xdr:to>
    <xdr:cxnSp macro="">
      <xdr:nvCxnSpPr>
        <xdr:cNvPr id="755" name="直線コネクタ 754">
          <a:extLst>
            <a:ext uri="{FF2B5EF4-FFF2-40B4-BE49-F238E27FC236}">
              <a16:creationId xmlns:a16="http://schemas.microsoft.com/office/drawing/2014/main" id="{53F5ACFA-30E0-46EC-8E4F-884F49186AF8}"/>
            </a:ext>
          </a:extLst>
        </xdr:cNvPr>
        <xdr:cNvCxnSpPr/>
      </xdr:nvCxnSpPr>
      <xdr:spPr>
        <a:xfrm flipV="1">
          <a:off x="15481300" y="13511785"/>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74168</xdr:rowOff>
    </xdr:from>
    <xdr:to>
      <xdr:col>76</xdr:col>
      <xdr:colOff>165100</xdr:colOff>
      <xdr:row>79</xdr:row>
      <xdr:rowOff>4318</xdr:rowOff>
    </xdr:to>
    <xdr:sp macro="" textlink="">
      <xdr:nvSpPr>
        <xdr:cNvPr id="756" name="楕円 755">
          <a:extLst>
            <a:ext uri="{FF2B5EF4-FFF2-40B4-BE49-F238E27FC236}">
              <a16:creationId xmlns:a16="http://schemas.microsoft.com/office/drawing/2014/main" id="{EC64786D-771C-4FC3-8FF0-3DB3AD9DA3C8}"/>
            </a:ext>
          </a:extLst>
        </xdr:cNvPr>
        <xdr:cNvSpPr/>
      </xdr:nvSpPr>
      <xdr:spPr>
        <a:xfrm>
          <a:off x="14541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124968</xdr:rowOff>
    </xdr:from>
    <xdr:to>
      <xdr:col>81</xdr:col>
      <xdr:colOff>50800</xdr:colOff>
      <xdr:row>79</xdr:row>
      <xdr:rowOff>6096</xdr:rowOff>
    </xdr:to>
    <xdr:cxnSp macro="">
      <xdr:nvCxnSpPr>
        <xdr:cNvPr id="757" name="直線コネクタ 756">
          <a:extLst>
            <a:ext uri="{FF2B5EF4-FFF2-40B4-BE49-F238E27FC236}">
              <a16:creationId xmlns:a16="http://schemas.microsoft.com/office/drawing/2014/main" id="{8BDD7E74-0147-4F07-88BF-F1FD0809B65E}"/>
            </a:ext>
          </a:extLst>
        </xdr:cNvPr>
        <xdr:cNvCxnSpPr/>
      </xdr:nvCxnSpPr>
      <xdr:spPr>
        <a:xfrm>
          <a:off x="14592300" y="134980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35306</xdr:rowOff>
    </xdr:from>
    <xdr:to>
      <xdr:col>72</xdr:col>
      <xdr:colOff>38100</xdr:colOff>
      <xdr:row>78</xdr:row>
      <xdr:rowOff>136906</xdr:rowOff>
    </xdr:to>
    <xdr:sp macro="" textlink="">
      <xdr:nvSpPr>
        <xdr:cNvPr id="758" name="楕円 757">
          <a:extLst>
            <a:ext uri="{FF2B5EF4-FFF2-40B4-BE49-F238E27FC236}">
              <a16:creationId xmlns:a16="http://schemas.microsoft.com/office/drawing/2014/main" id="{CBCC1F02-7829-4E02-845B-4A326FA1B083}"/>
            </a:ext>
          </a:extLst>
        </xdr:cNvPr>
        <xdr:cNvSpPr/>
      </xdr:nvSpPr>
      <xdr:spPr>
        <a:xfrm>
          <a:off x="136525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86106</xdr:rowOff>
    </xdr:from>
    <xdr:to>
      <xdr:col>76</xdr:col>
      <xdr:colOff>114300</xdr:colOff>
      <xdr:row>78</xdr:row>
      <xdr:rowOff>124968</xdr:rowOff>
    </xdr:to>
    <xdr:cxnSp macro="">
      <xdr:nvCxnSpPr>
        <xdr:cNvPr id="759" name="直線コネクタ 758">
          <a:extLst>
            <a:ext uri="{FF2B5EF4-FFF2-40B4-BE49-F238E27FC236}">
              <a16:creationId xmlns:a16="http://schemas.microsoft.com/office/drawing/2014/main" id="{9CBA04CD-0701-4F3B-A062-4C1679DFCFFA}"/>
            </a:ext>
          </a:extLst>
        </xdr:cNvPr>
        <xdr:cNvCxnSpPr/>
      </xdr:nvCxnSpPr>
      <xdr:spPr>
        <a:xfrm>
          <a:off x="13703300" y="134592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151892</xdr:rowOff>
    </xdr:from>
    <xdr:to>
      <xdr:col>67</xdr:col>
      <xdr:colOff>101600</xdr:colOff>
      <xdr:row>78</xdr:row>
      <xdr:rowOff>82042</xdr:rowOff>
    </xdr:to>
    <xdr:sp macro="" textlink="">
      <xdr:nvSpPr>
        <xdr:cNvPr id="760" name="楕円 759">
          <a:extLst>
            <a:ext uri="{FF2B5EF4-FFF2-40B4-BE49-F238E27FC236}">
              <a16:creationId xmlns:a16="http://schemas.microsoft.com/office/drawing/2014/main" id="{931FA501-C484-4BAB-B3BB-2ECCC4DF6E84}"/>
            </a:ext>
          </a:extLst>
        </xdr:cNvPr>
        <xdr:cNvSpPr/>
      </xdr:nvSpPr>
      <xdr:spPr>
        <a:xfrm>
          <a:off x="127635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31242</xdr:rowOff>
    </xdr:from>
    <xdr:to>
      <xdr:col>71</xdr:col>
      <xdr:colOff>177800</xdr:colOff>
      <xdr:row>78</xdr:row>
      <xdr:rowOff>86106</xdr:rowOff>
    </xdr:to>
    <xdr:cxnSp macro="">
      <xdr:nvCxnSpPr>
        <xdr:cNvPr id="761" name="直線コネクタ 760">
          <a:extLst>
            <a:ext uri="{FF2B5EF4-FFF2-40B4-BE49-F238E27FC236}">
              <a16:creationId xmlns:a16="http://schemas.microsoft.com/office/drawing/2014/main" id="{831E0915-668D-4624-85EE-1FAD25242496}"/>
            </a:ext>
          </a:extLst>
        </xdr:cNvPr>
        <xdr:cNvCxnSpPr/>
      </xdr:nvCxnSpPr>
      <xdr:spPr>
        <a:xfrm>
          <a:off x="12814300" y="1340434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66312</xdr:rowOff>
    </xdr:from>
    <xdr:ext cx="405111" cy="259045"/>
    <xdr:sp macro="" textlink="">
      <xdr:nvSpPr>
        <xdr:cNvPr id="762" name="n_1aveValue【児童館】&#10;有形固定資産減価償却率">
          <a:extLst>
            <a:ext uri="{FF2B5EF4-FFF2-40B4-BE49-F238E27FC236}">
              <a16:creationId xmlns:a16="http://schemas.microsoft.com/office/drawing/2014/main" id="{CCA17CD9-4958-4149-B501-5683C6612010}"/>
            </a:ext>
          </a:extLst>
        </xdr:cNvPr>
        <xdr:cNvSpPr txBox="1"/>
      </xdr:nvSpPr>
      <xdr:spPr>
        <a:xfrm>
          <a:off x="152660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57166</xdr:rowOff>
    </xdr:from>
    <xdr:ext cx="405111" cy="259045"/>
    <xdr:sp macro="" textlink="">
      <xdr:nvSpPr>
        <xdr:cNvPr id="763" name="n_2aveValue【児童館】&#10;有形固定資産減価償却率">
          <a:extLst>
            <a:ext uri="{FF2B5EF4-FFF2-40B4-BE49-F238E27FC236}">
              <a16:creationId xmlns:a16="http://schemas.microsoft.com/office/drawing/2014/main" id="{63C8F09B-3A18-4282-AEC3-BD60EEF1E6A7}"/>
            </a:ext>
          </a:extLst>
        </xdr:cNvPr>
        <xdr:cNvSpPr txBox="1"/>
      </xdr:nvSpPr>
      <xdr:spPr>
        <a:xfrm>
          <a:off x="14389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764" name="n_3aveValue【児童館】&#10;有形固定資産減価償却率">
          <a:extLst>
            <a:ext uri="{FF2B5EF4-FFF2-40B4-BE49-F238E27FC236}">
              <a16:creationId xmlns:a16="http://schemas.microsoft.com/office/drawing/2014/main" id="{20E17E26-7124-4690-B6DE-75095BE445E2}"/>
            </a:ext>
          </a:extLst>
        </xdr:cNvPr>
        <xdr:cNvSpPr txBox="1"/>
      </xdr:nvSpPr>
      <xdr:spPr>
        <a:xfrm>
          <a:off x="13500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48023</xdr:rowOff>
    </xdr:from>
    <xdr:ext cx="405111" cy="259045"/>
    <xdr:sp macro="" textlink="">
      <xdr:nvSpPr>
        <xdr:cNvPr id="765" name="n_4aveValue【児童館】&#10;有形固定資産減価償却率">
          <a:extLst>
            <a:ext uri="{FF2B5EF4-FFF2-40B4-BE49-F238E27FC236}">
              <a16:creationId xmlns:a16="http://schemas.microsoft.com/office/drawing/2014/main" id="{5A393F25-7281-4FF3-9078-63CC6DBEA4C0}"/>
            </a:ext>
          </a:extLst>
        </xdr:cNvPr>
        <xdr:cNvSpPr txBox="1"/>
      </xdr:nvSpPr>
      <xdr:spPr>
        <a:xfrm>
          <a:off x="12611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73423</xdr:rowOff>
    </xdr:from>
    <xdr:ext cx="405111" cy="259045"/>
    <xdr:sp macro="" textlink="">
      <xdr:nvSpPr>
        <xdr:cNvPr id="766" name="n_1mainValue【児童館】&#10;有形固定資産減価償却率">
          <a:extLst>
            <a:ext uri="{FF2B5EF4-FFF2-40B4-BE49-F238E27FC236}">
              <a16:creationId xmlns:a16="http://schemas.microsoft.com/office/drawing/2014/main" id="{779D45A2-0AB0-4227-89CF-79BCF212BA6F}"/>
            </a:ext>
          </a:extLst>
        </xdr:cNvPr>
        <xdr:cNvSpPr txBox="1"/>
      </xdr:nvSpPr>
      <xdr:spPr>
        <a:xfrm>
          <a:off x="152660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20845</xdr:rowOff>
    </xdr:from>
    <xdr:ext cx="405111" cy="259045"/>
    <xdr:sp macro="" textlink="">
      <xdr:nvSpPr>
        <xdr:cNvPr id="767" name="n_2mainValue【児童館】&#10;有形固定資産減価償却率">
          <a:extLst>
            <a:ext uri="{FF2B5EF4-FFF2-40B4-BE49-F238E27FC236}">
              <a16:creationId xmlns:a16="http://schemas.microsoft.com/office/drawing/2014/main" id="{7EEECF7B-8048-4634-99EA-2E661A941898}"/>
            </a:ext>
          </a:extLst>
        </xdr:cNvPr>
        <xdr:cNvSpPr txBox="1"/>
      </xdr:nvSpPr>
      <xdr:spPr>
        <a:xfrm>
          <a:off x="14389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153433</xdr:rowOff>
    </xdr:from>
    <xdr:ext cx="405111" cy="259045"/>
    <xdr:sp macro="" textlink="">
      <xdr:nvSpPr>
        <xdr:cNvPr id="768" name="n_3mainValue【児童館】&#10;有形固定資産減価償却率">
          <a:extLst>
            <a:ext uri="{FF2B5EF4-FFF2-40B4-BE49-F238E27FC236}">
              <a16:creationId xmlns:a16="http://schemas.microsoft.com/office/drawing/2014/main" id="{C4E39271-9473-4E69-A346-D69A843C9978}"/>
            </a:ext>
          </a:extLst>
        </xdr:cNvPr>
        <xdr:cNvSpPr txBox="1"/>
      </xdr:nvSpPr>
      <xdr:spPr>
        <a:xfrm>
          <a:off x="13500744" y="1318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98569</xdr:rowOff>
    </xdr:from>
    <xdr:ext cx="405111" cy="259045"/>
    <xdr:sp macro="" textlink="">
      <xdr:nvSpPr>
        <xdr:cNvPr id="769" name="n_4mainValue【児童館】&#10;有形固定資産減価償却率">
          <a:extLst>
            <a:ext uri="{FF2B5EF4-FFF2-40B4-BE49-F238E27FC236}">
              <a16:creationId xmlns:a16="http://schemas.microsoft.com/office/drawing/2014/main" id="{188AC393-CCC3-4194-BED3-20B6470E84F4}"/>
            </a:ext>
          </a:extLst>
        </xdr:cNvPr>
        <xdr:cNvSpPr txBox="1"/>
      </xdr:nvSpPr>
      <xdr:spPr>
        <a:xfrm>
          <a:off x="12611744" y="1312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3629DE6C-89F5-4A4B-8023-D3C1CF111E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A82C35B2-D9E4-4AE0-8896-CF328CCA6EA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19FE8535-309D-4E93-99D6-10DAD2CC74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FF9AFA86-795B-4D5B-B363-39E8C828C6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660D82D5-F9C6-4A72-827C-EC5FB7071C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9F02E5D-603C-4B96-8C7A-F4C4E21946B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85AA609C-0175-4D02-B336-3BDA638D59C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624432D0-ECB6-4A0B-969F-B4CEC7E8E3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C97E974-BFAD-4A68-B311-4948E1D7E56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327FB6C0-EB34-4F45-890C-C3FA6DA8FC6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15A5B60E-66A7-4927-A1F9-E2B77B00756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2AC069D-1ACB-455F-A0EB-9C14E8A348F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148016A0-3D03-495A-B520-66143C76C46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FE44CDC7-5A7D-415B-A35E-04E3145F397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311C5513-B0B6-4C64-8E98-5B7705EA4F4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A23FE0F2-6783-42D6-9039-0451DDA4EA3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2C842E-5604-45ED-B075-E9A959C0541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4F4C1714-3C81-435B-8698-CC4AD78F1A9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D131E8DD-BE15-47E8-8BE8-42480589035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7A3DE502-4538-4F90-8D60-D04AC039123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C86EB0AA-6C54-401F-95A3-459E37DB448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8926387F-FB62-447C-A324-8BE620920A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F447DE6B-8C61-46B1-9F38-55CACDD5C05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3" name="直線コネクタ 792">
          <a:extLst>
            <a:ext uri="{FF2B5EF4-FFF2-40B4-BE49-F238E27FC236}">
              <a16:creationId xmlns:a16="http://schemas.microsoft.com/office/drawing/2014/main" id="{1AC33C8A-0C28-495A-9B6E-995DC0CBBFB3}"/>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a:extLst>
            <a:ext uri="{FF2B5EF4-FFF2-40B4-BE49-F238E27FC236}">
              <a16:creationId xmlns:a16="http://schemas.microsoft.com/office/drawing/2014/main" id="{85A6446D-8FDA-4AFD-BCB5-1975F87EF17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a:extLst>
            <a:ext uri="{FF2B5EF4-FFF2-40B4-BE49-F238E27FC236}">
              <a16:creationId xmlns:a16="http://schemas.microsoft.com/office/drawing/2014/main" id="{DAF9502F-FA22-4334-98D4-C81DDDB3E585}"/>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6" name="【児童館】&#10;一人当たり面積最大値テキスト">
          <a:extLst>
            <a:ext uri="{FF2B5EF4-FFF2-40B4-BE49-F238E27FC236}">
              <a16:creationId xmlns:a16="http://schemas.microsoft.com/office/drawing/2014/main" id="{F35E96B8-AA84-4382-83F6-1F628EA28695}"/>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7" name="直線コネクタ 796">
          <a:extLst>
            <a:ext uri="{FF2B5EF4-FFF2-40B4-BE49-F238E27FC236}">
              <a16:creationId xmlns:a16="http://schemas.microsoft.com/office/drawing/2014/main" id="{01E6F6F9-D5D2-4595-AAB1-FC65951512F3}"/>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8" name="【児童館】&#10;一人当たり面積平均値テキスト">
          <a:extLst>
            <a:ext uri="{FF2B5EF4-FFF2-40B4-BE49-F238E27FC236}">
              <a16:creationId xmlns:a16="http://schemas.microsoft.com/office/drawing/2014/main" id="{BCFBBBFA-313D-48C8-9521-9172B09E8D0E}"/>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9" name="フローチャート: 判断 798">
          <a:extLst>
            <a:ext uri="{FF2B5EF4-FFF2-40B4-BE49-F238E27FC236}">
              <a16:creationId xmlns:a16="http://schemas.microsoft.com/office/drawing/2014/main" id="{63B1F95A-A15D-4C35-A016-B7FCEE99C0E8}"/>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0" name="フローチャート: 判断 799">
          <a:extLst>
            <a:ext uri="{FF2B5EF4-FFF2-40B4-BE49-F238E27FC236}">
              <a16:creationId xmlns:a16="http://schemas.microsoft.com/office/drawing/2014/main" id="{D1B9DC6B-335F-4575-89F3-382593EC6836}"/>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1" name="フローチャート: 判断 800">
          <a:extLst>
            <a:ext uri="{FF2B5EF4-FFF2-40B4-BE49-F238E27FC236}">
              <a16:creationId xmlns:a16="http://schemas.microsoft.com/office/drawing/2014/main" id="{BFA1DCF9-8750-4290-9EF6-FDC157361A28}"/>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3EEB5C10-063C-48C5-B68B-F601B2FA14EA}"/>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3" name="フローチャート: 判断 802">
          <a:extLst>
            <a:ext uri="{FF2B5EF4-FFF2-40B4-BE49-F238E27FC236}">
              <a16:creationId xmlns:a16="http://schemas.microsoft.com/office/drawing/2014/main" id="{3C0B5DB5-3D64-4976-9B32-DE0FE7B0A327}"/>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5909CC80-28B9-4FA4-AB8C-76B8E5B9891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CF102CB2-F667-4286-A79A-240FE505FE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3C2EC6F0-6F2F-4BC6-92B0-58DB0915EF3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A57FC98B-ABAB-433D-8062-E6E052B567C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70FE4DB1-6DC6-4330-B761-3FBF84951A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09" name="楕円 808">
          <a:extLst>
            <a:ext uri="{FF2B5EF4-FFF2-40B4-BE49-F238E27FC236}">
              <a16:creationId xmlns:a16="http://schemas.microsoft.com/office/drawing/2014/main" id="{BF936901-D3DC-4D2D-8564-A2D61FA1F2AB}"/>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10" name="【児童館】&#10;一人当たり面積該当値テキスト">
          <a:extLst>
            <a:ext uri="{FF2B5EF4-FFF2-40B4-BE49-F238E27FC236}">
              <a16:creationId xmlns:a16="http://schemas.microsoft.com/office/drawing/2014/main" id="{CAA6A367-3B19-4D63-B88A-1C16E8B1FCAE}"/>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11" name="楕円 810">
          <a:extLst>
            <a:ext uri="{FF2B5EF4-FFF2-40B4-BE49-F238E27FC236}">
              <a16:creationId xmlns:a16="http://schemas.microsoft.com/office/drawing/2014/main" id="{25D2AD2A-E9B5-4D06-B48A-59BA69221DD7}"/>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12" name="直線コネクタ 811">
          <a:extLst>
            <a:ext uri="{FF2B5EF4-FFF2-40B4-BE49-F238E27FC236}">
              <a16:creationId xmlns:a16="http://schemas.microsoft.com/office/drawing/2014/main" id="{4A1F762C-E11B-4F82-8FCC-C2D29013D40E}"/>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13" name="楕円 812">
          <a:extLst>
            <a:ext uri="{FF2B5EF4-FFF2-40B4-BE49-F238E27FC236}">
              <a16:creationId xmlns:a16="http://schemas.microsoft.com/office/drawing/2014/main" id="{03D3F3CA-302F-4777-AC96-67589282D9F1}"/>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14" name="直線コネクタ 813">
          <a:extLst>
            <a:ext uri="{FF2B5EF4-FFF2-40B4-BE49-F238E27FC236}">
              <a16:creationId xmlns:a16="http://schemas.microsoft.com/office/drawing/2014/main" id="{480873E6-AC00-49EE-B6DA-A5117BBEF995}"/>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15" name="楕円 814">
          <a:extLst>
            <a:ext uri="{FF2B5EF4-FFF2-40B4-BE49-F238E27FC236}">
              <a16:creationId xmlns:a16="http://schemas.microsoft.com/office/drawing/2014/main" id="{BB21B53A-4376-4883-81A9-FF664311DAA2}"/>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16" name="直線コネクタ 815">
          <a:extLst>
            <a:ext uri="{FF2B5EF4-FFF2-40B4-BE49-F238E27FC236}">
              <a16:creationId xmlns:a16="http://schemas.microsoft.com/office/drawing/2014/main" id="{DC951A4C-C638-4435-8AD7-5D6314172C20}"/>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7" name="楕円 816">
          <a:extLst>
            <a:ext uri="{FF2B5EF4-FFF2-40B4-BE49-F238E27FC236}">
              <a16:creationId xmlns:a16="http://schemas.microsoft.com/office/drawing/2014/main" id="{9D0A1D90-82A3-458F-B7DF-0D9721027BAA}"/>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19050</xdr:rowOff>
    </xdr:to>
    <xdr:cxnSp macro="">
      <xdr:nvCxnSpPr>
        <xdr:cNvPr id="818" name="直線コネクタ 817">
          <a:extLst>
            <a:ext uri="{FF2B5EF4-FFF2-40B4-BE49-F238E27FC236}">
              <a16:creationId xmlns:a16="http://schemas.microsoft.com/office/drawing/2014/main" id="{DF232A68-BA1D-4A5D-9468-0DAC09D872CF}"/>
            </a:ext>
          </a:extLst>
        </xdr:cNvPr>
        <xdr:cNvCxnSpPr/>
      </xdr:nvCxnSpPr>
      <xdr:spPr>
        <a:xfrm>
          <a:off x="18656300" y="1455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9" name="n_1aveValue【児童館】&#10;一人当たり面積">
          <a:extLst>
            <a:ext uri="{FF2B5EF4-FFF2-40B4-BE49-F238E27FC236}">
              <a16:creationId xmlns:a16="http://schemas.microsoft.com/office/drawing/2014/main" id="{B1A664EF-AD33-407F-9482-AD400C0DE1DA}"/>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0" name="n_2aveValue【児童館】&#10;一人当たり面積">
          <a:extLst>
            <a:ext uri="{FF2B5EF4-FFF2-40B4-BE49-F238E27FC236}">
              <a16:creationId xmlns:a16="http://schemas.microsoft.com/office/drawing/2014/main" id="{C0E7A080-A6D7-4EB4-B857-A9D65480439B}"/>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児童館】&#10;一人当たり面積">
          <a:extLst>
            <a:ext uri="{FF2B5EF4-FFF2-40B4-BE49-F238E27FC236}">
              <a16:creationId xmlns:a16="http://schemas.microsoft.com/office/drawing/2014/main" id="{19A9C62A-DFD9-4BD8-9C9B-2ED7623F799F}"/>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2" name="n_4aveValue【児童館】&#10;一人当たり面積">
          <a:extLst>
            <a:ext uri="{FF2B5EF4-FFF2-40B4-BE49-F238E27FC236}">
              <a16:creationId xmlns:a16="http://schemas.microsoft.com/office/drawing/2014/main" id="{C6F853F7-303E-45B1-91DD-FE6A3A98C2CD}"/>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23" name="n_1mainValue【児童館】&#10;一人当たり面積">
          <a:extLst>
            <a:ext uri="{FF2B5EF4-FFF2-40B4-BE49-F238E27FC236}">
              <a16:creationId xmlns:a16="http://schemas.microsoft.com/office/drawing/2014/main" id="{53FB399E-554F-4BB3-A45F-346252A01406}"/>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24" name="n_2mainValue【児童館】&#10;一人当たり面積">
          <a:extLst>
            <a:ext uri="{FF2B5EF4-FFF2-40B4-BE49-F238E27FC236}">
              <a16:creationId xmlns:a16="http://schemas.microsoft.com/office/drawing/2014/main" id="{45EB3F4A-D787-4DE6-BE99-2F2C18BB87E5}"/>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25" name="n_3mainValue【児童館】&#10;一人当たり面積">
          <a:extLst>
            <a:ext uri="{FF2B5EF4-FFF2-40B4-BE49-F238E27FC236}">
              <a16:creationId xmlns:a16="http://schemas.microsoft.com/office/drawing/2014/main" id="{D42582BE-57C6-49B2-8277-FE51BE8F7DCF}"/>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6" name="n_4mainValue【児童館】&#10;一人当たり面積">
          <a:extLst>
            <a:ext uri="{FF2B5EF4-FFF2-40B4-BE49-F238E27FC236}">
              <a16:creationId xmlns:a16="http://schemas.microsoft.com/office/drawing/2014/main" id="{B1F71AF6-AB90-4F88-B82E-6127C9BA7269}"/>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904B837-0BF5-4D98-8CE6-0E5E2EA3F1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572DCB96-4DD6-44FF-A352-D9340A03C71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9ECEEAC8-197B-45F7-9C8E-1A874AF162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7A4B0164-9D46-4634-BD5A-CB9F76AD98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6DFBC194-B2E0-4DCB-8990-13D6864CFF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C6C5FA6C-3ED1-46CC-AE86-D88EE5F682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C20D02FB-1CBF-4FE5-9A5B-2D935AC38A0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92EED8CC-933D-42B0-A6CA-0E71465B3A6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FF8845EA-D4A4-41B6-AC76-72946093C1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D505E7F1-B213-4841-8990-AAEC028356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7" name="テキスト ボックス 836">
          <a:extLst>
            <a:ext uri="{FF2B5EF4-FFF2-40B4-BE49-F238E27FC236}">
              <a16:creationId xmlns:a16="http://schemas.microsoft.com/office/drawing/2014/main" id="{F15C6D04-6A70-434C-87EA-54E2160332B5}"/>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4B79EF61-611E-4BDC-A6D8-5BF9E7B036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9" name="テキスト ボックス 838">
          <a:extLst>
            <a:ext uri="{FF2B5EF4-FFF2-40B4-BE49-F238E27FC236}">
              <a16:creationId xmlns:a16="http://schemas.microsoft.com/office/drawing/2014/main" id="{2E8B00B8-006F-49E7-B14F-4412CD566CDD}"/>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2438E13D-17D0-4697-BD2B-B610C376197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15413A5D-7A68-4CFC-862C-5885FA17808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480293D6-72C0-460E-A678-2B8992024A4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DD2FF270-8804-4AB9-8F92-7C27FFB7D8C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C8BDED60-03CC-4B1C-9641-8B44505F7D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521D3DED-7F77-4655-9418-95F16E87049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0AAD0274-5010-430B-8138-0A530FD5A6D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0E366046-F18F-400F-A289-39AB6A3936C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235C8784-B7EA-49EA-B3C9-788AAA566AE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9" name="テキスト ボックス 848">
          <a:extLst>
            <a:ext uri="{FF2B5EF4-FFF2-40B4-BE49-F238E27FC236}">
              <a16:creationId xmlns:a16="http://schemas.microsoft.com/office/drawing/2014/main" id="{FC2BCB32-91AB-4312-A3D6-A6739FDFE9D9}"/>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29CB89D3-CFCC-4B38-923E-DD07C0C20DE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a:extLst>
            <a:ext uri="{FF2B5EF4-FFF2-40B4-BE49-F238E27FC236}">
              <a16:creationId xmlns:a16="http://schemas.microsoft.com/office/drawing/2014/main" id="{1FC1E0A8-8CFF-45D3-9F82-5E3FDD9935F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7B606323-D5AB-45EA-A8D8-AB8432323E3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53" name="直線コネクタ 852">
          <a:extLst>
            <a:ext uri="{FF2B5EF4-FFF2-40B4-BE49-F238E27FC236}">
              <a16:creationId xmlns:a16="http://schemas.microsoft.com/office/drawing/2014/main" id="{18C2C9D1-9E5E-47F3-A5FE-7D1EF68F27C8}"/>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4" name="【公民館】&#10;有形固定資産減価償却率最小値テキスト">
          <a:extLst>
            <a:ext uri="{FF2B5EF4-FFF2-40B4-BE49-F238E27FC236}">
              <a16:creationId xmlns:a16="http://schemas.microsoft.com/office/drawing/2014/main" id="{7A844EDB-F28F-4BDF-9F70-5731564FA56E}"/>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5" name="直線コネクタ 854">
          <a:extLst>
            <a:ext uri="{FF2B5EF4-FFF2-40B4-BE49-F238E27FC236}">
              <a16:creationId xmlns:a16="http://schemas.microsoft.com/office/drawing/2014/main" id="{8C802411-B62F-4393-8C88-0B228F7BE37C}"/>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56" name="【公民館】&#10;有形固定資産減価償却率最大値テキスト">
          <a:extLst>
            <a:ext uri="{FF2B5EF4-FFF2-40B4-BE49-F238E27FC236}">
              <a16:creationId xmlns:a16="http://schemas.microsoft.com/office/drawing/2014/main" id="{FD54A38E-E01E-4E05-98D9-5343FF620463}"/>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57" name="直線コネクタ 856">
          <a:extLst>
            <a:ext uri="{FF2B5EF4-FFF2-40B4-BE49-F238E27FC236}">
              <a16:creationId xmlns:a16="http://schemas.microsoft.com/office/drawing/2014/main" id="{32A2255F-1916-4EBF-8F41-DAB1E093560D}"/>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858" name="【公民館】&#10;有形固定資産減価償却率平均値テキスト">
          <a:extLst>
            <a:ext uri="{FF2B5EF4-FFF2-40B4-BE49-F238E27FC236}">
              <a16:creationId xmlns:a16="http://schemas.microsoft.com/office/drawing/2014/main" id="{936B3D13-0864-475A-A7EA-B3E2670F8951}"/>
            </a:ext>
          </a:extLst>
        </xdr:cNvPr>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a:extLst>
            <a:ext uri="{FF2B5EF4-FFF2-40B4-BE49-F238E27FC236}">
              <a16:creationId xmlns:a16="http://schemas.microsoft.com/office/drawing/2014/main" id="{C0951C8C-9385-4AC4-BC50-A7EB91C63473}"/>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60" name="フローチャート: 判断 859">
          <a:extLst>
            <a:ext uri="{FF2B5EF4-FFF2-40B4-BE49-F238E27FC236}">
              <a16:creationId xmlns:a16="http://schemas.microsoft.com/office/drawing/2014/main" id="{A9557DEA-137D-49AF-A12E-0DCED7DABED8}"/>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61" name="フローチャート: 判断 860">
          <a:extLst>
            <a:ext uri="{FF2B5EF4-FFF2-40B4-BE49-F238E27FC236}">
              <a16:creationId xmlns:a16="http://schemas.microsoft.com/office/drawing/2014/main" id="{83FF3736-C9C5-4E62-847C-9D40907DB32B}"/>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62" name="フローチャート: 判断 861">
          <a:extLst>
            <a:ext uri="{FF2B5EF4-FFF2-40B4-BE49-F238E27FC236}">
              <a16:creationId xmlns:a16="http://schemas.microsoft.com/office/drawing/2014/main" id="{4E6A8E51-C8AB-4ED7-8228-F934D60AC0F4}"/>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63" name="フローチャート: 判断 862">
          <a:extLst>
            <a:ext uri="{FF2B5EF4-FFF2-40B4-BE49-F238E27FC236}">
              <a16:creationId xmlns:a16="http://schemas.microsoft.com/office/drawing/2014/main" id="{90268EC6-87C1-4067-8E9D-9F804B10478F}"/>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EC4C1172-CD34-458A-9A93-A0392B0069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F2FC21D3-7CCE-417B-97B0-2AEED17036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36F0717B-53D0-4F27-B5DA-16FF934F8C8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0D5B66A-C1C7-4520-BFDB-D26B0F3E6D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A0F16A81-2AF9-4356-985C-AD1A20E5B9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41729</xdr:rowOff>
    </xdr:from>
    <xdr:to>
      <xdr:col>85</xdr:col>
      <xdr:colOff>177800</xdr:colOff>
      <xdr:row>100</xdr:row>
      <xdr:rowOff>143329</xdr:rowOff>
    </xdr:to>
    <xdr:sp macro="" textlink="">
      <xdr:nvSpPr>
        <xdr:cNvPr id="869" name="楕円 868">
          <a:extLst>
            <a:ext uri="{FF2B5EF4-FFF2-40B4-BE49-F238E27FC236}">
              <a16:creationId xmlns:a16="http://schemas.microsoft.com/office/drawing/2014/main" id="{3408CFDB-9E09-4CC9-A68C-77314C9AD738}"/>
            </a:ext>
          </a:extLst>
        </xdr:cNvPr>
        <xdr:cNvSpPr/>
      </xdr:nvSpPr>
      <xdr:spPr>
        <a:xfrm>
          <a:off x="162687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166206</xdr:rowOff>
    </xdr:from>
    <xdr:ext cx="405111" cy="259045"/>
    <xdr:sp macro="" textlink="">
      <xdr:nvSpPr>
        <xdr:cNvPr id="870" name="【公民館】&#10;有形固定資産減価償却率該当値テキスト">
          <a:extLst>
            <a:ext uri="{FF2B5EF4-FFF2-40B4-BE49-F238E27FC236}">
              <a16:creationId xmlns:a16="http://schemas.microsoft.com/office/drawing/2014/main" id="{B380BCA7-B94E-411F-B3C8-48D404B535AC}"/>
            </a:ext>
          </a:extLst>
        </xdr:cNvPr>
        <xdr:cNvSpPr txBox="1"/>
      </xdr:nvSpPr>
      <xdr:spPr>
        <a:xfrm>
          <a:off x="16357600" y="17139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167458</xdr:rowOff>
    </xdr:from>
    <xdr:to>
      <xdr:col>81</xdr:col>
      <xdr:colOff>101600</xdr:colOff>
      <xdr:row>100</xdr:row>
      <xdr:rowOff>97608</xdr:rowOff>
    </xdr:to>
    <xdr:sp macro="" textlink="">
      <xdr:nvSpPr>
        <xdr:cNvPr id="871" name="楕円 870">
          <a:extLst>
            <a:ext uri="{FF2B5EF4-FFF2-40B4-BE49-F238E27FC236}">
              <a16:creationId xmlns:a16="http://schemas.microsoft.com/office/drawing/2014/main" id="{9B511057-89D1-4648-8877-8107F7DE7902}"/>
            </a:ext>
          </a:extLst>
        </xdr:cNvPr>
        <xdr:cNvSpPr/>
      </xdr:nvSpPr>
      <xdr:spPr>
        <a:xfrm>
          <a:off x="15430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46808</xdr:rowOff>
    </xdr:from>
    <xdr:to>
      <xdr:col>85</xdr:col>
      <xdr:colOff>127000</xdr:colOff>
      <xdr:row>100</xdr:row>
      <xdr:rowOff>92529</xdr:rowOff>
    </xdr:to>
    <xdr:cxnSp macro="">
      <xdr:nvCxnSpPr>
        <xdr:cNvPr id="872" name="直線コネクタ 871">
          <a:extLst>
            <a:ext uri="{FF2B5EF4-FFF2-40B4-BE49-F238E27FC236}">
              <a16:creationId xmlns:a16="http://schemas.microsoft.com/office/drawing/2014/main" id="{26DA7554-FE78-4214-AE71-01B7C66D4A86}"/>
            </a:ext>
          </a:extLst>
        </xdr:cNvPr>
        <xdr:cNvCxnSpPr/>
      </xdr:nvCxnSpPr>
      <xdr:spPr>
        <a:xfrm>
          <a:off x="15481300" y="1719180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131536</xdr:rowOff>
    </xdr:from>
    <xdr:to>
      <xdr:col>76</xdr:col>
      <xdr:colOff>165100</xdr:colOff>
      <xdr:row>100</xdr:row>
      <xdr:rowOff>61686</xdr:rowOff>
    </xdr:to>
    <xdr:sp macro="" textlink="">
      <xdr:nvSpPr>
        <xdr:cNvPr id="873" name="楕円 872">
          <a:extLst>
            <a:ext uri="{FF2B5EF4-FFF2-40B4-BE49-F238E27FC236}">
              <a16:creationId xmlns:a16="http://schemas.microsoft.com/office/drawing/2014/main" id="{A14BA1FE-C776-4258-9946-80E130B50D02}"/>
            </a:ext>
          </a:extLst>
        </xdr:cNvPr>
        <xdr:cNvSpPr/>
      </xdr:nvSpPr>
      <xdr:spPr>
        <a:xfrm>
          <a:off x="14541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10886</xdr:rowOff>
    </xdr:from>
    <xdr:to>
      <xdr:col>81</xdr:col>
      <xdr:colOff>50800</xdr:colOff>
      <xdr:row>100</xdr:row>
      <xdr:rowOff>46808</xdr:rowOff>
    </xdr:to>
    <xdr:cxnSp macro="">
      <xdr:nvCxnSpPr>
        <xdr:cNvPr id="874" name="直線コネクタ 873">
          <a:extLst>
            <a:ext uri="{FF2B5EF4-FFF2-40B4-BE49-F238E27FC236}">
              <a16:creationId xmlns:a16="http://schemas.microsoft.com/office/drawing/2014/main" id="{6D6C9423-68CC-460E-89BE-17838CA0D473}"/>
            </a:ext>
          </a:extLst>
        </xdr:cNvPr>
        <xdr:cNvCxnSpPr/>
      </xdr:nvCxnSpPr>
      <xdr:spPr>
        <a:xfrm>
          <a:off x="14592300" y="171558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98879</xdr:rowOff>
    </xdr:from>
    <xdr:to>
      <xdr:col>72</xdr:col>
      <xdr:colOff>38100</xdr:colOff>
      <xdr:row>100</xdr:row>
      <xdr:rowOff>29029</xdr:rowOff>
    </xdr:to>
    <xdr:sp macro="" textlink="">
      <xdr:nvSpPr>
        <xdr:cNvPr id="875" name="楕円 874">
          <a:extLst>
            <a:ext uri="{FF2B5EF4-FFF2-40B4-BE49-F238E27FC236}">
              <a16:creationId xmlns:a16="http://schemas.microsoft.com/office/drawing/2014/main" id="{3147D4C0-9B16-44CB-901A-5D385136E405}"/>
            </a:ext>
          </a:extLst>
        </xdr:cNvPr>
        <xdr:cNvSpPr/>
      </xdr:nvSpPr>
      <xdr:spPr>
        <a:xfrm>
          <a:off x="13652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149679</xdr:rowOff>
    </xdr:from>
    <xdr:to>
      <xdr:col>76</xdr:col>
      <xdr:colOff>114300</xdr:colOff>
      <xdr:row>100</xdr:row>
      <xdr:rowOff>10886</xdr:rowOff>
    </xdr:to>
    <xdr:cxnSp macro="">
      <xdr:nvCxnSpPr>
        <xdr:cNvPr id="876" name="直線コネクタ 875">
          <a:extLst>
            <a:ext uri="{FF2B5EF4-FFF2-40B4-BE49-F238E27FC236}">
              <a16:creationId xmlns:a16="http://schemas.microsoft.com/office/drawing/2014/main" id="{7288F489-B6C8-4762-BE7F-E073DC231506}"/>
            </a:ext>
          </a:extLst>
        </xdr:cNvPr>
        <xdr:cNvCxnSpPr/>
      </xdr:nvCxnSpPr>
      <xdr:spPr>
        <a:xfrm>
          <a:off x="13703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56424</xdr:rowOff>
    </xdr:from>
    <xdr:to>
      <xdr:col>67</xdr:col>
      <xdr:colOff>101600</xdr:colOff>
      <xdr:row>99</xdr:row>
      <xdr:rowOff>158024</xdr:rowOff>
    </xdr:to>
    <xdr:sp macro="" textlink="">
      <xdr:nvSpPr>
        <xdr:cNvPr id="877" name="楕円 876">
          <a:extLst>
            <a:ext uri="{FF2B5EF4-FFF2-40B4-BE49-F238E27FC236}">
              <a16:creationId xmlns:a16="http://schemas.microsoft.com/office/drawing/2014/main" id="{FD1C1FC3-25DE-436B-BA3C-AA7900EEF461}"/>
            </a:ext>
          </a:extLst>
        </xdr:cNvPr>
        <xdr:cNvSpPr/>
      </xdr:nvSpPr>
      <xdr:spPr>
        <a:xfrm>
          <a:off x="12763500" y="170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107224</xdr:rowOff>
    </xdr:from>
    <xdr:to>
      <xdr:col>71</xdr:col>
      <xdr:colOff>177800</xdr:colOff>
      <xdr:row>99</xdr:row>
      <xdr:rowOff>149679</xdr:rowOff>
    </xdr:to>
    <xdr:cxnSp macro="">
      <xdr:nvCxnSpPr>
        <xdr:cNvPr id="878" name="直線コネクタ 877">
          <a:extLst>
            <a:ext uri="{FF2B5EF4-FFF2-40B4-BE49-F238E27FC236}">
              <a16:creationId xmlns:a16="http://schemas.microsoft.com/office/drawing/2014/main" id="{BE5DEB1B-157D-4CB4-BFE1-8FD370569F3D}"/>
            </a:ext>
          </a:extLst>
        </xdr:cNvPr>
        <xdr:cNvCxnSpPr/>
      </xdr:nvCxnSpPr>
      <xdr:spPr>
        <a:xfrm>
          <a:off x="12814300" y="170807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52813</xdr:rowOff>
    </xdr:from>
    <xdr:ext cx="405111" cy="259045"/>
    <xdr:sp macro="" textlink="">
      <xdr:nvSpPr>
        <xdr:cNvPr id="879" name="n_1aveValue【公民館】&#10;有形固定資産減価償却率">
          <a:extLst>
            <a:ext uri="{FF2B5EF4-FFF2-40B4-BE49-F238E27FC236}">
              <a16:creationId xmlns:a16="http://schemas.microsoft.com/office/drawing/2014/main" id="{6F77671D-7166-4EC2-AB88-A1618FFC40CA}"/>
            </a:ext>
          </a:extLst>
        </xdr:cNvPr>
        <xdr:cNvSpPr txBox="1"/>
      </xdr:nvSpPr>
      <xdr:spPr>
        <a:xfrm>
          <a:off x="152660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29953</xdr:rowOff>
    </xdr:from>
    <xdr:ext cx="405111" cy="259045"/>
    <xdr:sp macro="" textlink="">
      <xdr:nvSpPr>
        <xdr:cNvPr id="880" name="n_2aveValue【公民館】&#10;有形固定資産減価償却率">
          <a:extLst>
            <a:ext uri="{FF2B5EF4-FFF2-40B4-BE49-F238E27FC236}">
              <a16:creationId xmlns:a16="http://schemas.microsoft.com/office/drawing/2014/main" id="{E45CEF7C-2ADF-41C4-88A4-13BCEB6B2302}"/>
            </a:ext>
          </a:extLst>
        </xdr:cNvPr>
        <xdr:cNvSpPr txBox="1"/>
      </xdr:nvSpPr>
      <xdr:spPr>
        <a:xfrm>
          <a:off x="14389744"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168746</xdr:rowOff>
    </xdr:from>
    <xdr:ext cx="405111" cy="259045"/>
    <xdr:sp macro="" textlink="">
      <xdr:nvSpPr>
        <xdr:cNvPr id="881" name="n_3aveValue【公民館】&#10;有形固定資産減価償却率">
          <a:extLst>
            <a:ext uri="{FF2B5EF4-FFF2-40B4-BE49-F238E27FC236}">
              <a16:creationId xmlns:a16="http://schemas.microsoft.com/office/drawing/2014/main" id="{6901167E-9195-4368-98F0-364E8C2BF29E}"/>
            </a:ext>
          </a:extLst>
        </xdr:cNvPr>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126291</xdr:rowOff>
    </xdr:from>
    <xdr:ext cx="405111" cy="259045"/>
    <xdr:sp macro="" textlink="">
      <xdr:nvSpPr>
        <xdr:cNvPr id="882" name="n_4aveValue【公民館】&#10;有形固定資産減価償却率">
          <a:extLst>
            <a:ext uri="{FF2B5EF4-FFF2-40B4-BE49-F238E27FC236}">
              <a16:creationId xmlns:a16="http://schemas.microsoft.com/office/drawing/2014/main" id="{88D7D867-5455-46E5-B039-3D1E5631DC0D}"/>
            </a:ext>
          </a:extLst>
        </xdr:cNvPr>
        <xdr:cNvSpPr txBox="1"/>
      </xdr:nvSpPr>
      <xdr:spPr>
        <a:xfrm>
          <a:off x="126117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114135</xdr:rowOff>
    </xdr:from>
    <xdr:ext cx="405111" cy="259045"/>
    <xdr:sp macro="" textlink="">
      <xdr:nvSpPr>
        <xdr:cNvPr id="883" name="n_1mainValue【公民館】&#10;有形固定資産減価償却率">
          <a:extLst>
            <a:ext uri="{FF2B5EF4-FFF2-40B4-BE49-F238E27FC236}">
              <a16:creationId xmlns:a16="http://schemas.microsoft.com/office/drawing/2014/main" id="{6FF82401-760F-4F5E-B49F-8D376F7A6D0D}"/>
            </a:ext>
          </a:extLst>
        </xdr:cNvPr>
        <xdr:cNvSpPr txBox="1"/>
      </xdr:nvSpPr>
      <xdr:spPr>
        <a:xfrm>
          <a:off x="15266044"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78213</xdr:rowOff>
    </xdr:from>
    <xdr:ext cx="405111" cy="259045"/>
    <xdr:sp macro="" textlink="">
      <xdr:nvSpPr>
        <xdr:cNvPr id="884" name="n_2mainValue【公民館】&#10;有形固定資産減価償却率">
          <a:extLst>
            <a:ext uri="{FF2B5EF4-FFF2-40B4-BE49-F238E27FC236}">
              <a16:creationId xmlns:a16="http://schemas.microsoft.com/office/drawing/2014/main" id="{0C4C3C62-C06D-46BF-826B-AA6A26361F47}"/>
            </a:ext>
          </a:extLst>
        </xdr:cNvPr>
        <xdr:cNvSpPr txBox="1"/>
      </xdr:nvSpPr>
      <xdr:spPr>
        <a:xfrm>
          <a:off x="143897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45556</xdr:rowOff>
    </xdr:from>
    <xdr:ext cx="405111" cy="259045"/>
    <xdr:sp macro="" textlink="">
      <xdr:nvSpPr>
        <xdr:cNvPr id="885" name="n_3mainValue【公民館】&#10;有形固定資産減価償却率">
          <a:extLst>
            <a:ext uri="{FF2B5EF4-FFF2-40B4-BE49-F238E27FC236}">
              <a16:creationId xmlns:a16="http://schemas.microsoft.com/office/drawing/2014/main" id="{5D9BE66A-3965-41C6-8F99-7BD4BFAC0340}"/>
            </a:ext>
          </a:extLst>
        </xdr:cNvPr>
        <xdr:cNvSpPr txBox="1"/>
      </xdr:nvSpPr>
      <xdr:spPr>
        <a:xfrm>
          <a:off x="135007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3101</xdr:rowOff>
    </xdr:from>
    <xdr:ext cx="405111" cy="259045"/>
    <xdr:sp macro="" textlink="">
      <xdr:nvSpPr>
        <xdr:cNvPr id="886" name="n_4mainValue【公民館】&#10;有形固定資産減価償却率">
          <a:extLst>
            <a:ext uri="{FF2B5EF4-FFF2-40B4-BE49-F238E27FC236}">
              <a16:creationId xmlns:a16="http://schemas.microsoft.com/office/drawing/2014/main" id="{E1F9081C-53E1-43ED-B7F9-C2B3DF646607}"/>
            </a:ext>
          </a:extLst>
        </xdr:cNvPr>
        <xdr:cNvSpPr txBox="1"/>
      </xdr:nvSpPr>
      <xdr:spPr>
        <a:xfrm>
          <a:off x="12611744" y="1680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D254F298-7407-46F6-969A-F3615C8CEC3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DF0C76FF-5A13-4482-B19F-C66A1802AF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A85AB790-1E7C-451D-B2A4-FE78C1DE25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7C4D4CAA-6235-47B0-ACC7-B9E25BCBC6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58C56EEE-0203-4A26-A4F8-25D9CAB6D5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4D1DD255-1D71-404E-9228-0BA488E6A9C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8A31BC44-3245-4E77-B8E0-341B35F3BC2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325E2C42-5059-4DEC-A991-69EDDBEA49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FBC36132-0908-402C-A5EE-9AF326EDF6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D1108974-0173-4773-B61A-49663E22710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a:extLst>
            <a:ext uri="{FF2B5EF4-FFF2-40B4-BE49-F238E27FC236}">
              <a16:creationId xmlns:a16="http://schemas.microsoft.com/office/drawing/2014/main" id="{AD47C71A-560A-48B7-BC60-A3196765077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a:extLst>
            <a:ext uri="{FF2B5EF4-FFF2-40B4-BE49-F238E27FC236}">
              <a16:creationId xmlns:a16="http://schemas.microsoft.com/office/drawing/2014/main" id="{14A68AE2-E5E4-425E-BF77-99345BA24F7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a:extLst>
            <a:ext uri="{FF2B5EF4-FFF2-40B4-BE49-F238E27FC236}">
              <a16:creationId xmlns:a16="http://schemas.microsoft.com/office/drawing/2014/main" id="{7A049FB3-C81A-4D3E-8C7E-DFB2D52FB56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a:extLst>
            <a:ext uri="{FF2B5EF4-FFF2-40B4-BE49-F238E27FC236}">
              <a16:creationId xmlns:a16="http://schemas.microsoft.com/office/drawing/2014/main" id="{28D985BA-F7DC-42B8-ABA3-761D6D538BD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a:extLst>
            <a:ext uri="{FF2B5EF4-FFF2-40B4-BE49-F238E27FC236}">
              <a16:creationId xmlns:a16="http://schemas.microsoft.com/office/drawing/2014/main" id="{3024EC74-F17A-4BA0-8647-AC0D09FFBDB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a:extLst>
            <a:ext uri="{FF2B5EF4-FFF2-40B4-BE49-F238E27FC236}">
              <a16:creationId xmlns:a16="http://schemas.microsoft.com/office/drawing/2014/main" id="{54861370-2CDE-4D4B-80EB-D730AD3ADCD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a:extLst>
            <a:ext uri="{FF2B5EF4-FFF2-40B4-BE49-F238E27FC236}">
              <a16:creationId xmlns:a16="http://schemas.microsoft.com/office/drawing/2014/main" id="{DA2CA908-AF69-4E02-A24E-15F83D72805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a:extLst>
            <a:ext uri="{FF2B5EF4-FFF2-40B4-BE49-F238E27FC236}">
              <a16:creationId xmlns:a16="http://schemas.microsoft.com/office/drawing/2014/main" id="{0B9A649F-3A97-4B0F-8932-CC4E0F98EE9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a:extLst>
            <a:ext uri="{FF2B5EF4-FFF2-40B4-BE49-F238E27FC236}">
              <a16:creationId xmlns:a16="http://schemas.microsoft.com/office/drawing/2014/main" id="{DEE2A603-E63B-4389-A9C2-BBC549F6D94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a:extLst>
            <a:ext uri="{FF2B5EF4-FFF2-40B4-BE49-F238E27FC236}">
              <a16:creationId xmlns:a16="http://schemas.microsoft.com/office/drawing/2014/main" id="{01E02C9C-1FF8-4D69-AE79-CF522919261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3BDD7A81-E96E-4C5B-A660-9E003C6840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C5305C71-2D6E-4B97-90A1-E357E18FEEE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E69BB4D3-717C-44D8-9794-E10DAD61368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10" name="直線コネクタ 909">
          <a:extLst>
            <a:ext uri="{FF2B5EF4-FFF2-40B4-BE49-F238E27FC236}">
              <a16:creationId xmlns:a16="http://schemas.microsoft.com/office/drawing/2014/main" id="{1C65C74F-EC9C-4415-A956-4C963EF0C17F}"/>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1" name="【公民館】&#10;一人当たり面積最小値テキスト">
          <a:extLst>
            <a:ext uri="{FF2B5EF4-FFF2-40B4-BE49-F238E27FC236}">
              <a16:creationId xmlns:a16="http://schemas.microsoft.com/office/drawing/2014/main" id="{7E6FE667-ECA3-4A98-A7C6-BD42B1EE1D05}"/>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2" name="直線コネクタ 911">
          <a:extLst>
            <a:ext uri="{FF2B5EF4-FFF2-40B4-BE49-F238E27FC236}">
              <a16:creationId xmlns:a16="http://schemas.microsoft.com/office/drawing/2014/main" id="{0B68F9CB-A6BF-4CB3-BFC0-440A5E418ED9}"/>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13" name="【公民館】&#10;一人当たり面積最大値テキスト">
          <a:extLst>
            <a:ext uri="{FF2B5EF4-FFF2-40B4-BE49-F238E27FC236}">
              <a16:creationId xmlns:a16="http://schemas.microsoft.com/office/drawing/2014/main" id="{FFE437FB-178C-49B7-BA10-DD4F1C49EC80}"/>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4" name="直線コネクタ 913">
          <a:extLst>
            <a:ext uri="{FF2B5EF4-FFF2-40B4-BE49-F238E27FC236}">
              <a16:creationId xmlns:a16="http://schemas.microsoft.com/office/drawing/2014/main" id="{694A490F-7895-44D5-B612-A1D80C72DABE}"/>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15" name="【公民館】&#10;一人当たり面積平均値テキスト">
          <a:extLst>
            <a:ext uri="{FF2B5EF4-FFF2-40B4-BE49-F238E27FC236}">
              <a16:creationId xmlns:a16="http://schemas.microsoft.com/office/drawing/2014/main" id="{8F11D13A-E348-492B-B4A7-5994E5D7A005}"/>
            </a:ext>
          </a:extLst>
        </xdr:cNvPr>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6" name="フローチャート: 判断 915">
          <a:extLst>
            <a:ext uri="{FF2B5EF4-FFF2-40B4-BE49-F238E27FC236}">
              <a16:creationId xmlns:a16="http://schemas.microsoft.com/office/drawing/2014/main" id="{8413BE6F-E64D-47BE-ABE8-C0EC6ED174CB}"/>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7" name="フローチャート: 判断 916">
          <a:extLst>
            <a:ext uri="{FF2B5EF4-FFF2-40B4-BE49-F238E27FC236}">
              <a16:creationId xmlns:a16="http://schemas.microsoft.com/office/drawing/2014/main" id="{CB48A88C-909E-4099-BCFB-7C68B05BAE75}"/>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8" name="フローチャート: 判断 917">
          <a:extLst>
            <a:ext uri="{FF2B5EF4-FFF2-40B4-BE49-F238E27FC236}">
              <a16:creationId xmlns:a16="http://schemas.microsoft.com/office/drawing/2014/main" id="{BAE81827-1A71-4DF6-AFDD-49A0E2158C33}"/>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19" name="フローチャート: 判断 918">
          <a:extLst>
            <a:ext uri="{FF2B5EF4-FFF2-40B4-BE49-F238E27FC236}">
              <a16:creationId xmlns:a16="http://schemas.microsoft.com/office/drawing/2014/main" id="{A515247D-FDDC-49E1-A884-52E0265E1CFC}"/>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20" name="フローチャート: 判断 919">
          <a:extLst>
            <a:ext uri="{FF2B5EF4-FFF2-40B4-BE49-F238E27FC236}">
              <a16:creationId xmlns:a16="http://schemas.microsoft.com/office/drawing/2014/main" id="{3608926A-7967-4709-AA2E-8E555AD439E9}"/>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826BC26F-7735-42A7-89AA-502CA19F09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1119AC57-B929-48DC-81C4-514536EB2F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F1461BC5-4FA8-41CF-92FE-477CC16CF1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39FCC792-4713-4533-BDB8-76065D1F49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865F677C-6ADD-4FAB-BA26-C45D7842FC7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127000</xdr:rowOff>
    </xdr:from>
    <xdr:to>
      <xdr:col>116</xdr:col>
      <xdr:colOff>114300</xdr:colOff>
      <xdr:row>105</xdr:row>
      <xdr:rowOff>57150</xdr:rowOff>
    </xdr:to>
    <xdr:sp macro="" textlink="">
      <xdr:nvSpPr>
        <xdr:cNvPr id="926" name="楕円 925">
          <a:extLst>
            <a:ext uri="{FF2B5EF4-FFF2-40B4-BE49-F238E27FC236}">
              <a16:creationId xmlns:a16="http://schemas.microsoft.com/office/drawing/2014/main" id="{C577999E-1563-45A8-B020-AA750B75803E}"/>
            </a:ext>
          </a:extLst>
        </xdr:cNvPr>
        <xdr:cNvSpPr/>
      </xdr:nvSpPr>
      <xdr:spPr>
        <a:xfrm>
          <a:off x="221107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149877</xdr:rowOff>
    </xdr:from>
    <xdr:ext cx="469744" cy="259045"/>
    <xdr:sp macro="" textlink="">
      <xdr:nvSpPr>
        <xdr:cNvPr id="927" name="【公民館】&#10;一人当たり面積該当値テキスト">
          <a:extLst>
            <a:ext uri="{FF2B5EF4-FFF2-40B4-BE49-F238E27FC236}">
              <a16:creationId xmlns:a16="http://schemas.microsoft.com/office/drawing/2014/main" id="{AC57FEB3-C3E1-46D4-92AD-BECB4ED0EDC2}"/>
            </a:ext>
          </a:extLst>
        </xdr:cNvPr>
        <xdr:cNvSpPr txBox="1"/>
      </xdr:nvSpPr>
      <xdr:spPr>
        <a:xfrm>
          <a:off x="22199600"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127000</xdr:rowOff>
    </xdr:from>
    <xdr:to>
      <xdr:col>112</xdr:col>
      <xdr:colOff>38100</xdr:colOff>
      <xdr:row>105</xdr:row>
      <xdr:rowOff>57150</xdr:rowOff>
    </xdr:to>
    <xdr:sp macro="" textlink="">
      <xdr:nvSpPr>
        <xdr:cNvPr id="928" name="楕円 927">
          <a:extLst>
            <a:ext uri="{FF2B5EF4-FFF2-40B4-BE49-F238E27FC236}">
              <a16:creationId xmlns:a16="http://schemas.microsoft.com/office/drawing/2014/main" id="{C5739A03-3A70-4116-91B6-D46AB647B1EE}"/>
            </a:ext>
          </a:extLst>
        </xdr:cNvPr>
        <xdr:cNvSpPr/>
      </xdr:nvSpPr>
      <xdr:spPr>
        <a:xfrm>
          <a:off x="21272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6350</xdr:rowOff>
    </xdr:from>
    <xdr:to>
      <xdr:col>116</xdr:col>
      <xdr:colOff>63500</xdr:colOff>
      <xdr:row>105</xdr:row>
      <xdr:rowOff>6350</xdr:rowOff>
    </xdr:to>
    <xdr:cxnSp macro="">
      <xdr:nvCxnSpPr>
        <xdr:cNvPr id="929" name="直線コネクタ 928">
          <a:extLst>
            <a:ext uri="{FF2B5EF4-FFF2-40B4-BE49-F238E27FC236}">
              <a16:creationId xmlns:a16="http://schemas.microsoft.com/office/drawing/2014/main" id="{FC1F8C35-E511-4546-A1E4-FE8141A994F4}"/>
            </a:ext>
          </a:extLst>
        </xdr:cNvPr>
        <xdr:cNvCxnSpPr/>
      </xdr:nvCxnSpPr>
      <xdr:spPr>
        <a:xfrm>
          <a:off x="21323300" y="1800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127000</xdr:rowOff>
    </xdr:from>
    <xdr:to>
      <xdr:col>107</xdr:col>
      <xdr:colOff>101600</xdr:colOff>
      <xdr:row>105</xdr:row>
      <xdr:rowOff>57150</xdr:rowOff>
    </xdr:to>
    <xdr:sp macro="" textlink="">
      <xdr:nvSpPr>
        <xdr:cNvPr id="930" name="楕円 929">
          <a:extLst>
            <a:ext uri="{FF2B5EF4-FFF2-40B4-BE49-F238E27FC236}">
              <a16:creationId xmlns:a16="http://schemas.microsoft.com/office/drawing/2014/main" id="{07348164-CB4C-4A51-9EAF-212993B8C108}"/>
            </a:ext>
          </a:extLst>
        </xdr:cNvPr>
        <xdr:cNvSpPr/>
      </xdr:nvSpPr>
      <xdr:spPr>
        <a:xfrm>
          <a:off x="20383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6350</xdr:rowOff>
    </xdr:from>
    <xdr:to>
      <xdr:col>111</xdr:col>
      <xdr:colOff>177800</xdr:colOff>
      <xdr:row>105</xdr:row>
      <xdr:rowOff>6350</xdr:rowOff>
    </xdr:to>
    <xdr:cxnSp macro="">
      <xdr:nvCxnSpPr>
        <xdr:cNvPr id="931" name="直線コネクタ 930">
          <a:extLst>
            <a:ext uri="{FF2B5EF4-FFF2-40B4-BE49-F238E27FC236}">
              <a16:creationId xmlns:a16="http://schemas.microsoft.com/office/drawing/2014/main" id="{CD01D229-5298-4DEB-A911-0F99612C4172}"/>
            </a:ext>
          </a:extLst>
        </xdr:cNvPr>
        <xdr:cNvCxnSpPr/>
      </xdr:nvCxnSpPr>
      <xdr:spPr>
        <a:xfrm>
          <a:off x="20434300" y="1800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127000</xdr:rowOff>
    </xdr:from>
    <xdr:to>
      <xdr:col>102</xdr:col>
      <xdr:colOff>165100</xdr:colOff>
      <xdr:row>105</xdr:row>
      <xdr:rowOff>57150</xdr:rowOff>
    </xdr:to>
    <xdr:sp macro="" textlink="">
      <xdr:nvSpPr>
        <xdr:cNvPr id="932" name="楕円 931">
          <a:extLst>
            <a:ext uri="{FF2B5EF4-FFF2-40B4-BE49-F238E27FC236}">
              <a16:creationId xmlns:a16="http://schemas.microsoft.com/office/drawing/2014/main" id="{396E9005-4FB5-4073-8657-64F944909643}"/>
            </a:ext>
          </a:extLst>
        </xdr:cNvPr>
        <xdr:cNvSpPr/>
      </xdr:nvSpPr>
      <xdr:spPr>
        <a:xfrm>
          <a:off x="19494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6350</xdr:rowOff>
    </xdr:from>
    <xdr:to>
      <xdr:col>107</xdr:col>
      <xdr:colOff>50800</xdr:colOff>
      <xdr:row>105</xdr:row>
      <xdr:rowOff>6350</xdr:rowOff>
    </xdr:to>
    <xdr:cxnSp macro="">
      <xdr:nvCxnSpPr>
        <xdr:cNvPr id="933" name="直線コネクタ 932">
          <a:extLst>
            <a:ext uri="{FF2B5EF4-FFF2-40B4-BE49-F238E27FC236}">
              <a16:creationId xmlns:a16="http://schemas.microsoft.com/office/drawing/2014/main" id="{FCFFD9FA-DD11-4C43-A08E-ABF5C934C313}"/>
            </a:ext>
          </a:extLst>
        </xdr:cNvPr>
        <xdr:cNvCxnSpPr/>
      </xdr:nvCxnSpPr>
      <xdr:spPr>
        <a:xfrm>
          <a:off x="19545300" y="1800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127000</xdr:rowOff>
    </xdr:from>
    <xdr:to>
      <xdr:col>98</xdr:col>
      <xdr:colOff>38100</xdr:colOff>
      <xdr:row>105</xdr:row>
      <xdr:rowOff>57150</xdr:rowOff>
    </xdr:to>
    <xdr:sp macro="" textlink="">
      <xdr:nvSpPr>
        <xdr:cNvPr id="934" name="楕円 933">
          <a:extLst>
            <a:ext uri="{FF2B5EF4-FFF2-40B4-BE49-F238E27FC236}">
              <a16:creationId xmlns:a16="http://schemas.microsoft.com/office/drawing/2014/main" id="{7FADFBB6-4338-4CE8-A19D-1469BFCCE4F0}"/>
            </a:ext>
          </a:extLst>
        </xdr:cNvPr>
        <xdr:cNvSpPr/>
      </xdr:nvSpPr>
      <xdr:spPr>
        <a:xfrm>
          <a:off x="18605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6350</xdr:rowOff>
    </xdr:from>
    <xdr:to>
      <xdr:col>102</xdr:col>
      <xdr:colOff>114300</xdr:colOff>
      <xdr:row>105</xdr:row>
      <xdr:rowOff>6350</xdr:rowOff>
    </xdr:to>
    <xdr:cxnSp macro="">
      <xdr:nvCxnSpPr>
        <xdr:cNvPr id="935" name="直線コネクタ 934">
          <a:extLst>
            <a:ext uri="{FF2B5EF4-FFF2-40B4-BE49-F238E27FC236}">
              <a16:creationId xmlns:a16="http://schemas.microsoft.com/office/drawing/2014/main" id="{43B43FE1-4936-4816-AE4A-16D2DE043D51}"/>
            </a:ext>
          </a:extLst>
        </xdr:cNvPr>
        <xdr:cNvCxnSpPr/>
      </xdr:nvCxnSpPr>
      <xdr:spPr>
        <a:xfrm>
          <a:off x="18656300" y="1800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936" name="n_1aveValue【公民館】&#10;一人当たり面積">
          <a:extLst>
            <a:ext uri="{FF2B5EF4-FFF2-40B4-BE49-F238E27FC236}">
              <a16:creationId xmlns:a16="http://schemas.microsoft.com/office/drawing/2014/main" id="{45248529-662C-44D5-BA60-7CB1695C1EE4}"/>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37" name="n_2aveValue【公民館】&#10;一人当たり面積">
          <a:extLst>
            <a:ext uri="{FF2B5EF4-FFF2-40B4-BE49-F238E27FC236}">
              <a16:creationId xmlns:a16="http://schemas.microsoft.com/office/drawing/2014/main" id="{BE35AA88-1F24-4BFE-B5C0-633FAA3AA4CF}"/>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938" name="n_3aveValue【公民館】&#10;一人当たり面積">
          <a:extLst>
            <a:ext uri="{FF2B5EF4-FFF2-40B4-BE49-F238E27FC236}">
              <a16:creationId xmlns:a16="http://schemas.microsoft.com/office/drawing/2014/main" id="{D8AE3ECA-E562-404D-BF02-DE60B6EE52D3}"/>
            </a:ext>
          </a:extLst>
        </xdr:cNvPr>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39" name="n_4aveValue【公民館】&#10;一人当たり面積">
          <a:extLst>
            <a:ext uri="{FF2B5EF4-FFF2-40B4-BE49-F238E27FC236}">
              <a16:creationId xmlns:a16="http://schemas.microsoft.com/office/drawing/2014/main" id="{3AEBFE22-63A2-474E-9103-4E7FA004E63B}"/>
            </a:ext>
          </a:extLst>
        </xdr:cNvPr>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73677</xdr:rowOff>
    </xdr:from>
    <xdr:ext cx="469744" cy="259045"/>
    <xdr:sp macro="" textlink="">
      <xdr:nvSpPr>
        <xdr:cNvPr id="940" name="n_1mainValue【公民館】&#10;一人当たり面積">
          <a:extLst>
            <a:ext uri="{FF2B5EF4-FFF2-40B4-BE49-F238E27FC236}">
              <a16:creationId xmlns:a16="http://schemas.microsoft.com/office/drawing/2014/main" id="{FF99913C-D7F8-416C-B058-F505C0737A66}"/>
            </a:ext>
          </a:extLst>
        </xdr:cNvPr>
        <xdr:cNvSpPr txBox="1"/>
      </xdr:nvSpPr>
      <xdr:spPr>
        <a:xfrm>
          <a:off x="21075727" y="1773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73677</xdr:rowOff>
    </xdr:from>
    <xdr:ext cx="469744" cy="259045"/>
    <xdr:sp macro="" textlink="">
      <xdr:nvSpPr>
        <xdr:cNvPr id="941" name="n_2mainValue【公民館】&#10;一人当たり面積">
          <a:extLst>
            <a:ext uri="{FF2B5EF4-FFF2-40B4-BE49-F238E27FC236}">
              <a16:creationId xmlns:a16="http://schemas.microsoft.com/office/drawing/2014/main" id="{E3CB8067-C247-42D2-98A6-009A68A0303E}"/>
            </a:ext>
          </a:extLst>
        </xdr:cNvPr>
        <xdr:cNvSpPr txBox="1"/>
      </xdr:nvSpPr>
      <xdr:spPr>
        <a:xfrm>
          <a:off x="20199427" y="1773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73677</xdr:rowOff>
    </xdr:from>
    <xdr:ext cx="469744" cy="259045"/>
    <xdr:sp macro="" textlink="">
      <xdr:nvSpPr>
        <xdr:cNvPr id="942" name="n_3mainValue【公民館】&#10;一人当たり面積">
          <a:extLst>
            <a:ext uri="{FF2B5EF4-FFF2-40B4-BE49-F238E27FC236}">
              <a16:creationId xmlns:a16="http://schemas.microsoft.com/office/drawing/2014/main" id="{AFB2DB73-DA4F-43D3-B76C-10B85ABF733C}"/>
            </a:ext>
          </a:extLst>
        </xdr:cNvPr>
        <xdr:cNvSpPr txBox="1"/>
      </xdr:nvSpPr>
      <xdr:spPr>
        <a:xfrm>
          <a:off x="19310427" y="1773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73677</xdr:rowOff>
    </xdr:from>
    <xdr:ext cx="469744" cy="259045"/>
    <xdr:sp macro="" textlink="">
      <xdr:nvSpPr>
        <xdr:cNvPr id="943" name="n_4mainValue【公民館】&#10;一人当たり面積">
          <a:extLst>
            <a:ext uri="{FF2B5EF4-FFF2-40B4-BE49-F238E27FC236}">
              <a16:creationId xmlns:a16="http://schemas.microsoft.com/office/drawing/2014/main" id="{BCA80CA4-93D0-4F7F-A1A1-C80EB9511E71}"/>
            </a:ext>
          </a:extLst>
        </xdr:cNvPr>
        <xdr:cNvSpPr txBox="1"/>
      </xdr:nvSpPr>
      <xdr:spPr>
        <a:xfrm>
          <a:off x="18421427" y="1773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8AB0F26F-65C3-465A-B127-C4C3B56B0D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9EA25F41-DE28-4D26-9792-6B06EECF01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5F1136FF-1B8D-468C-9AF6-63018D3304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公営住宅については、高度経済成長に伴う人口増加に対応して多数建設したため、一人当たりの面積が類似団体より若干高い水準にある。</a:t>
          </a:r>
          <a:endParaRPr lang="ja-JP" altLang="ja-JP" sz="1400">
            <a:effectLst/>
          </a:endParaRPr>
        </a:p>
        <a:p>
          <a:r>
            <a:rPr kumimoji="1" lang="ja-JP" altLang="ja-JP" sz="1100">
              <a:solidFill>
                <a:schemeClr val="dk1"/>
              </a:solidFill>
              <a:effectLst/>
              <a:latin typeface="+mn-lt"/>
              <a:ea typeface="+mn-ea"/>
              <a:cs typeface="+mn-cs"/>
            </a:rPr>
            <a:t>公民館は、生涯学習の推進及びコミュニティ活動支援のために規模拡大を行っており、増築ができない場合は建て替えを行っているため、有形固定資産減価償却率が他の類似団体と比べ低い水準と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平成２９年度まで類似団体と同程度で推移してきたが、平成３０年に幼稚園を閉園し、老朽化した園舎を取壊したため、有形固定資産減価償却率が減少し類似団体の平均を下回っている。</a:t>
          </a:r>
          <a:endParaRPr lang="ja-JP" altLang="ja-JP" sz="1400">
            <a:effectLst/>
          </a:endParaRPr>
        </a:p>
        <a:p>
          <a:r>
            <a:rPr kumimoji="1" lang="ja-JP" altLang="ja-JP" sz="1100">
              <a:solidFill>
                <a:schemeClr val="dk1"/>
              </a:solidFill>
              <a:effectLst/>
              <a:latin typeface="+mn-lt"/>
              <a:ea typeface="+mn-ea"/>
              <a:cs typeface="+mn-cs"/>
            </a:rPr>
            <a:t>学校施設については、適宜改修を行い施設の長寿命化を図る一方で、校舎等の新設整備も行っているため、有形固定資産減価償却率が他の類似団体と比べ若干低い水準となっている。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1A6C01-C376-4891-AE5D-2047C265F0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D2DC36-1A57-47EA-93EB-3DF860E38F8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B5ED8A-DB67-4634-901F-F50DD65D17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6C416D-D8EA-4BEB-B15D-C20EB3AA97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FC1B1F-5E7F-4DF7-865C-7EDE02E198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B2BB4C-7CEE-4CE7-ADC4-797574714E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526080-9A67-44D4-8025-B7CF64E0B6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6F912C-4810-42B7-BEDE-8220B31A8B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E006F4-FBDE-4FE8-A212-0D8D60A389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1CE522-446E-43AF-8CE1-DB52F7FFDE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1,581,398
1,540,439
343.47
1,142,879,419
1,124,508,359
9,867,539
442,104,112
1,134,566,282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4FCF6A-8A23-4A50-B1BC-8C59CEA243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609DCF-F9D5-4316-90F2-3BDB9B6144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C5A4D2-0484-45A1-82CC-5845AA39C9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4D48A5-4C18-4F2A-B783-B899189D6D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1C5F75-65E3-422A-884F-F6A3C3A92B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ED6F8C0-8429-45D7-A298-0CF8B28D39A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8D690D-313B-462E-8410-62627F2F13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D464F3-9590-4AEF-8031-3B6FDC793E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68C378-73AA-428C-B663-7AF1FCFFDF7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A2EE98-1DDE-4D0C-A259-5DB5FB79F9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142360-C90F-4405-AAFE-856EB9E9B8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7A9CFF-4AAB-4E1A-A76A-9F2FE61813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C52C60-88D6-4521-8608-08CA9E1881C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2055DA-3985-4888-A1D3-F8CE67C0BB0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5DBC8A-89EB-4578-8F6F-E5A228EE8B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191C3D-5B7D-466A-9E8F-F00AD67FB3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94D889-E87F-4F79-9B7F-53FBC7D5CF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FDCC5F-3DC4-4AB7-A20A-81D97FF296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F21EC5-4F8C-48CF-9CCE-4535E916FF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1AD422C-E8C2-4BF1-821C-41BCC45CA8A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FF70F5-C6E5-4AE7-801C-288A7180B92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2D17B9-BAEA-4F13-8DB8-5948FEF44B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92CD70-012C-4D17-BD84-628AE73DA2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0E25FE8-4642-437E-9761-96F0C5D02B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2BA7B8-671D-492D-AC23-57FAC252B0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45C41C-8788-4178-A4E2-7EA3C4A840C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66F086-7153-4595-AA27-F58623ECE9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57C366-71D3-4AA4-B140-6785BC393E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980034-8F6F-4184-8168-3903989793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82A614-9396-417D-B93E-774F1EBF4DB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816B73-CECC-47D3-A897-43A759B1A83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409F816-4F9C-49DA-A092-61C93547A51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107739F-4A21-4CD9-A961-26FCCB7D799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E1FF32AC-338F-430A-AB76-870106F10FD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F27F437-D726-4A56-B5E4-DA6249D7E6B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A8330E1-5918-49A9-AA28-1325A116220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32A4132-0774-48D8-A277-C2E72993120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A0945B8-F734-4938-A96F-B057A351295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44D0A29-66AD-4A88-8D63-5B952ACAC38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28C77E7-061E-48E5-9C32-47C3CE8843B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9D14A21-96F9-4346-9258-66BB3505F19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6B40F6-7889-4F70-8570-A23372C977C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3F0BAE8-654C-4AFD-9F62-63CC18D4E7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73028F67-7C93-48C1-B081-49C79C561F4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D2B7536-32C5-40ED-9668-81DAD38B82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E52CB634-C377-4C32-B765-F4C65B8C251C}"/>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621F5377-419B-42CD-8349-BCF9B9E5558C}"/>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37B67B1D-6F48-4D62-AFBB-8C067186DE18}"/>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49BE6083-8225-4FF1-8E6E-ECB141B7F5D8}"/>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81BAF897-E090-4461-89AD-8369F84332AE}"/>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140987</xdr:rowOff>
    </xdr:from>
    <xdr:ext cx="405111" cy="259045"/>
    <xdr:sp macro="" textlink="">
      <xdr:nvSpPr>
        <xdr:cNvPr id="62" name="【図書館】&#10;有形固定資産減価償却率平均値テキスト">
          <a:extLst>
            <a:ext uri="{FF2B5EF4-FFF2-40B4-BE49-F238E27FC236}">
              <a16:creationId xmlns:a16="http://schemas.microsoft.com/office/drawing/2014/main" id="{BACB7BCA-13ED-4375-A166-343DEA43A933}"/>
            </a:ext>
          </a:extLst>
        </xdr:cNvPr>
        <xdr:cNvSpPr txBox="1"/>
      </xdr:nvSpPr>
      <xdr:spPr>
        <a:xfrm>
          <a:off x="467360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697523A9-B4B6-48CE-848F-B58BD65B4BE1}"/>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3CED8A64-26A9-4B05-A958-AB2A7C430CCA}"/>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7F63AA6C-8CDF-4202-8AC5-A53224AF1380}"/>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C022B1EC-C0A0-4174-8B98-C0BE4AC15C3F}"/>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5DA531C4-3CCC-4630-9C9D-FE601E8D6B3E}"/>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34CB3B-CE4F-4B18-8B8D-154F651331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6A9C21-929D-42EF-BD3C-942996EDD4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9F42F8-A854-4B50-9E47-778CA65FFA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CFD001-A090-4D3B-BB5F-0D719C25C89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F9DA55-C032-4BE8-B52B-9835AFB03EF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166370</xdr:rowOff>
    </xdr:from>
    <xdr:to>
      <xdr:col>24</xdr:col>
      <xdr:colOff>114300</xdr:colOff>
      <xdr:row>35</xdr:row>
      <xdr:rowOff>96520</xdr:rowOff>
    </xdr:to>
    <xdr:sp macro="" textlink="">
      <xdr:nvSpPr>
        <xdr:cNvPr id="73" name="楕円 72">
          <a:extLst>
            <a:ext uri="{FF2B5EF4-FFF2-40B4-BE49-F238E27FC236}">
              <a16:creationId xmlns:a16="http://schemas.microsoft.com/office/drawing/2014/main" id="{C59165FB-5D19-4071-B4D6-1D3A2C6B588C}"/>
            </a:ext>
          </a:extLst>
        </xdr:cNvPr>
        <xdr:cNvSpPr/>
      </xdr:nvSpPr>
      <xdr:spPr>
        <a:xfrm>
          <a:off x="4584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17797</xdr:rowOff>
    </xdr:from>
    <xdr:ext cx="405111" cy="259045"/>
    <xdr:sp macro="" textlink="">
      <xdr:nvSpPr>
        <xdr:cNvPr id="74" name="【図書館】&#10;有形固定資産減価償却率該当値テキスト">
          <a:extLst>
            <a:ext uri="{FF2B5EF4-FFF2-40B4-BE49-F238E27FC236}">
              <a16:creationId xmlns:a16="http://schemas.microsoft.com/office/drawing/2014/main" id="{87F2A587-229C-4D68-B487-662A6810411D}"/>
            </a:ext>
          </a:extLst>
        </xdr:cNvPr>
        <xdr:cNvSpPr txBox="1"/>
      </xdr:nvSpPr>
      <xdr:spPr>
        <a:xfrm>
          <a:off x="4673600"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90170</xdr:rowOff>
    </xdr:from>
    <xdr:to>
      <xdr:col>20</xdr:col>
      <xdr:colOff>38100</xdr:colOff>
      <xdr:row>35</xdr:row>
      <xdr:rowOff>20320</xdr:rowOff>
    </xdr:to>
    <xdr:sp macro="" textlink="">
      <xdr:nvSpPr>
        <xdr:cNvPr id="75" name="楕円 74">
          <a:extLst>
            <a:ext uri="{FF2B5EF4-FFF2-40B4-BE49-F238E27FC236}">
              <a16:creationId xmlns:a16="http://schemas.microsoft.com/office/drawing/2014/main" id="{8C599B0B-CD63-40E5-82C7-D4A55166DF51}"/>
            </a:ext>
          </a:extLst>
        </xdr:cNvPr>
        <xdr:cNvSpPr/>
      </xdr:nvSpPr>
      <xdr:spPr>
        <a:xfrm>
          <a:off x="3746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140970</xdr:rowOff>
    </xdr:from>
    <xdr:to>
      <xdr:col>24</xdr:col>
      <xdr:colOff>63500</xdr:colOff>
      <xdr:row>35</xdr:row>
      <xdr:rowOff>45720</xdr:rowOff>
    </xdr:to>
    <xdr:cxnSp macro="">
      <xdr:nvCxnSpPr>
        <xdr:cNvPr id="76" name="直線コネクタ 75">
          <a:extLst>
            <a:ext uri="{FF2B5EF4-FFF2-40B4-BE49-F238E27FC236}">
              <a16:creationId xmlns:a16="http://schemas.microsoft.com/office/drawing/2014/main" id="{B5ED2F9E-C3D2-4456-95ED-9CBEFAB35F82}"/>
            </a:ext>
          </a:extLst>
        </xdr:cNvPr>
        <xdr:cNvCxnSpPr/>
      </xdr:nvCxnSpPr>
      <xdr:spPr>
        <a:xfrm>
          <a:off x="3797300" y="59702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93980</xdr:rowOff>
    </xdr:from>
    <xdr:to>
      <xdr:col>15</xdr:col>
      <xdr:colOff>101600</xdr:colOff>
      <xdr:row>35</xdr:row>
      <xdr:rowOff>24130</xdr:rowOff>
    </xdr:to>
    <xdr:sp macro="" textlink="">
      <xdr:nvSpPr>
        <xdr:cNvPr id="77" name="楕円 76">
          <a:extLst>
            <a:ext uri="{FF2B5EF4-FFF2-40B4-BE49-F238E27FC236}">
              <a16:creationId xmlns:a16="http://schemas.microsoft.com/office/drawing/2014/main" id="{3E574207-DE73-4608-BF53-B9F915BB6634}"/>
            </a:ext>
          </a:extLst>
        </xdr:cNvPr>
        <xdr:cNvSpPr/>
      </xdr:nvSpPr>
      <xdr:spPr>
        <a:xfrm>
          <a:off x="2857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140970</xdr:rowOff>
    </xdr:from>
    <xdr:to>
      <xdr:col>19</xdr:col>
      <xdr:colOff>177800</xdr:colOff>
      <xdr:row>34</xdr:row>
      <xdr:rowOff>144780</xdr:rowOff>
    </xdr:to>
    <xdr:cxnSp macro="">
      <xdr:nvCxnSpPr>
        <xdr:cNvPr id="78" name="直線コネクタ 77">
          <a:extLst>
            <a:ext uri="{FF2B5EF4-FFF2-40B4-BE49-F238E27FC236}">
              <a16:creationId xmlns:a16="http://schemas.microsoft.com/office/drawing/2014/main" id="{9E800B2A-6F03-481E-923E-2564210896C1}"/>
            </a:ext>
          </a:extLst>
        </xdr:cNvPr>
        <xdr:cNvCxnSpPr/>
      </xdr:nvCxnSpPr>
      <xdr:spPr>
        <a:xfrm flipV="1">
          <a:off x="2908300" y="5970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36830</xdr:rowOff>
    </xdr:from>
    <xdr:to>
      <xdr:col>10</xdr:col>
      <xdr:colOff>165100</xdr:colOff>
      <xdr:row>34</xdr:row>
      <xdr:rowOff>138430</xdr:rowOff>
    </xdr:to>
    <xdr:sp macro="" textlink="">
      <xdr:nvSpPr>
        <xdr:cNvPr id="79" name="楕円 78">
          <a:extLst>
            <a:ext uri="{FF2B5EF4-FFF2-40B4-BE49-F238E27FC236}">
              <a16:creationId xmlns:a16="http://schemas.microsoft.com/office/drawing/2014/main" id="{7E5CECF8-AEA2-42E8-923C-133FEBD6ED60}"/>
            </a:ext>
          </a:extLst>
        </xdr:cNvPr>
        <xdr:cNvSpPr/>
      </xdr:nvSpPr>
      <xdr:spPr>
        <a:xfrm>
          <a:off x="1968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87630</xdr:rowOff>
    </xdr:from>
    <xdr:to>
      <xdr:col>15</xdr:col>
      <xdr:colOff>50800</xdr:colOff>
      <xdr:row>34</xdr:row>
      <xdr:rowOff>144780</xdr:rowOff>
    </xdr:to>
    <xdr:cxnSp macro="">
      <xdr:nvCxnSpPr>
        <xdr:cNvPr id="80" name="直線コネクタ 79">
          <a:extLst>
            <a:ext uri="{FF2B5EF4-FFF2-40B4-BE49-F238E27FC236}">
              <a16:creationId xmlns:a16="http://schemas.microsoft.com/office/drawing/2014/main" id="{4DD3CA17-82DA-4856-9378-196B2890DF9D}"/>
            </a:ext>
          </a:extLst>
        </xdr:cNvPr>
        <xdr:cNvCxnSpPr/>
      </xdr:nvCxnSpPr>
      <xdr:spPr>
        <a:xfrm>
          <a:off x="2019300" y="5916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132080</xdr:rowOff>
    </xdr:from>
    <xdr:to>
      <xdr:col>6</xdr:col>
      <xdr:colOff>38100</xdr:colOff>
      <xdr:row>34</xdr:row>
      <xdr:rowOff>62230</xdr:rowOff>
    </xdr:to>
    <xdr:sp macro="" textlink="">
      <xdr:nvSpPr>
        <xdr:cNvPr id="81" name="楕円 80">
          <a:extLst>
            <a:ext uri="{FF2B5EF4-FFF2-40B4-BE49-F238E27FC236}">
              <a16:creationId xmlns:a16="http://schemas.microsoft.com/office/drawing/2014/main" id="{D749271D-94C8-4A83-AEBC-D64CE506D3A1}"/>
            </a:ext>
          </a:extLst>
        </xdr:cNvPr>
        <xdr:cNvSpPr/>
      </xdr:nvSpPr>
      <xdr:spPr>
        <a:xfrm>
          <a:off x="1079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11430</xdr:rowOff>
    </xdr:from>
    <xdr:to>
      <xdr:col>10</xdr:col>
      <xdr:colOff>114300</xdr:colOff>
      <xdr:row>34</xdr:row>
      <xdr:rowOff>87630</xdr:rowOff>
    </xdr:to>
    <xdr:cxnSp macro="">
      <xdr:nvCxnSpPr>
        <xdr:cNvPr id="82" name="直線コネクタ 81">
          <a:extLst>
            <a:ext uri="{FF2B5EF4-FFF2-40B4-BE49-F238E27FC236}">
              <a16:creationId xmlns:a16="http://schemas.microsoft.com/office/drawing/2014/main" id="{BB5DB8D6-4DD2-4DA2-9306-9191AD544C53}"/>
            </a:ext>
          </a:extLst>
        </xdr:cNvPr>
        <xdr:cNvCxnSpPr/>
      </xdr:nvCxnSpPr>
      <xdr:spPr>
        <a:xfrm>
          <a:off x="1130300" y="58407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19067</xdr:rowOff>
    </xdr:from>
    <xdr:ext cx="405111" cy="259045"/>
    <xdr:sp macro="" textlink="">
      <xdr:nvSpPr>
        <xdr:cNvPr id="83" name="n_1aveValue【図書館】&#10;有形固定資産減価償却率">
          <a:extLst>
            <a:ext uri="{FF2B5EF4-FFF2-40B4-BE49-F238E27FC236}">
              <a16:creationId xmlns:a16="http://schemas.microsoft.com/office/drawing/2014/main" id="{2A2B6021-BE37-46C2-B457-69DE9EC6EBD7}"/>
            </a:ext>
          </a:extLst>
        </xdr:cNvPr>
        <xdr:cNvSpPr txBox="1"/>
      </xdr:nvSpPr>
      <xdr:spPr>
        <a:xfrm>
          <a:off x="358204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140987</xdr:rowOff>
    </xdr:from>
    <xdr:ext cx="405111" cy="259045"/>
    <xdr:sp macro="" textlink="">
      <xdr:nvSpPr>
        <xdr:cNvPr id="84" name="n_2aveValue【図書館】&#10;有形固定資産減価償却率">
          <a:extLst>
            <a:ext uri="{FF2B5EF4-FFF2-40B4-BE49-F238E27FC236}">
              <a16:creationId xmlns:a16="http://schemas.microsoft.com/office/drawing/2014/main" id="{29C69D63-C219-4A19-B347-A2BFCD99DF69}"/>
            </a:ext>
          </a:extLst>
        </xdr:cNvPr>
        <xdr:cNvSpPr txBox="1"/>
      </xdr:nvSpPr>
      <xdr:spPr>
        <a:xfrm>
          <a:off x="27057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45737</xdr:rowOff>
    </xdr:from>
    <xdr:ext cx="405111" cy="259045"/>
    <xdr:sp macro="" textlink="">
      <xdr:nvSpPr>
        <xdr:cNvPr id="85" name="n_3aveValue【図書館】&#10;有形固定資産減価償却率">
          <a:extLst>
            <a:ext uri="{FF2B5EF4-FFF2-40B4-BE49-F238E27FC236}">
              <a16:creationId xmlns:a16="http://schemas.microsoft.com/office/drawing/2014/main" id="{7655C2C1-1B48-4358-9452-8CE559641C29}"/>
            </a:ext>
          </a:extLst>
        </xdr:cNvPr>
        <xdr:cNvSpPr txBox="1"/>
      </xdr:nvSpPr>
      <xdr:spPr>
        <a:xfrm>
          <a:off x="18167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160037</xdr:rowOff>
    </xdr:from>
    <xdr:ext cx="405111" cy="259045"/>
    <xdr:sp macro="" textlink="">
      <xdr:nvSpPr>
        <xdr:cNvPr id="86" name="n_4aveValue【図書館】&#10;有形固定資産減価償却率">
          <a:extLst>
            <a:ext uri="{FF2B5EF4-FFF2-40B4-BE49-F238E27FC236}">
              <a16:creationId xmlns:a16="http://schemas.microsoft.com/office/drawing/2014/main" id="{045DEF90-9BC8-435E-85F5-40B7EC6D4E20}"/>
            </a:ext>
          </a:extLst>
        </xdr:cNvPr>
        <xdr:cNvSpPr txBox="1"/>
      </xdr:nvSpPr>
      <xdr:spPr>
        <a:xfrm>
          <a:off x="927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36847</xdr:rowOff>
    </xdr:from>
    <xdr:ext cx="405111" cy="259045"/>
    <xdr:sp macro="" textlink="">
      <xdr:nvSpPr>
        <xdr:cNvPr id="87" name="n_1mainValue【図書館】&#10;有形固定資産減価償却率">
          <a:extLst>
            <a:ext uri="{FF2B5EF4-FFF2-40B4-BE49-F238E27FC236}">
              <a16:creationId xmlns:a16="http://schemas.microsoft.com/office/drawing/2014/main" id="{8D6A7854-A276-4363-84ED-78C2F406298F}"/>
            </a:ext>
          </a:extLst>
        </xdr:cNvPr>
        <xdr:cNvSpPr txBox="1"/>
      </xdr:nvSpPr>
      <xdr:spPr>
        <a:xfrm>
          <a:off x="35820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40657</xdr:rowOff>
    </xdr:from>
    <xdr:ext cx="405111" cy="259045"/>
    <xdr:sp macro="" textlink="">
      <xdr:nvSpPr>
        <xdr:cNvPr id="88" name="n_2mainValue【図書館】&#10;有形固定資産減価償却率">
          <a:extLst>
            <a:ext uri="{FF2B5EF4-FFF2-40B4-BE49-F238E27FC236}">
              <a16:creationId xmlns:a16="http://schemas.microsoft.com/office/drawing/2014/main" id="{3A842AA7-BFA0-4850-BB7C-93B2CBFD7B77}"/>
            </a:ext>
          </a:extLst>
        </xdr:cNvPr>
        <xdr:cNvSpPr txBox="1"/>
      </xdr:nvSpPr>
      <xdr:spPr>
        <a:xfrm>
          <a:off x="2705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154957</xdr:rowOff>
    </xdr:from>
    <xdr:ext cx="405111" cy="259045"/>
    <xdr:sp macro="" textlink="">
      <xdr:nvSpPr>
        <xdr:cNvPr id="89" name="n_3mainValue【図書館】&#10;有形固定資産減価償却率">
          <a:extLst>
            <a:ext uri="{FF2B5EF4-FFF2-40B4-BE49-F238E27FC236}">
              <a16:creationId xmlns:a16="http://schemas.microsoft.com/office/drawing/2014/main" id="{0AC8DD9B-473A-4811-B840-07324FE1443B}"/>
            </a:ext>
          </a:extLst>
        </xdr:cNvPr>
        <xdr:cNvSpPr txBox="1"/>
      </xdr:nvSpPr>
      <xdr:spPr>
        <a:xfrm>
          <a:off x="1816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78757</xdr:rowOff>
    </xdr:from>
    <xdr:ext cx="405111" cy="259045"/>
    <xdr:sp macro="" textlink="">
      <xdr:nvSpPr>
        <xdr:cNvPr id="90" name="n_4mainValue【図書館】&#10;有形固定資産減価償却率">
          <a:extLst>
            <a:ext uri="{FF2B5EF4-FFF2-40B4-BE49-F238E27FC236}">
              <a16:creationId xmlns:a16="http://schemas.microsoft.com/office/drawing/2014/main" id="{C96744C8-0BE0-4C8E-9077-E282A6089458}"/>
            </a:ext>
          </a:extLst>
        </xdr:cNvPr>
        <xdr:cNvSpPr txBox="1"/>
      </xdr:nvSpPr>
      <xdr:spPr>
        <a:xfrm>
          <a:off x="927744" y="55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664787F-5DF5-47A4-A2CF-021B07315A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FCBB1CC-8C2D-4308-BD0D-004C6E972F4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FE970D7-5298-4932-9CCE-DC11B2DD0C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D0A46A3-8E3E-42A9-AEDE-5A76BC261F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401ED34-E946-4568-A040-56A57C8A64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D0ADF51-3ABD-4072-899B-BE4D20BC20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C9F2BDE-E10E-4A4D-9113-CAFD12AF615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FC604B6-95B1-400B-AA66-F8A93B2A6B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9E0F1A2-4FC8-4483-B4BB-6EA4A9572B7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D2F1673-2CC0-4160-ABD6-9A390610AC7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6FD620FF-DADD-40C9-A5FD-9D6B50945227}"/>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F20CF61-5AC8-4A25-921B-0EE15ED3A13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1A6C57A-EEB9-499C-A603-A8DC389C1C7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A6AFCD7-1104-4945-826C-2F06B4507FB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1D31CB0-8B83-4F8F-ABFF-CB5A6F75D61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B3F608D-9479-4058-8BD8-A0C2459EE80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8713061-1604-4FA8-850B-25003F45A08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7AA288A-7200-44D2-82B4-78A18F1393B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4BEDBC1-8ADD-4D52-931D-A9CE26F2C01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5CD60C2-4A34-4297-9667-9D3851D7993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3CC2194-0ADB-4813-B91F-51A9CDEB4A2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F3A2529-54BD-4859-A8D5-0625E5AF7CE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39AD85C-C607-4820-9E6F-B5CA00226E9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6549640-2F51-4F9E-9EC4-F7C576AF389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DD6EAA8C-816B-4A2D-9B77-A2CD74A4E1E3}"/>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C6AB6E31-D11A-4ECB-8785-928F05BBF5F2}"/>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A5C3EE12-8DA6-4410-9667-93C1AB71C475}"/>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865FDACB-AF02-4560-83BA-8A2F3C9C1512}"/>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44D2408F-0E69-4545-8B8C-6A02F62186EE}"/>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35D0DA1E-816E-4817-9BD2-09A52A826E56}"/>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9E0C3E96-C2AB-4DAF-BFAA-C91DEA932F25}"/>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D2E522A7-A487-4C17-A5C6-0FEB767375F1}"/>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37E8222D-E573-41A5-BEE2-031CD7873B36}"/>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42BD0439-CDE5-420E-A9B2-7387828157F9}"/>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B1F749F2-6C5A-4E69-ABC0-FFC531394B00}"/>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A4D5DF2-2B41-4C7E-A644-560287DD8F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5C2546F-1E71-498D-BA47-2E7482D0FC6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7054CAF-2BED-419B-994A-844E3EE8DC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FCD7ED9-C309-4174-B551-90B83DC364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57D30A6-7FAA-4E0E-BE8B-7700F80AFE7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a:extLst>
            <a:ext uri="{FF2B5EF4-FFF2-40B4-BE49-F238E27FC236}">
              <a16:creationId xmlns:a16="http://schemas.microsoft.com/office/drawing/2014/main" id="{6FE949EA-1A76-46C1-9A34-B21ADF105B85}"/>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DFE9FB92-3304-4F70-9239-74BD7057E655}"/>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8159626E-7848-4A3F-8207-D170711093D7}"/>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152400</xdr:rowOff>
    </xdr:to>
    <xdr:cxnSp macro="">
      <xdr:nvCxnSpPr>
        <xdr:cNvPr id="134" name="直線コネクタ 133">
          <a:extLst>
            <a:ext uri="{FF2B5EF4-FFF2-40B4-BE49-F238E27FC236}">
              <a16:creationId xmlns:a16="http://schemas.microsoft.com/office/drawing/2014/main" id="{BF3D6EC2-B5F5-4987-9330-8D861A4D9165}"/>
            </a:ext>
          </a:extLst>
        </xdr:cNvPr>
        <xdr:cNvCxnSpPr/>
      </xdr:nvCxnSpPr>
      <xdr:spPr>
        <a:xfrm>
          <a:off x="9639300" y="697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5" name="楕円 134">
          <a:extLst>
            <a:ext uri="{FF2B5EF4-FFF2-40B4-BE49-F238E27FC236}">
              <a16:creationId xmlns:a16="http://schemas.microsoft.com/office/drawing/2014/main" id="{9D866C93-5B38-4434-AADB-B9BB468C2FDC}"/>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152400</xdr:rowOff>
    </xdr:to>
    <xdr:cxnSp macro="">
      <xdr:nvCxnSpPr>
        <xdr:cNvPr id="136" name="直線コネクタ 135">
          <a:extLst>
            <a:ext uri="{FF2B5EF4-FFF2-40B4-BE49-F238E27FC236}">
              <a16:creationId xmlns:a16="http://schemas.microsoft.com/office/drawing/2014/main" id="{4C4B969E-1E87-41AF-8E4F-A07B57753D26}"/>
            </a:ext>
          </a:extLst>
        </xdr:cNvPr>
        <xdr:cNvCxnSpPr/>
      </xdr:nvCxnSpPr>
      <xdr:spPr>
        <a:xfrm flipV="1">
          <a:off x="8750300" y="697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a:extLst>
            <a:ext uri="{FF2B5EF4-FFF2-40B4-BE49-F238E27FC236}">
              <a16:creationId xmlns:a16="http://schemas.microsoft.com/office/drawing/2014/main" id="{624E70CE-7EB2-4C63-A9B2-071C996E5457}"/>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8" name="直線コネクタ 137">
          <a:extLst>
            <a:ext uri="{FF2B5EF4-FFF2-40B4-BE49-F238E27FC236}">
              <a16:creationId xmlns:a16="http://schemas.microsoft.com/office/drawing/2014/main" id="{5AEAC2C3-3248-4C07-AC07-9EBFA1A80490}"/>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a:extLst>
            <a:ext uri="{FF2B5EF4-FFF2-40B4-BE49-F238E27FC236}">
              <a16:creationId xmlns:a16="http://schemas.microsoft.com/office/drawing/2014/main" id="{42286D2A-4A65-4052-A24C-756E593FF2C3}"/>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0" name="直線コネクタ 139">
          <a:extLst>
            <a:ext uri="{FF2B5EF4-FFF2-40B4-BE49-F238E27FC236}">
              <a16:creationId xmlns:a16="http://schemas.microsoft.com/office/drawing/2014/main" id="{2769DF36-A360-49CF-990A-C4FFA24DCDDB}"/>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71BB0807-1EC6-452E-9F95-120CF5EDFAAA}"/>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9D74239F-68F6-423F-8B48-F7288CFC30FF}"/>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F2538209-2F6E-43FF-81BD-69DD3DCAF3B9}"/>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5F5C8E4B-8804-4D95-93EB-37379EF0B386}"/>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0013F8DB-F19F-46B7-A7DF-9CBE502321DB}"/>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6" name="n_2mainValue【図書館】&#10;一人当たり面積">
          <a:extLst>
            <a:ext uri="{FF2B5EF4-FFF2-40B4-BE49-F238E27FC236}">
              <a16:creationId xmlns:a16="http://schemas.microsoft.com/office/drawing/2014/main" id="{7105CD6C-3763-4D25-B4B3-AA59DBD4294B}"/>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a:extLst>
            <a:ext uri="{FF2B5EF4-FFF2-40B4-BE49-F238E27FC236}">
              <a16:creationId xmlns:a16="http://schemas.microsoft.com/office/drawing/2014/main" id="{FB4A47DA-3A30-48C5-959F-D72176CC828E}"/>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a:extLst>
            <a:ext uri="{FF2B5EF4-FFF2-40B4-BE49-F238E27FC236}">
              <a16:creationId xmlns:a16="http://schemas.microsoft.com/office/drawing/2014/main" id="{A0A80449-FB7F-4CBE-8E97-F303C65FB213}"/>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3970715-B0C4-4468-9C06-BD798343ED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AF58DF6-D040-4AAD-A93C-76D53878F8E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FADCA34-C5E5-4E5D-8CF7-438CE58C314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AAEE9B8-98A1-4944-A135-E8353D64983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C7BB44F-7EA9-4AB9-A5D4-138505158F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95819DE-C082-4BB3-936B-4E316C4D13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81A78B9-298B-4A13-B78E-C774E40226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AD09285-0AF2-45BE-8D9E-DD81AD8884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9993106-7EA9-49EE-BD79-FFD5BF98D5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E3FA3A7-E3AD-4577-9766-B5703245222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E0D0C19-C7B2-4E9A-80E2-57FA3C8F2E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7EC4A40-99A6-4ABA-B943-B1F3681919D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EDC400BE-1A9A-4C0E-810F-E9D5E4611A44}"/>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A754199-2ADD-48AE-9944-5255D3D6C31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7686B6E-828A-4E9D-B9C4-59DA66F262B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F3E359C-7CF7-4235-83C6-390E4C8AA2D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9656085-F228-435C-ABBB-EA5B73DBBF3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EB84FA5-D931-4A42-94E2-D3C0D9B04C8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A1A64CA-4ACF-4720-8188-0E5552F4326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6571B1B-A652-46FD-B5B5-AEB5251A7DC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E2782AA-4A5F-421A-B9E7-1CA92125D75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FF55CE5-F512-48F3-816C-348C9B67BB4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0A9C759B-81A5-482D-98D3-FFF69D5D7E37}"/>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5A65D2D-052A-4E8D-BA52-4E02FEAA21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6FFFB5A9-916A-47D8-99B9-FFA136C0B53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88E4984C-AA8D-4EF7-A0FC-2CCE76E527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6DBD6628-9225-4DEA-87C8-D331AA4563EF}"/>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635465D3-978F-47FF-9DC8-ACFF579F949D}"/>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AF24D4A2-88CB-4572-97C3-489410DC1792}"/>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1EEE5B8F-3E82-4C91-A292-4708566A524E}"/>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24827821-9B91-4F76-9F3C-B09BA1A883B9}"/>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2B847C6-FF81-4A6B-8550-AF93F4C9405B}"/>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85DC56E2-5CC2-4DE1-930F-E549DA053475}"/>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A44576A1-AAB5-4CA9-8B90-79790B84065D}"/>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0D5E7280-23C0-4273-9800-8CA1AA0B321F}"/>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A34158DE-4A8A-475D-B218-8044E5C1310F}"/>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C632BAF5-188D-400F-A1E4-24D3E41A5EB8}"/>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A62626E-921A-4036-AC0D-6A9073C969B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4A9EE30-0E76-4759-9804-0F523808DCC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61551D0-16DD-43E0-B98B-22C07696B5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958F3DB-1044-4951-BC5D-A112366EA6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134330E-D1A7-4409-A659-40FD9E5374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89626</xdr:rowOff>
    </xdr:from>
    <xdr:to>
      <xdr:col>24</xdr:col>
      <xdr:colOff>114300</xdr:colOff>
      <xdr:row>57</xdr:row>
      <xdr:rowOff>19776</xdr:rowOff>
    </xdr:to>
    <xdr:sp macro="" textlink="">
      <xdr:nvSpPr>
        <xdr:cNvPr id="191" name="楕円 190">
          <a:extLst>
            <a:ext uri="{FF2B5EF4-FFF2-40B4-BE49-F238E27FC236}">
              <a16:creationId xmlns:a16="http://schemas.microsoft.com/office/drawing/2014/main" id="{33162C36-A20A-42A4-B573-FF157AAF6FC9}"/>
            </a:ext>
          </a:extLst>
        </xdr:cNvPr>
        <xdr:cNvSpPr/>
      </xdr:nvSpPr>
      <xdr:spPr>
        <a:xfrm>
          <a:off x="45847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4553</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90DC25DA-6432-4334-9968-B0CC775FD874}"/>
            </a:ext>
          </a:extLst>
        </xdr:cNvPr>
        <xdr:cNvSpPr txBox="1"/>
      </xdr:nvSpPr>
      <xdr:spPr>
        <a:xfrm>
          <a:off x="4673600" y="9605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93" name="楕円 192">
          <a:extLst>
            <a:ext uri="{FF2B5EF4-FFF2-40B4-BE49-F238E27FC236}">
              <a16:creationId xmlns:a16="http://schemas.microsoft.com/office/drawing/2014/main" id="{DFD1CC47-FE87-4DDB-B0E6-58AD33ABE8F6}"/>
            </a:ext>
          </a:extLst>
        </xdr:cNvPr>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140426</xdr:rowOff>
    </xdr:from>
    <xdr:to>
      <xdr:col>24</xdr:col>
      <xdr:colOff>63500</xdr:colOff>
      <xdr:row>56</xdr:row>
      <xdr:rowOff>160020</xdr:rowOff>
    </xdr:to>
    <xdr:cxnSp macro="">
      <xdr:nvCxnSpPr>
        <xdr:cNvPr id="194" name="直線コネクタ 193">
          <a:extLst>
            <a:ext uri="{FF2B5EF4-FFF2-40B4-BE49-F238E27FC236}">
              <a16:creationId xmlns:a16="http://schemas.microsoft.com/office/drawing/2014/main" id="{388B3788-8222-4F21-850C-E89D3BEB9191}"/>
            </a:ext>
          </a:extLst>
        </xdr:cNvPr>
        <xdr:cNvCxnSpPr/>
      </xdr:nvCxnSpPr>
      <xdr:spPr>
        <a:xfrm flipV="1">
          <a:off x="3797300" y="97416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53703</xdr:rowOff>
    </xdr:from>
    <xdr:to>
      <xdr:col>15</xdr:col>
      <xdr:colOff>101600</xdr:colOff>
      <xdr:row>56</xdr:row>
      <xdr:rowOff>155303</xdr:rowOff>
    </xdr:to>
    <xdr:sp macro="" textlink="">
      <xdr:nvSpPr>
        <xdr:cNvPr id="195" name="楕円 194">
          <a:extLst>
            <a:ext uri="{FF2B5EF4-FFF2-40B4-BE49-F238E27FC236}">
              <a16:creationId xmlns:a16="http://schemas.microsoft.com/office/drawing/2014/main" id="{0F835AB6-2DA4-4B46-93C6-B221A53D9557}"/>
            </a:ext>
          </a:extLst>
        </xdr:cNvPr>
        <xdr:cNvSpPr/>
      </xdr:nvSpPr>
      <xdr:spPr>
        <a:xfrm>
          <a:off x="2857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104503</xdr:rowOff>
    </xdr:from>
    <xdr:to>
      <xdr:col>19</xdr:col>
      <xdr:colOff>177800</xdr:colOff>
      <xdr:row>56</xdr:row>
      <xdr:rowOff>160020</xdr:rowOff>
    </xdr:to>
    <xdr:cxnSp macro="">
      <xdr:nvCxnSpPr>
        <xdr:cNvPr id="196" name="直線コネクタ 195">
          <a:extLst>
            <a:ext uri="{FF2B5EF4-FFF2-40B4-BE49-F238E27FC236}">
              <a16:creationId xmlns:a16="http://schemas.microsoft.com/office/drawing/2014/main" id="{7ADFB608-8F94-471D-BE3A-E2852415A708}"/>
            </a:ext>
          </a:extLst>
        </xdr:cNvPr>
        <xdr:cNvCxnSpPr/>
      </xdr:nvCxnSpPr>
      <xdr:spPr>
        <a:xfrm>
          <a:off x="2908300" y="97057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143510</xdr:rowOff>
    </xdr:from>
    <xdr:to>
      <xdr:col>10</xdr:col>
      <xdr:colOff>165100</xdr:colOff>
      <xdr:row>56</xdr:row>
      <xdr:rowOff>73660</xdr:rowOff>
    </xdr:to>
    <xdr:sp macro="" textlink="">
      <xdr:nvSpPr>
        <xdr:cNvPr id="197" name="楕円 196">
          <a:extLst>
            <a:ext uri="{FF2B5EF4-FFF2-40B4-BE49-F238E27FC236}">
              <a16:creationId xmlns:a16="http://schemas.microsoft.com/office/drawing/2014/main" id="{ABA5BF4A-C303-47E8-A466-411A2CE9A6E0}"/>
            </a:ext>
          </a:extLst>
        </xdr:cNvPr>
        <xdr:cNvSpPr/>
      </xdr:nvSpPr>
      <xdr:spPr>
        <a:xfrm>
          <a:off x="1968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22860</xdr:rowOff>
    </xdr:from>
    <xdr:to>
      <xdr:col>15</xdr:col>
      <xdr:colOff>50800</xdr:colOff>
      <xdr:row>56</xdr:row>
      <xdr:rowOff>104503</xdr:rowOff>
    </xdr:to>
    <xdr:cxnSp macro="">
      <xdr:nvCxnSpPr>
        <xdr:cNvPr id="198" name="直線コネクタ 197">
          <a:extLst>
            <a:ext uri="{FF2B5EF4-FFF2-40B4-BE49-F238E27FC236}">
              <a16:creationId xmlns:a16="http://schemas.microsoft.com/office/drawing/2014/main" id="{22891C56-A9BE-4414-AF82-7B132E7C0005}"/>
            </a:ext>
          </a:extLst>
        </xdr:cNvPr>
        <xdr:cNvCxnSpPr/>
      </xdr:nvCxnSpPr>
      <xdr:spPr>
        <a:xfrm>
          <a:off x="2019300" y="962406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107587</xdr:rowOff>
    </xdr:from>
    <xdr:to>
      <xdr:col>6</xdr:col>
      <xdr:colOff>38100</xdr:colOff>
      <xdr:row>56</xdr:row>
      <xdr:rowOff>37737</xdr:rowOff>
    </xdr:to>
    <xdr:sp macro="" textlink="">
      <xdr:nvSpPr>
        <xdr:cNvPr id="199" name="楕円 198">
          <a:extLst>
            <a:ext uri="{FF2B5EF4-FFF2-40B4-BE49-F238E27FC236}">
              <a16:creationId xmlns:a16="http://schemas.microsoft.com/office/drawing/2014/main" id="{6F0CBB89-9FD4-49B2-AB5D-5F5EC220896C}"/>
            </a:ext>
          </a:extLst>
        </xdr:cNvPr>
        <xdr:cNvSpPr/>
      </xdr:nvSpPr>
      <xdr:spPr>
        <a:xfrm>
          <a:off x="10795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158387</xdr:rowOff>
    </xdr:from>
    <xdr:to>
      <xdr:col>10</xdr:col>
      <xdr:colOff>114300</xdr:colOff>
      <xdr:row>56</xdr:row>
      <xdr:rowOff>22860</xdr:rowOff>
    </xdr:to>
    <xdr:cxnSp macro="">
      <xdr:nvCxnSpPr>
        <xdr:cNvPr id="200" name="直線コネクタ 199">
          <a:extLst>
            <a:ext uri="{FF2B5EF4-FFF2-40B4-BE49-F238E27FC236}">
              <a16:creationId xmlns:a16="http://schemas.microsoft.com/office/drawing/2014/main" id="{37BAA205-2B04-4EB9-83E8-2D75D08CE866}"/>
            </a:ext>
          </a:extLst>
        </xdr:cNvPr>
        <xdr:cNvCxnSpPr/>
      </xdr:nvCxnSpPr>
      <xdr:spPr>
        <a:xfrm>
          <a:off x="1130300" y="95881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46826</xdr:rowOff>
    </xdr:from>
    <xdr:ext cx="405111" cy="259045"/>
    <xdr:sp macro="" textlink="">
      <xdr:nvSpPr>
        <xdr:cNvPr id="201" name="n_1aveValue【体育館・プール】&#10;有形固定資産減価償却率">
          <a:extLst>
            <a:ext uri="{FF2B5EF4-FFF2-40B4-BE49-F238E27FC236}">
              <a16:creationId xmlns:a16="http://schemas.microsoft.com/office/drawing/2014/main" id="{5AFDA6A9-86C5-4BC7-9878-CAC7FFFB9A1F}"/>
            </a:ext>
          </a:extLst>
        </xdr:cNvPr>
        <xdr:cNvSpPr txBox="1"/>
      </xdr:nvSpPr>
      <xdr:spPr>
        <a:xfrm>
          <a:off x="3582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166024</xdr:rowOff>
    </xdr:from>
    <xdr:ext cx="405111" cy="259045"/>
    <xdr:sp macro="" textlink="">
      <xdr:nvSpPr>
        <xdr:cNvPr id="202" name="n_2aveValue【体育館・プール】&#10;有形固定資産減価償却率">
          <a:extLst>
            <a:ext uri="{FF2B5EF4-FFF2-40B4-BE49-F238E27FC236}">
              <a16:creationId xmlns:a16="http://schemas.microsoft.com/office/drawing/2014/main" id="{BED6E821-2518-4A15-BB7F-EC7D1A95C2B5}"/>
            </a:ext>
          </a:extLst>
        </xdr:cNvPr>
        <xdr:cNvSpPr txBox="1"/>
      </xdr:nvSpPr>
      <xdr:spPr>
        <a:xfrm>
          <a:off x="2705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120304</xdr:rowOff>
    </xdr:from>
    <xdr:ext cx="405111" cy="259045"/>
    <xdr:sp macro="" textlink="">
      <xdr:nvSpPr>
        <xdr:cNvPr id="203" name="n_3aveValue【体育館・プール】&#10;有形固定資産減価償却率">
          <a:extLst>
            <a:ext uri="{FF2B5EF4-FFF2-40B4-BE49-F238E27FC236}">
              <a16:creationId xmlns:a16="http://schemas.microsoft.com/office/drawing/2014/main" id="{F3060A7D-0E27-47A2-ACCF-EFAFD6D1A77A}"/>
            </a:ext>
          </a:extLst>
        </xdr:cNvPr>
        <xdr:cNvSpPr txBox="1"/>
      </xdr:nvSpPr>
      <xdr:spPr>
        <a:xfrm>
          <a:off x="18167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90912</xdr:rowOff>
    </xdr:from>
    <xdr:ext cx="405111" cy="259045"/>
    <xdr:sp macro="" textlink="">
      <xdr:nvSpPr>
        <xdr:cNvPr id="204" name="n_4aveValue【体育館・プール】&#10;有形固定資産減価償却率">
          <a:extLst>
            <a:ext uri="{FF2B5EF4-FFF2-40B4-BE49-F238E27FC236}">
              <a16:creationId xmlns:a16="http://schemas.microsoft.com/office/drawing/2014/main" id="{6664337D-A8E4-46C9-AD46-2F22481339D1}"/>
            </a:ext>
          </a:extLst>
        </xdr:cNvPr>
        <xdr:cNvSpPr txBox="1"/>
      </xdr:nvSpPr>
      <xdr:spPr>
        <a:xfrm>
          <a:off x="927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55897</xdr:rowOff>
    </xdr:from>
    <xdr:ext cx="405111" cy="259045"/>
    <xdr:sp macro="" textlink="">
      <xdr:nvSpPr>
        <xdr:cNvPr id="205" name="n_1mainValue【体育館・プール】&#10;有形固定資産減価償却率">
          <a:extLst>
            <a:ext uri="{FF2B5EF4-FFF2-40B4-BE49-F238E27FC236}">
              <a16:creationId xmlns:a16="http://schemas.microsoft.com/office/drawing/2014/main" id="{91E63655-2C2C-4E3A-8E4D-8D8AB8E48CF8}"/>
            </a:ext>
          </a:extLst>
        </xdr:cNvPr>
        <xdr:cNvSpPr txBox="1"/>
      </xdr:nvSpPr>
      <xdr:spPr>
        <a:xfrm>
          <a:off x="3582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380</xdr:rowOff>
    </xdr:from>
    <xdr:ext cx="405111" cy="259045"/>
    <xdr:sp macro="" textlink="">
      <xdr:nvSpPr>
        <xdr:cNvPr id="206" name="n_2mainValue【体育館・プール】&#10;有形固定資産減価償却率">
          <a:extLst>
            <a:ext uri="{FF2B5EF4-FFF2-40B4-BE49-F238E27FC236}">
              <a16:creationId xmlns:a16="http://schemas.microsoft.com/office/drawing/2014/main" id="{F190E401-B612-405E-B20A-1B7B415BCB11}"/>
            </a:ext>
          </a:extLst>
        </xdr:cNvPr>
        <xdr:cNvSpPr txBox="1"/>
      </xdr:nvSpPr>
      <xdr:spPr>
        <a:xfrm>
          <a:off x="2705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90187</xdr:rowOff>
    </xdr:from>
    <xdr:ext cx="405111" cy="259045"/>
    <xdr:sp macro="" textlink="">
      <xdr:nvSpPr>
        <xdr:cNvPr id="207" name="n_3mainValue【体育館・プール】&#10;有形固定資産減価償却率">
          <a:extLst>
            <a:ext uri="{FF2B5EF4-FFF2-40B4-BE49-F238E27FC236}">
              <a16:creationId xmlns:a16="http://schemas.microsoft.com/office/drawing/2014/main" id="{46C4CCF8-8CF3-4D37-ABFA-6E7B14A1FB46}"/>
            </a:ext>
          </a:extLst>
        </xdr:cNvPr>
        <xdr:cNvSpPr txBox="1"/>
      </xdr:nvSpPr>
      <xdr:spPr>
        <a:xfrm>
          <a:off x="1816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54264</xdr:rowOff>
    </xdr:from>
    <xdr:ext cx="405111" cy="259045"/>
    <xdr:sp macro="" textlink="">
      <xdr:nvSpPr>
        <xdr:cNvPr id="208" name="n_4mainValue【体育館・プール】&#10;有形固定資産減価償却率">
          <a:extLst>
            <a:ext uri="{FF2B5EF4-FFF2-40B4-BE49-F238E27FC236}">
              <a16:creationId xmlns:a16="http://schemas.microsoft.com/office/drawing/2014/main" id="{A01915EB-E625-4E7A-B6B5-71925B121BFB}"/>
            </a:ext>
          </a:extLst>
        </xdr:cNvPr>
        <xdr:cNvSpPr txBox="1"/>
      </xdr:nvSpPr>
      <xdr:spPr>
        <a:xfrm>
          <a:off x="927744" y="931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177A1A5-9F31-4AED-B101-E643B25586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59B026D-1A53-4F62-A8CE-C19E8BF754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F6C7950-9C86-4B5F-8920-7477DD81DBC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DCA5D52-D64F-4652-B707-88FA035535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64E102D-BA8C-417A-A7F5-0B40ABB230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A6A1C1F-A8A7-4629-ACBF-19FE2CB54ED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1CF97A3-0A11-4BC1-BECB-9192A57E75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2C5AE50-2FF8-4E6D-81F6-8ADC9001D31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C46A2C2-0205-4517-B7AD-4916750ED7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24327BD-0285-4C79-9129-9D2620B76B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405624A5-CB72-4C95-B26B-01E8FFBA06F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2B815D03-9E8E-463A-A343-79DF652B4F5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A2144A7E-9256-4DFB-A1BD-E02417A608D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3C54E4D1-0E36-44F8-A2FD-F696A67850D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D71C363B-043C-4D23-8EEB-B70EC0CC241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1405FFFF-5063-4185-9D8E-8528BF64F34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C171AB4-A4A5-4700-9FBB-7583633912F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E79B2434-8DEC-4155-A213-3D9B33813AF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C50D679F-CA9E-49A4-9979-4507EAAD593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DDEDCDD6-BAF0-44AB-97F0-5CCC724A9D9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6C9F7D41-721E-4968-9A12-C8E79BC158C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CC3DC81A-B00C-46E9-BC55-0107462776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2D7FB92-8EC0-4934-888C-F0F3C359C38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E275E66A-87C4-46C8-84B5-A3CA4744CED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4CDA2984-E6E5-48CB-AA11-41D6CAE79F26}"/>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87F127AD-8D39-4974-95C0-8F9F55DD3946}"/>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B2654296-BD83-4A4D-A8F8-FDE6A63B6C69}"/>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577C96C6-F04E-452C-B5FF-53806E8E3BA5}"/>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ACBBB617-99AC-4698-B0F1-C7D00E6FE7A6}"/>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8" name="【体育館・プール】&#10;一人当たり面積平均値テキスト">
          <a:extLst>
            <a:ext uri="{FF2B5EF4-FFF2-40B4-BE49-F238E27FC236}">
              <a16:creationId xmlns:a16="http://schemas.microsoft.com/office/drawing/2014/main" id="{3BC2E4D4-9A68-4F01-802E-A61A8AC42C96}"/>
            </a:ext>
          </a:extLst>
        </xdr:cNvPr>
        <xdr:cNvSpPr txBox="1"/>
      </xdr:nvSpPr>
      <xdr:spPr>
        <a:xfrm>
          <a:off x="10515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5567AC11-4CDF-4BE5-AA77-0F1D1F86D6D2}"/>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B7A1C784-DC83-4577-94E8-F5657BEBB19B}"/>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F0F0EACE-7DF3-4034-950E-3AD314DE5759}"/>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C1FA2270-2B55-488C-B25C-E4F993FD4F79}"/>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C76B6B8A-AEAD-4A8B-B45A-67E7CFD1DCE4}"/>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73CFAEA-0A3F-4252-86DE-5B1D708CA9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EA57E5F-C437-4B14-9098-28CB5EE39AE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B71FEEF-9F63-452C-AFD8-5DA02070295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2367D7E-9564-43FF-84ED-5F37A866739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9BE19917-BEAA-451D-AA86-485C15A15B1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49" name="楕円 248">
          <a:extLst>
            <a:ext uri="{FF2B5EF4-FFF2-40B4-BE49-F238E27FC236}">
              <a16:creationId xmlns:a16="http://schemas.microsoft.com/office/drawing/2014/main" id="{32F76B75-209A-4069-9454-FE52FB4D1007}"/>
            </a:ext>
          </a:extLst>
        </xdr:cNvPr>
        <xdr:cNvSpPr/>
      </xdr:nvSpPr>
      <xdr:spPr>
        <a:xfrm>
          <a:off x="10426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80027</xdr:rowOff>
    </xdr:from>
    <xdr:ext cx="469744" cy="259045"/>
    <xdr:sp macro="" textlink="">
      <xdr:nvSpPr>
        <xdr:cNvPr id="250" name="【体育館・プール】&#10;一人当たり面積該当値テキスト">
          <a:extLst>
            <a:ext uri="{FF2B5EF4-FFF2-40B4-BE49-F238E27FC236}">
              <a16:creationId xmlns:a16="http://schemas.microsoft.com/office/drawing/2014/main" id="{3EF8AFC6-33F4-4B71-9677-BFA6B24023AB}"/>
            </a:ext>
          </a:extLst>
        </xdr:cNvPr>
        <xdr:cNvSpPr txBox="1"/>
      </xdr:nvSpPr>
      <xdr:spPr>
        <a:xfrm>
          <a:off x="10515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38100</xdr:rowOff>
    </xdr:from>
    <xdr:to>
      <xdr:col>50</xdr:col>
      <xdr:colOff>165100</xdr:colOff>
      <xdr:row>62</xdr:row>
      <xdr:rowOff>139700</xdr:rowOff>
    </xdr:to>
    <xdr:sp macro="" textlink="">
      <xdr:nvSpPr>
        <xdr:cNvPr id="251" name="楕円 250">
          <a:extLst>
            <a:ext uri="{FF2B5EF4-FFF2-40B4-BE49-F238E27FC236}">
              <a16:creationId xmlns:a16="http://schemas.microsoft.com/office/drawing/2014/main" id="{0CF3C9D4-F9EE-41C9-9618-936BBFB2F5F7}"/>
            </a:ext>
          </a:extLst>
        </xdr:cNvPr>
        <xdr:cNvSpPr/>
      </xdr:nvSpPr>
      <xdr:spPr>
        <a:xfrm>
          <a:off x="9588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88900</xdr:rowOff>
    </xdr:from>
    <xdr:to>
      <xdr:col>55</xdr:col>
      <xdr:colOff>0</xdr:colOff>
      <xdr:row>62</xdr:row>
      <xdr:rowOff>152400</xdr:rowOff>
    </xdr:to>
    <xdr:cxnSp macro="">
      <xdr:nvCxnSpPr>
        <xdr:cNvPr id="252" name="直線コネクタ 251">
          <a:extLst>
            <a:ext uri="{FF2B5EF4-FFF2-40B4-BE49-F238E27FC236}">
              <a16:creationId xmlns:a16="http://schemas.microsoft.com/office/drawing/2014/main" id="{6F37D9E4-676C-486C-A2BC-4FAE87995B60}"/>
            </a:ext>
          </a:extLst>
        </xdr:cNvPr>
        <xdr:cNvCxnSpPr/>
      </xdr:nvCxnSpPr>
      <xdr:spPr>
        <a:xfrm>
          <a:off x="9639300" y="10718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53" name="楕円 252">
          <a:extLst>
            <a:ext uri="{FF2B5EF4-FFF2-40B4-BE49-F238E27FC236}">
              <a16:creationId xmlns:a16="http://schemas.microsoft.com/office/drawing/2014/main" id="{E49E2E73-6296-492F-848C-21724826FC73}"/>
            </a:ext>
          </a:extLst>
        </xdr:cNvPr>
        <xdr:cNvSpPr/>
      </xdr:nvSpPr>
      <xdr:spPr>
        <a:xfrm>
          <a:off x="869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88900</xdr:rowOff>
    </xdr:to>
    <xdr:cxnSp macro="">
      <xdr:nvCxnSpPr>
        <xdr:cNvPr id="254" name="直線コネクタ 253">
          <a:extLst>
            <a:ext uri="{FF2B5EF4-FFF2-40B4-BE49-F238E27FC236}">
              <a16:creationId xmlns:a16="http://schemas.microsoft.com/office/drawing/2014/main" id="{09C04E3D-EB2D-48B2-A3EE-678DFC7E845D}"/>
            </a:ext>
          </a:extLst>
        </xdr:cNvPr>
        <xdr:cNvCxnSpPr/>
      </xdr:nvCxnSpPr>
      <xdr:spPr>
        <a:xfrm>
          <a:off x="8750300" y="1066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158750</xdr:rowOff>
    </xdr:from>
    <xdr:to>
      <xdr:col>41</xdr:col>
      <xdr:colOff>101600</xdr:colOff>
      <xdr:row>62</xdr:row>
      <xdr:rowOff>88900</xdr:rowOff>
    </xdr:to>
    <xdr:sp macro="" textlink="">
      <xdr:nvSpPr>
        <xdr:cNvPr id="255" name="楕円 254">
          <a:extLst>
            <a:ext uri="{FF2B5EF4-FFF2-40B4-BE49-F238E27FC236}">
              <a16:creationId xmlns:a16="http://schemas.microsoft.com/office/drawing/2014/main" id="{AE11F869-F051-4D37-86E1-C5C24D1FA356}"/>
            </a:ext>
          </a:extLst>
        </xdr:cNvPr>
        <xdr:cNvSpPr/>
      </xdr:nvSpPr>
      <xdr:spPr>
        <a:xfrm>
          <a:off x="781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38100</xdr:rowOff>
    </xdr:to>
    <xdr:cxnSp macro="">
      <xdr:nvCxnSpPr>
        <xdr:cNvPr id="256" name="直線コネクタ 255">
          <a:extLst>
            <a:ext uri="{FF2B5EF4-FFF2-40B4-BE49-F238E27FC236}">
              <a16:creationId xmlns:a16="http://schemas.microsoft.com/office/drawing/2014/main" id="{04E9DBE8-A538-4F2F-9276-6362F70EB064}"/>
            </a:ext>
          </a:extLst>
        </xdr:cNvPr>
        <xdr:cNvCxnSpPr/>
      </xdr:nvCxnSpPr>
      <xdr:spPr>
        <a:xfrm>
          <a:off x="7861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107950</xdr:rowOff>
    </xdr:from>
    <xdr:to>
      <xdr:col>36</xdr:col>
      <xdr:colOff>165100</xdr:colOff>
      <xdr:row>62</xdr:row>
      <xdr:rowOff>38100</xdr:rowOff>
    </xdr:to>
    <xdr:sp macro="" textlink="">
      <xdr:nvSpPr>
        <xdr:cNvPr id="257" name="楕円 256">
          <a:extLst>
            <a:ext uri="{FF2B5EF4-FFF2-40B4-BE49-F238E27FC236}">
              <a16:creationId xmlns:a16="http://schemas.microsoft.com/office/drawing/2014/main" id="{AB3567D6-007A-418F-A512-18D22D66C826}"/>
            </a:ext>
          </a:extLst>
        </xdr:cNvPr>
        <xdr:cNvSpPr/>
      </xdr:nvSpPr>
      <xdr:spPr>
        <a:xfrm>
          <a:off x="6921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158750</xdr:rowOff>
    </xdr:from>
    <xdr:to>
      <xdr:col>41</xdr:col>
      <xdr:colOff>50800</xdr:colOff>
      <xdr:row>62</xdr:row>
      <xdr:rowOff>38100</xdr:rowOff>
    </xdr:to>
    <xdr:cxnSp macro="">
      <xdr:nvCxnSpPr>
        <xdr:cNvPr id="258" name="直線コネクタ 257">
          <a:extLst>
            <a:ext uri="{FF2B5EF4-FFF2-40B4-BE49-F238E27FC236}">
              <a16:creationId xmlns:a16="http://schemas.microsoft.com/office/drawing/2014/main" id="{80032EA5-7C8E-43D5-B6C9-12F7CD20B012}"/>
            </a:ext>
          </a:extLst>
        </xdr:cNvPr>
        <xdr:cNvCxnSpPr/>
      </xdr:nvCxnSpPr>
      <xdr:spPr>
        <a:xfrm>
          <a:off x="6972300" y="1061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9" name="n_1aveValue【体育館・プール】&#10;一人当たり面積">
          <a:extLst>
            <a:ext uri="{FF2B5EF4-FFF2-40B4-BE49-F238E27FC236}">
              <a16:creationId xmlns:a16="http://schemas.microsoft.com/office/drawing/2014/main" id="{5879B582-1655-4EE1-91CF-2AD5DFA8873E}"/>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0" name="n_2aveValue【体育館・プール】&#10;一人当たり面積">
          <a:extLst>
            <a:ext uri="{FF2B5EF4-FFF2-40B4-BE49-F238E27FC236}">
              <a16:creationId xmlns:a16="http://schemas.microsoft.com/office/drawing/2014/main" id="{D501A13C-E790-43C7-B155-DC904A4DA4C2}"/>
            </a:ext>
          </a:extLst>
        </xdr:cNvPr>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a:extLst>
            <a:ext uri="{FF2B5EF4-FFF2-40B4-BE49-F238E27FC236}">
              <a16:creationId xmlns:a16="http://schemas.microsoft.com/office/drawing/2014/main" id="{2ABC2DBF-C2D2-44B0-87FC-BEF6357A6E6E}"/>
            </a:ext>
          </a:extLst>
        </xdr:cNvPr>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2" name="n_4aveValue【体育館・プール】&#10;一人当たり面積">
          <a:extLst>
            <a:ext uri="{FF2B5EF4-FFF2-40B4-BE49-F238E27FC236}">
              <a16:creationId xmlns:a16="http://schemas.microsoft.com/office/drawing/2014/main" id="{7381872C-D736-4136-9657-6FC8814068C5}"/>
            </a:ext>
          </a:extLst>
        </xdr:cNvPr>
        <xdr:cNvSpPr txBox="1"/>
      </xdr:nvSpPr>
      <xdr:spPr>
        <a:xfrm>
          <a:off x="6737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130827</xdr:rowOff>
    </xdr:from>
    <xdr:ext cx="469744" cy="259045"/>
    <xdr:sp macro="" textlink="">
      <xdr:nvSpPr>
        <xdr:cNvPr id="263" name="n_1mainValue【体育館・プール】&#10;一人当たり面積">
          <a:extLst>
            <a:ext uri="{FF2B5EF4-FFF2-40B4-BE49-F238E27FC236}">
              <a16:creationId xmlns:a16="http://schemas.microsoft.com/office/drawing/2014/main" id="{48DD8124-186F-44E0-9572-167D1793AF8E}"/>
            </a:ext>
          </a:extLst>
        </xdr:cNvPr>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80027</xdr:rowOff>
    </xdr:from>
    <xdr:ext cx="469744" cy="259045"/>
    <xdr:sp macro="" textlink="">
      <xdr:nvSpPr>
        <xdr:cNvPr id="264" name="n_2mainValue【体育館・プール】&#10;一人当たり面積">
          <a:extLst>
            <a:ext uri="{FF2B5EF4-FFF2-40B4-BE49-F238E27FC236}">
              <a16:creationId xmlns:a16="http://schemas.microsoft.com/office/drawing/2014/main" id="{083B3F79-8695-4669-9BD3-DB99EC3999B3}"/>
            </a:ext>
          </a:extLst>
        </xdr:cNvPr>
        <xdr:cNvSpPr txBox="1"/>
      </xdr:nvSpPr>
      <xdr:spPr>
        <a:xfrm>
          <a:off x="8515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80027</xdr:rowOff>
    </xdr:from>
    <xdr:ext cx="469744" cy="259045"/>
    <xdr:sp macro="" textlink="">
      <xdr:nvSpPr>
        <xdr:cNvPr id="265" name="n_3mainValue【体育館・プール】&#10;一人当たり面積">
          <a:extLst>
            <a:ext uri="{FF2B5EF4-FFF2-40B4-BE49-F238E27FC236}">
              <a16:creationId xmlns:a16="http://schemas.microsoft.com/office/drawing/2014/main" id="{932626FD-9BCB-4BBA-93A7-AB7E7D3156E2}"/>
            </a:ext>
          </a:extLst>
        </xdr:cNvPr>
        <xdr:cNvSpPr txBox="1"/>
      </xdr:nvSpPr>
      <xdr:spPr>
        <a:xfrm>
          <a:off x="7626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29227</xdr:rowOff>
    </xdr:from>
    <xdr:ext cx="469744" cy="259045"/>
    <xdr:sp macro="" textlink="">
      <xdr:nvSpPr>
        <xdr:cNvPr id="266" name="n_4mainValue【体育館・プール】&#10;一人当たり面積">
          <a:extLst>
            <a:ext uri="{FF2B5EF4-FFF2-40B4-BE49-F238E27FC236}">
              <a16:creationId xmlns:a16="http://schemas.microsoft.com/office/drawing/2014/main" id="{753B8D33-B364-4A70-B487-EA774D68B1E7}"/>
            </a:ext>
          </a:extLst>
        </xdr:cNvPr>
        <xdr:cNvSpPr txBox="1"/>
      </xdr:nvSpPr>
      <xdr:spPr>
        <a:xfrm>
          <a:off x="67374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AD95D279-6ADF-4F47-BFB5-4DA9A357858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C3AD85E3-AD2D-43C4-B5E2-19CAFA2F51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420B8FE8-0132-40C9-B938-8F83EF5A8C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B78B984C-2353-49BC-89AC-5F822FA45A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90060E42-2DE1-4980-9AB1-3B0D3447D7C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3FB58884-A338-4FF9-B931-3A2E32C2DF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65B13ED2-85B9-459C-8D92-5C973FC4D0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E998B508-26E6-4C78-BB33-177913C741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2B8E035A-86D3-469C-8C79-7D86DCA9680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2D0E5732-3F7D-4D33-945D-8DFC6D6CA8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6F025DFF-408C-46B0-8768-743A1AFADA5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18C26631-6F4F-422E-8A81-5E37A0D9581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159BB109-F15C-46C6-A7E7-DA047A84DA4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247E82F2-4A0F-4F5D-BD4C-8F0AC7BAF7D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9103D597-5531-4A91-B14D-D0D625C2FAD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55B74BD8-B76C-43BF-81C4-277E36C3646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A8F7A5D0-A78F-46A9-8C9C-D757AA77EE3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7567801F-20D4-4216-9687-A8D76A7543F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158084DD-53F7-4DBA-A817-834DA0EFA35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3356882E-6C12-4B48-A8AE-C55853F3D65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4081896A-210E-4CCF-94C4-D3AA1C196A0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D6B57097-E062-43F8-9416-E0C991B779A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664E8DB7-F677-4234-A372-0F1E64A10B65}"/>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B9F6911A-447D-43A2-AB46-9E9EAAAD52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93F5F865-51EB-4CF9-A2A6-57738F0C732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D459FD3B-CB2E-44D8-A105-01A5106CDBB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83BD54EA-0A9D-4994-9913-D04A2264D6E8}"/>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E764863E-E7D1-4CB7-9DA8-8508C6CDC9A3}"/>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29A37047-CD61-4F77-95B5-0C3E116AA9EC}"/>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94B0A1E0-0BD5-448D-AA2F-CEB462C5B49D}"/>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12A639AF-4B50-4617-8C81-2D6453DB4FFA}"/>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7FA6FA98-C257-411A-93E1-4E3924E9DB84}"/>
            </a:ext>
          </a:extLst>
        </xdr:cNvPr>
        <xdr:cNvSpPr txBox="1"/>
      </xdr:nvSpPr>
      <xdr:spPr>
        <a:xfrm>
          <a:off x="4673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AB08534D-C4D9-4F60-AD90-44DF37F90E94}"/>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F54AA093-0895-4C25-A871-8904E0BBB8EF}"/>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95CEF0FB-637D-4199-8180-D45A2511DA8B}"/>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7B3090D1-8D83-4638-9559-74739DBE9999}"/>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B07DE6D4-730C-43F2-BA2F-F9D954E6A898}"/>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4DEF889-B0E0-4855-BD72-6467F87DC5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E4FE254-58DC-4C19-B001-1F49143CEE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12BA0A1-70C3-48E4-8CBA-C2C8092AB8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C8AD033F-FB91-46AB-B6A3-1FDD939AF79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2F864F7B-B2C5-4926-A1A7-1863675486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64044</xdr:rowOff>
    </xdr:from>
    <xdr:to>
      <xdr:col>24</xdr:col>
      <xdr:colOff>114300</xdr:colOff>
      <xdr:row>85</xdr:row>
      <xdr:rowOff>165644</xdr:rowOff>
    </xdr:to>
    <xdr:sp macro="" textlink="">
      <xdr:nvSpPr>
        <xdr:cNvPr id="309" name="楕円 308">
          <a:extLst>
            <a:ext uri="{FF2B5EF4-FFF2-40B4-BE49-F238E27FC236}">
              <a16:creationId xmlns:a16="http://schemas.microsoft.com/office/drawing/2014/main" id="{211A1D1F-D289-43B8-B06E-51752BA4512F}"/>
            </a:ext>
          </a:extLst>
        </xdr:cNvPr>
        <xdr:cNvSpPr/>
      </xdr:nvSpPr>
      <xdr:spPr>
        <a:xfrm>
          <a:off x="4584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150421</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4B4627B9-1921-4A61-88BC-A14DBDB3B5DD}"/>
            </a:ext>
          </a:extLst>
        </xdr:cNvPr>
        <xdr:cNvSpPr txBox="1"/>
      </xdr:nvSpPr>
      <xdr:spPr>
        <a:xfrm>
          <a:off x="4673600" y="1455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31387</xdr:rowOff>
    </xdr:from>
    <xdr:to>
      <xdr:col>20</xdr:col>
      <xdr:colOff>38100</xdr:colOff>
      <xdr:row>85</xdr:row>
      <xdr:rowOff>132987</xdr:rowOff>
    </xdr:to>
    <xdr:sp macro="" textlink="">
      <xdr:nvSpPr>
        <xdr:cNvPr id="311" name="楕円 310">
          <a:extLst>
            <a:ext uri="{FF2B5EF4-FFF2-40B4-BE49-F238E27FC236}">
              <a16:creationId xmlns:a16="http://schemas.microsoft.com/office/drawing/2014/main" id="{E813D0A0-AA6E-4094-B9DB-8EB107E35A82}"/>
            </a:ext>
          </a:extLst>
        </xdr:cNvPr>
        <xdr:cNvSpPr/>
      </xdr:nvSpPr>
      <xdr:spPr>
        <a:xfrm>
          <a:off x="3746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82187</xdr:rowOff>
    </xdr:from>
    <xdr:to>
      <xdr:col>24</xdr:col>
      <xdr:colOff>63500</xdr:colOff>
      <xdr:row>85</xdr:row>
      <xdr:rowOff>114844</xdr:rowOff>
    </xdr:to>
    <xdr:cxnSp macro="">
      <xdr:nvCxnSpPr>
        <xdr:cNvPr id="312" name="直線コネクタ 311">
          <a:extLst>
            <a:ext uri="{FF2B5EF4-FFF2-40B4-BE49-F238E27FC236}">
              <a16:creationId xmlns:a16="http://schemas.microsoft.com/office/drawing/2014/main" id="{1C3B9CAD-7544-4C0F-9046-6EC57376970C}"/>
            </a:ext>
          </a:extLst>
        </xdr:cNvPr>
        <xdr:cNvCxnSpPr/>
      </xdr:nvCxnSpPr>
      <xdr:spPr>
        <a:xfrm>
          <a:off x="3797300" y="146554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67311</xdr:rowOff>
    </xdr:from>
    <xdr:to>
      <xdr:col>15</xdr:col>
      <xdr:colOff>101600</xdr:colOff>
      <xdr:row>85</xdr:row>
      <xdr:rowOff>168911</xdr:rowOff>
    </xdr:to>
    <xdr:sp macro="" textlink="">
      <xdr:nvSpPr>
        <xdr:cNvPr id="313" name="楕円 312">
          <a:extLst>
            <a:ext uri="{FF2B5EF4-FFF2-40B4-BE49-F238E27FC236}">
              <a16:creationId xmlns:a16="http://schemas.microsoft.com/office/drawing/2014/main" id="{FBDA6504-9E1E-48F4-A6E1-E828613D83E3}"/>
            </a:ext>
          </a:extLst>
        </xdr:cNvPr>
        <xdr:cNvSpPr/>
      </xdr:nvSpPr>
      <xdr:spPr>
        <a:xfrm>
          <a:off x="2857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82187</xdr:rowOff>
    </xdr:from>
    <xdr:to>
      <xdr:col>19</xdr:col>
      <xdr:colOff>177800</xdr:colOff>
      <xdr:row>85</xdr:row>
      <xdr:rowOff>118111</xdr:rowOff>
    </xdr:to>
    <xdr:cxnSp macro="">
      <xdr:nvCxnSpPr>
        <xdr:cNvPr id="314" name="直線コネクタ 313">
          <a:extLst>
            <a:ext uri="{FF2B5EF4-FFF2-40B4-BE49-F238E27FC236}">
              <a16:creationId xmlns:a16="http://schemas.microsoft.com/office/drawing/2014/main" id="{6BAA2FA4-F43A-496E-A7E4-E5CC064F7FEA}"/>
            </a:ext>
          </a:extLst>
        </xdr:cNvPr>
        <xdr:cNvCxnSpPr/>
      </xdr:nvCxnSpPr>
      <xdr:spPr>
        <a:xfrm flipV="1">
          <a:off x="2908300" y="146554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24856</xdr:rowOff>
    </xdr:from>
    <xdr:to>
      <xdr:col>10</xdr:col>
      <xdr:colOff>165100</xdr:colOff>
      <xdr:row>85</xdr:row>
      <xdr:rowOff>126456</xdr:rowOff>
    </xdr:to>
    <xdr:sp macro="" textlink="">
      <xdr:nvSpPr>
        <xdr:cNvPr id="315" name="楕円 314">
          <a:extLst>
            <a:ext uri="{FF2B5EF4-FFF2-40B4-BE49-F238E27FC236}">
              <a16:creationId xmlns:a16="http://schemas.microsoft.com/office/drawing/2014/main" id="{8BB939A1-BF7A-464B-B1BE-FAFEDB603F8A}"/>
            </a:ext>
          </a:extLst>
        </xdr:cNvPr>
        <xdr:cNvSpPr/>
      </xdr:nvSpPr>
      <xdr:spPr>
        <a:xfrm>
          <a:off x="1968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75656</xdr:rowOff>
    </xdr:from>
    <xdr:to>
      <xdr:col>15</xdr:col>
      <xdr:colOff>50800</xdr:colOff>
      <xdr:row>85</xdr:row>
      <xdr:rowOff>118111</xdr:rowOff>
    </xdr:to>
    <xdr:cxnSp macro="">
      <xdr:nvCxnSpPr>
        <xdr:cNvPr id="316" name="直線コネクタ 315">
          <a:extLst>
            <a:ext uri="{FF2B5EF4-FFF2-40B4-BE49-F238E27FC236}">
              <a16:creationId xmlns:a16="http://schemas.microsoft.com/office/drawing/2014/main" id="{0F0863ED-A23D-4456-AC95-4D4AA153B56B}"/>
            </a:ext>
          </a:extLst>
        </xdr:cNvPr>
        <xdr:cNvCxnSpPr/>
      </xdr:nvCxnSpPr>
      <xdr:spPr>
        <a:xfrm>
          <a:off x="2019300" y="146489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163649</xdr:rowOff>
    </xdr:from>
    <xdr:to>
      <xdr:col>6</xdr:col>
      <xdr:colOff>38100</xdr:colOff>
      <xdr:row>85</xdr:row>
      <xdr:rowOff>93799</xdr:rowOff>
    </xdr:to>
    <xdr:sp macro="" textlink="">
      <xdr:nvSpPr>
        <xdr:cNvPr id="317" name="楕円 316">
          <a:extLst>
            <a:ext uri="{FF2B5EF4-FFF2-40B4-BE49-F238E27FC236}">
              <a16:creationId xmlns:a16="http://schemas.microsoft.com/office/drawing/2014/main" id="{46059C91-6270-4F77-BE97-C90D03A6849C}"/>
            </a:ext>
          </a:extLst>
        </xdr:cNvPr>
        <xdr:cNvSpPr/>
      </xdr:nvSpPr>
      <xdr:spPr>
        <a:xfrm>
          <a:off x="1079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42999</xdr:rowOff>
    </xdr:from>
    <xdr:to>
      <xdr:col>10</xdr:col>
      <xdr:colOff>114300</xdr:colOff>
      <xdr:row>85</xdr:row>
      <xdr:rowOff>75656</xdr:rowOff>
    </xdr:to>
    <xdr:cxnSp macro="">
      <xdr:nvCxnSpPr>
        <xdr:cNvPr id="318" name="直線コネクタ 317">
          <a:extLst>
            <a:ext uri="{FF2B5EF4-FFF2-40B4-BE49-F238E27FC236}">
              <a16:creationId xmlns:a16="http://schemas.microsoft.com/office/drawing/2014/main" id="{91709C23-9B91-41B0-AE9F-3BDD01A7744E}"/>
            </a:ext>
          </a:extLst>
        </xdr:cNvPr>
        <xdr:cNvCxnSpPr/>
      </xdr:nvCxnSpPr>
      <xdr:spPr>
        <a:xfrm>
          <a:off x="1130300" y="14616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9" name="n_1aveValue【福祉施設】&#10;有形固定資産減価償却率">
          <a:extLst>
            <a:ext uri="{FF2B5EF4-FFF2-40B4-BE49-F238E27FC236}">
              <a16:creationId xmlns:a16="http://schemas.microsoft.com/office/drawing/2014/main" id="{3AB423AE-7B07-442B-9C33-C31692903E94}"/>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0" name="n_2aveValue【福祉施設】&#10;有形固定資産減価償却率">
          <a:extLst>
            <a:ext uri="{FF2B5EF4-FFF2-40B4-BE49-F238E27FC236}">
              <a16:creationId xmlns:a16="http://schemas.microsoft.com/office/drawing/2014/main" id="{A3AA4ECC-7B64-4FD3-BBD5-B2054FE2C906}"/>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21" name="n_3aveValue【福祉施設】&#10;有形固定資産減価償却率">
          <a:extLst>
            <a:ext uri="{FF2B5EF4-FFF2-40B4-BE49-F238E27FC236}">
              <a16:creationId xmlns:a16="http://schemas.microsoft.com/office/drawing/2014/main" id="{490F9810-4D40-4382-AE01-7B4029814706}"/>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2" name="n_4aveValue【福祉施設】&#10;有形固定資産減価償却率">
          <a:extLst>
            <a:ext uri="{FF2B5EF4-FFF2-40B4-BE49-F238E27FC236}">
              <a16:creationId xmlns:a16="http://schemas.microsoft.com/office/drawing/2014/main" id="{1A9214C5-2C22-4720-9CB7-A27F9EC259D0}"/>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124114</xdr:rowOff>
    </xdr:from>
    <xdr:ext cx="405111" cy="259045"/>
    <xdr:sp macro="" textlink="">
      <xdr:nvSpPr>
        <xdr:cNvPr id="323" name="n_1mainValue【福祉施設】&#10;有形固定資産減価償却率">
          <a:extLst>
            <a:ext uri="{FF2B5EF4-FFF2-40B4-BE49-F238E27FC236}">
              <a16:creationId xmlns:a16="http://schemas.microsoft.com/office/drawing/2014/main" id="{5CE74A57-D1D8-4DE2-8028-B2EC22EC7606}"/>
            </a:ext>
          </a:extLst>
        </xdr:cNvPr>
        <xdr:cNvSpPr txBox="1"/>
      </xdr:nvSpPr>
      <xdr:spPr>
        <a:xfrm>
          <a:off x="35820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160038</xdr:rowOff>
    </xdr:from>
    <xdr:ext cx="405111" cy="259045"/>
    <xdr:sp macro="" textlink="">
      <xdr:nvSpPr>
        <xdr:cNvPr id="324" name="n_2mainValue【福祉施設】&#10;有形固定資産減価償却率">
          <a:extLst>
            <a:ext uri="{FF2B5EF4-FFF2-40B4-BE49-F238E27FC236}">
              <a16:creationId xmlns:a16="http://schemas.microsoft.com/office/drawing/2014/main" id="{7B6172E3-F5F8-42B8-8E11-0BF02AE3A26D}"/>
            </a:ext>
          </a:extLst>
        </xdr:cNvPr>
        <xdr:cNvSpPr txBox="1"/>
      </xdr:nvSpPr>
      <xdr:spPr>
        <a:xfrm>
          <a:off x="2705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117583</xdr:rowOff>
    </xdr:from>
    <xdr:ext cx="405111" cy="259045"/>
    <xdr:sp macro="" textlink="">
      <xdr:nvSpPr>
        <xdr:cNvPr id="325" name="n_3mainValue【福祉施設】&#10;有形固定資産減価償却率">
          <a:extLst>
            <a:ext uri="{FF2B5EF4-FFF2-40B4-BE49-F238E27FC236}">
              <a16:creationId xmlns:a16="http://schemas.microsoft.com/office/drawing/2014/main" id="{F1FAFA38-7293-4123-84F7-6768DBB80962}"/>
            </a:ext>
          </a:extLst>
        </xdr:cNvPr>
        <xdr:cNvSpPr txBox="1"/>
      </xdr:nvSpPr>
      <xdr:spPr>
        <a:xfrm>
          <a:off x="1816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84926</xdr:rowOff>
    </xdr:from>
    <xdr:ext cx="405111" cy="259045"/>
    <xdr:sp macro="" textlink="">
      <xdr:nvSpPr>
        <xdr:cNvPr id="326" name="n_4mainValue【福祉施設】&#10;有形固定資産減価償却率">
          <a:extLst>
            <a:ext uri="{FF2B5EF4-FFF2-40B4-BE49-F238E27FC236}">
              <a16:creationId xmlns:a16="http://schemas.microsoft.com/office/drawing/2014/main" id="{C6F86F64-A88F-470C-BB19-87BA0A03C305}"/>
            </a:ext>
          </a:extLst>
        </xdr:cNvPr>
        <xdr:cNvSpPr txBox="1"/>
      </xdr:nvSpPr>
      <xdr:spPr>
        <a:xfrm>
          <a:off x="9277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6294DB49-BF32-40E8-BCCB-11028ABEE2A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8319296E-2BC4-4E54-8A57-6FB638CDCE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F8725CF5-3FE8-43A3-BBCD-898F3642E49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3E805987-EE3C-4728-AE1E-5BD96A1A51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B5F321D9-B3FF-46CD-84B2-0A8670DAD1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F1B909FF-28F1-49F1-9504-978C8FB348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C2C976DB-A102-4395-A445-339DFD93DD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72B8ED2C-E39F-4DC3-92A8-163765DA4D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A2796223-161E-4DDF-A90A-C3D7B01962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3F9741B9-A978-41E4-8D5C-8CB6CA81755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3945D8A2-603F-473F-922C-1E2913AB221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BA36ECE3-F312-4F14-B27A-CEEBE245A13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91753930-B0AD-47D0-B989-552FC7D3500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FA8ED2C9-60D5-4357-8904-3C8A632C1CA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065C6CBC-B04A-42D8-8489-B07AF1213BA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0354D652-4E44-4E1D-84D0-89FB577450F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33439710-FAF2-470C-9B4C-04266601A2C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B0B0995A-8929-4CF6-8A27-4C7B268385B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65756342-6D4C-4BDA-AA5E-95BD303B9EB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63AF7017-A4EE-4F10-85E5-0217143D6D6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033DED46-2E6E-4BCA-ACFC-ABD428404CF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D4A5CCEA-C991-4973-A0EA-7B50420E534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48059E61-D470-465A-AAB5-A579F86A7C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9F6BB94F-84A8-420B-A897-0F8DCAC2534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C4C33721-9CEF-4389-8EF2-52F9FE1A05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AA0DD607-DDEB-4889-8BC5-17B37407752F}"/>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ADFF8C8D-78B7-4EB8-88E0-618442924ACE}"/>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E4709BA4-31BC-404F-9BBA-9FEBDA3C7AB0}"/>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8E53218B-A932-4F94-82ED-FA150E256A89}"/>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D0F3F660-D64C-45A1-92BD-7C7BB4EFF408}"/>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7" name="【福祉施設】&#10;一人当たり面積平均値テキスト">
          <a:extLst>
            <a:ext uri="{FF2B5EF4-FFF2-40B4-BE49-F238E27FC236}">
              <a16:creationId xmlns:a16="http://schemas.microsoft.com/office/drawing/2014/main" id="{D2802A16-B119-4813-BA4C-78A71272B3F9}"/>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E0911FF8-CFA3-4582-9DD6-E3B975737842}"/>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A6F6EC5D-7712-48F0-9E90-D1D27ED5752A}"/>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30773DCE-8E69-44EC-A52D-96D2D70B31D6}"/>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03B6C046-A233-434A-97D1-FEBEC691AA38}"/>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3AC8E8A5-459E-4729-90D9-058B8AA6C6BB}"/>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8FABBE9-3B30-488D-8C3D-94BC9FDCC25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6499C79-E5EE-4BC9-B516-C2B63B0357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84BF36D7-5AE7-429E-94F0-021569436A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B0D414A2-0732-4DA5-BC1B-F74EAC0A4D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AB348723-31A6-4854-AC8B-1E01592307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68" name="楕円 367">
          <a:extLst>
            <a:ext uri="{FF2B5EF4-FFF2-40B4-BE49-F238E27FC236}">
              <a16:creationId xmlns:a16="http://schemas.microsoft.com/office/drawing/2014/main" id="{49F69D21-F33F-4960-8723-D188C1117926}"/>
            </a:ext>
          </a:extLst>
        </xdr:cNvPr>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120848</xdr:rowOff>
    </xdr:from>
    <xdr:ext cx="469744" cy="259045"/>
    <xdr:sp macro="" textlink="">
      <xdr:nvSpPr>
        <xdr:cNvPr id="369" name="【福祉施設】&#10;一人当たり面積該当値テキスト">
          <a:extLst>
            <a:ext uri="{FF2B5EF4-FFF2-40B4-BE49-F238E27FC236}">
              <a16:creationId xmlns:a16="http://schemas.microsoft.com/office/drawing/2014/main" id="{A33E22A5-8653-4876-B9A5-7D5574BD8A1D}"/>
            </a:ext>
          </a:extLst>
        </xdr:cNvPr>
        <xdr:cNvSpPr txBox="1"/>
      </xdr:nvSpPr>
      <xdr:spPr>
        <a:xfrm>
          <a:off x="10515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126093</xdr:rowOff>
    </xdr:from>
    <xdr:to>
      <xdr:col>50</xdr:col>
      <xdr:colOff>165100</xdr:colOff>
      <xdr:row>84</xdr:row>
      <xdr:rowOff>56243</xdr:rowOff>
    </xdr:to>
    <xdr:sp macro="" textlink="">
      <xdr:nvSpPr>
        <xdr:cNvPr id="370" name="楕円 369">
          <a:extLst>
            <a:ext uri="{FF2B5EF4-FFF2-40B4-BE49-F238E27FC236}">
              <a16:creationId xmlns:a16="http://schemas.microsoft.com/office/drawing/2014/main" id="{5AAEF6B1-0221-46A4-A5B0-C1F2986B24D4}"/>
            </a:ext>
          </a:extLst>
        </xdr:cNvPr>
        <xdr:cNvSpPr/>
      </xdr:nvSpPr>
      <xdr:spPr>
        <a:xfrm>
          <a:off x="9588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5443</xdr:rowOff>
    </xdr:from>
    <xdr:to>
      <xdr:col>55</xdr:col>
      <xdr:colOff>0</xdr:colOff>
      <xdr:row>84</xdr:row>
      <xdr:rowOff>21771</xdr:rowOff>
    </xdr:to>
    <xdr:cxnSp macro="">
      <xdr:nvCxnSpPr>
        <xdr:cNvPr id="371" name="直線コネクタ 370">
          <a:extLst>
            <a:ext uri="{FF2B5EF4-FFF2-40B4-BE49-F238E27FC236}">
              <a16:creationId xmlns:a16="http://schemas.microsoft.com/office/drawing/2014/main" id="{A7EDF0C2-387C-42E5-8336-D1271FE9084B}"/>
            </a:ext>
          </a:extLst>
        </xdr:cNvPr>
        <xdr:cNvCxnSpPr/>
      </xdr:nvCxnSpPr>
      <xdr:spPr>
        <a:xfrm>
          <a:off x="9639300" y="144072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72" name="楕円 371">
          <a:extLst>
            <a:ext uri="{FF2B5EF4-FFF2-40B4-BE49-F238E27FC236}">
              <a16:creationId xmlns:a16="http://schemas.microsoft.com/office/drawing/2014/main" id="{BC887D7D-0E0C-4E72-B35A-B02357B3C84E}"/>
            </a:ext>
          </a:extLst>
        </xdr:cNvPr>
        <xdr:cNvSpPr/>
      </xdr:nvSpPr>
      <xdr:spPr>
        <a:xfrm>
          <a:off x="8699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5443</xdr:rowOff>
    </xdr:from>
    <xdr:to>
      <xdr:col>50</xdr:col>
      <xdr:colOff>114300</xdr:colOff>
      <xdr:row>84</xdr:row>
      <xdr:rowOff>5443</xdr:rowOff>
    </xdr:to>
    <xdr:cxnSp macro="">
      <xdr:nvCxnSpPr>
        <xdr:cNvPr id="373" name="直線コネクタ 372">
          <a:extLst>
            <a:ext uri="{FF2B5EF4-FFF2-40B4-BE49-F238E27FC236}">
              <a16:creationId xmlns:a16="http://schemas.microsoft.com/office/drawing/2014/main" id="{16B814A5-DA28-4158-8220-8F9CE152EB8E}"/>
            </a:ext>
          </a:extLst>
        </xdr:cNvPr>
        <xdr:cNvCxnSpPr/>
      </xdr:nvCxnSpPr>
      <xdr:spPr>
        <a:xfrm>
          <a:off x="8750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109764</xdr:rowOff>
    </xdr:from>
    <xdr:to>
      <xdr:col>41</xdr:col>
      <xdr:colOff>101600</xdr:colOff>
      <xdr:row>84</xdr:row>
      <xdr:rowOff>39914</xdr:rowOff>
    </xdr:to>
    <xdr:sp macro="" textlink="">
      <xdr:nvSpPr>
        <xdr:cNvPr id="374" name="楕円 373">
          <a:extLst>
            <a:ext uri="{FF2B5EF4-FFF2-40B4-BE49-F238E27FC236}">
              <a16:creationId xmlns:a16="http://schemas.microsoft.com/office/drawing/2014/main" id="{185BE62C-907D-449E-94E9-418840D38661}"/>
            </a:ext>
          </a:extLst>
        </xdr:cNvPr>
        <xdr:cNvSpPr/>
      </xdr:nvSpPr>
      <xdr:spPr>
        <a:xfrm>
          <a:off x="781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160564</xdr:rowOff>
    </xdr:from>
    <xdr:to>
      <xdr:col>45</xdr:col>
      <xdr:colOff>177800</xdr:colOff>
      <xdr:row>84</xdr:row>
      <xdr:rowOff>5443</xdr:rowOff>
    </xdr:to>
    <xdr:cxnSp macro="">
      <xdr:nvCxnSpPr>
        <xdr:cNvPr id="375" name="直線コネクタ 374">
          <a:extLst>
            <a:ext uri="{FF2B5EF4-FFF2-40B4-BE49-F238E27FC236}">
              <a16:creationId xmlns:a16="http://schemas.microsoft.com/office/drawing/2014/main" id="{07EAD89B-7FAA-4B8E-9B4D-679959013384}"/>
            </a:ext>
          </a:extLst>
        </xdr:cNvPr>
        <xdr:cNvCxnSpPr/>
      </xdr:nvCxnSpPr>
      <xdr:spPr>
        <a:xfrm>
          <a:off x="7861300" y="143909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109764</xdr:rowOff>
    </xdr:from>
    <xdr:to>
      <xdr:col>36</xdr:col>
      <xdr:colOff>165100</xdr:colOff>
      <xdr:row>84</xdr:row>
      <xdr:rowOff>39914</xdr:rowOff>
    </xdr:to>
    <xdr:sp macro="" textlink="">
      <xdr:nvSpPr>
        <xdr:cNvPr id="376" name="楕円 375">
          <a:extLst>
            <a:ext uri="{FF2B5EF4-FFF2-40B4-BE49-F238E27FC236}">
              <a16:creationId xmlns:a16="http://schemas.microsoft.com/office/drawing/2014/main" id="{50744F45-FEEB-4BCB-B6AB-1511CE724F9A}"/>
            </a:ext>
          </a:extLst>
        </xdr:cNvPr>
        <xdr:cNvSpPr/>
      </xdr:nvSpPr>
      <xdr:spPr>
        <a:xfrm>
          <a:off x="6921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160564</xdr:rowOff>
    </xdr:from>
    <xdr:to>
      <xdr:col>41</xdr:col>
      <xdr:colOff>50800</xdr:colOff>
      <xdr:row>83</xdr:row>
      <xdr:rowOff>160564</xdr:rowOff>
    </xdr:to>
    <xdr:cxnSp macro="">
      <xdr:nvCxnSpPr>
        <xdr:cNvPr id="377" name="直線コネクタ 376">
          <a:extLst>
            <a:ext uri="{FF2B5EF4-FFF2-40B4-BE49-F238E27FC236}">
              <a16:creationId xmlns:a16="http://schemas.microsoft.com/office/drawing/2014/main" id="{85A3CA43-619C-4A26-801E-484DDE78A894}"/>
            </a:ext>
          </a:extLst>
        </xdr:cNvPr>
        <xdr:cNvCxnSpPr/>
      </xdr:nvCxnSpPr>
      <xdr:spPr>
        <a:xfrm>
          <a:off x="6972300" y="14390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8" name="n_1aveValue【福祉施設】&#10;一人当たり面積">
          <a:extLst>
            <a:ext uri="{FF2B5EF4-FFF2-40B4-BE49-F238E27FC236}">
              <a16:creationId xmlns:a16="http://schemas.microsoft.com/office/drawing/2014/main" id="{00D596F9-57EE-4B08-BA04-CDBAD122481A}"/>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9" name="n_2aveValue【福祉施設】&#10;一人当たり面積">
          <a:extLst>
            <a:ext uri="{FF2B5EF4-FFF2-40B4-BE49-F238E27FC236}">
              <a16:creationId xmlns:a16="http://schemas.microsoft.com/office/drawing/2014/main" id="{31B7C585-A44C-47A5-B5AB-83FD1108D039}"/>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0" name="n_3aveValue【福祉施設】&#10;一人当たり面積">
          <a:extLst>
            <a:ext uri="{FF2B5EF4-FFF2-40B4-BE49-F238E27FC236}">
              <a16:creationId xmlns:a16="http://schemas.microsoft.com/office/drawing/2014/main" id="{3CE92B8F-7A33-4249-885D-F9D72379D118}"/>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81" name="n_4aveValue【福祉施設】&#10;一人当たり面積">
          <a:extLst>
            <a:ext uri="{FF2B5EF4-FFF2-40B4-BE49-F238E27FC236}">
              <a16:creationId xmlns:a16="http://schemas.microsoft.com/office/drawing/2014/main" id="{1680114D-6FF2-4D8D-93A2-DBDA8DA6A04A}"/>
            </a:ext>
          </a:extLst>
        </xdr:cNvPr>
        <xdr:cNvSpPr txBox="1"/>
      </xdr:nvSpPr>
      <xdr:spPr>
        <a:xfrm>
          <a:off x="6737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47370</xdr:rowOff>
    </xdr:from>
    <xdr:ext cx="469744" cy="259045"/>
    <xdr:sp macro="" textlink="">
      <xdr:nvSpPr>
        <xdr:cNvPr id="382" name="n_1mainValue【福祉施設】&#10;一人当たり面積">
          <a:extLst>
            <a:ext uri="{FF2B5EF4-FFF2-40B4-BE49-F238E27FC236}">
              <a16:creationId xmlns:a16="http://schemas.microsoft.com/office/drawing/2014/main" id="{94600265-A181-45ED-B8CD-2BD5EDE3E2E2}"/>
            </a:ext>
          </a:extLst>
        </xdr:cNvPr>
        <xdr:cNvSpPr txBox="1"/>
      </xdr:nvSpPr>
      <xdr:spPr>
        <a:xfrm>
          <a:off x="9391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83" name="n_2mainValue【福祉施設】&#10;一人当たり面積">
          <a:extLst>
            <a:ext uri="{FF2B5EF4-FFF2-40B4-BE49-F238E27FC236}">
              <a16:creationId xmlns:a16="http://schemas.microsoft.com/office/drawing/2014/main" id="{290D6280-6309-4BE0-9761-F5C5429FA930}"/>
            </a:ext>
          </a:extLst>
        </xdr:cNvPr>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31041</xdr:rowOff>
    </xdr:from>
    <xdr:ext cx="469744" cy="259045"/>
    <xdr:sp macro="" textlink="">
      <xdr:nvSpPr>
        <xdr:cNvPr id="384" name="n_3mainValue【福祉施設】&#10;一人当たり面積">
          <a:extLst>
            <a:ext uri="{FF2B5EF4-FFF2-40B4-BE49-F238E27FC236}">
              <a16:creationId xmlns:a16="http://schemas.microsoft.com/office/drawing/2014/main" id="{22B53FD7-66B8-4D35-9639-6151FBA6CC62}"/>
            </a:ext>
          </a:extLst>
        </xdr:cNvPr>
        <xdr:cNvSpPr txBox="1"/>
      </xdr:nvSpPr>
      <xdr:spPr>
        <a:xfrm>
          <a:off x="7626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31041</xdr:rowOff>
    </xdr:from>
    <xdr:ext cx="469744" cy="259045"/>
    <xdr:sp macro="" textlink="">
      <xdr:nvSpPr>
        <xdr:cNvPr id="385" name="n_4mainValue【福祉施設】&#10;一人当たり面積">
          <a:extLst>
            <a:ext uri="{FF2B5EF4-FFF2-40B4-BE49-F238E27FC236}">
              <a16:creationId xmlns:a16="http://schemas.microsoft.com/office/drawing/2014/main" id="{D26895A0-30F3-4DBB-B247-C0FA73E28D7C}"/>
            </a:ext>
          </a:extLst>
        </xdr:cNvPr>
        <xdr:cNvSpPr txBox="1"/>
      </xdr:nvSpPr>
      <xdr:spPr>
        <a:xfrm>
          <a:off x="6737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56919CAB-E690-427F-8D1F-4B6201C21C9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1DEEDC06-B2EF-408E-B455-04DA6D9C5C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9513115C-17C0-459F-A11B-B7772C53061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059C8D05-5D03-468B-9065-725FE5D8D1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B3CD2C67-DE3E-4FD4-82C8-97F8F80E73B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F77DF3E2-087D-4CAE-A007-5DFE2E6FED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DB319EE6-3FE6-42D3-AB69-85818E19A3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CE952048-2992-4970-ACB0-C5843BB7B0A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44480166-C2F5-441A-B140-8706E29FF72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7B890378-E72F-4FE7-BDDD-C8553578ED7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86671F24-AE5B-41FA-B4B0-76FC7BF8B22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363A7B4F-35DF-41A3-A04A-2E9F6FDBC76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9535786E-8B5F-4D40-B3C7-EAE6B79DDB5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088573E5-27B9-4C27-AEE2-4EFC7D625F0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E25567DB-4D06-41C1-9E3C-9DD9D55292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4902D5A5-88D8-46C9-AAA9-130E8CC1B5B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920381ED-CCFD-45E3-8D73-06F613C0709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A63BDCDD-87BC-42A9-9BB4-7525C83FF5B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51D5AA06-DF5D-4621-939E-0E4E6DFB0EF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8BD28687-669D-4B20-A56C-7E32A3E9227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A0A6A338-FC7F-4A49-BF82-685EA677331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A6129956-22B8-4A2C-AEEF-F198041CE73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2CFDBFE3-36F9-43E2-81D4-120978BBBC9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2BC1CAA6-6904-43BB-AAA6-0D14023BDD2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7E826804-CA4A-47FC-9A44-686EFBED01E8}"/>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03B7ED66-566C-4039-9920-0352FC110DB4}"/>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F1402075-5FF9-44AE-A723-73C597070DF2}"/>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ED208253-F708-4764-B381-90FF57D89CDD}"/>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5CFD44E3-FEA8-41F5-A7FF-EE1757FD181E}"/>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63516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176503CC-D347-4062-8057-1C85FF2B2757}"/>
            </a:ext>
          </a:extLst>
        </xdr:cNvPr>
        <xdr:cNvSpPr txBox="1"/>
      </xdr:nvSpPr>
      <xdr:spPr>
        <a:xfrm>
          <a:off x="46736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32B21079-2A53-4FA9-ADB7-49098A34943B}"/>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E11346AD-15C9-4838-91CD-C4A2F4BF03E3}"/>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2F1178AF-FBF5-4452-AEA7-A9058BE580F7}"/>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35649FA5-0DB3-4C20-A6DE-B398D53BC54B}"/>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636A935F-0FE8-4EB8-99A8-D1258D698906}"/>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28471A0-4006-4838-9C39-B6CBF60778E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5337C88B-E485-4ED3-9DEB-8D4325E3C56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E190441C-9E2C-4551-ACB4-F2D62CFC015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F60A1087-09FB-43F5-8812-7068D9BBE38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1C8D65E1-113C-4822-A369-90F1B9ACBC9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26" name="楕円 425">
          <a:extLst>
            <a:ext uri="{FF2B5EF4-FFF2-40B4-BE49-F238E27FC236}">
              <a16:creationId xmlns:a16="http://schemas.microsoft.com/office/drawing/2014/main" id="{2D0EF512-EF23-4C2F-AD4A-1A4102D444C0}"/>
            </a:ext>
          </a:extLst>
        </xdr:cNvPr>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27" name="【市民会館】&#10;有形固定資産減価償却率該当値テキスト">
          <a:extLst>
            <a:ext uri="{FF2B5EF4-FFF2-40B4-BE49-F238E27FC236}">
              <a16:creationId xmlns:a16="http://schemas.microsoft.com/office/drawing/2014/main" id="{8395D1F8-A2E2-4874-B165-9801EA5815DD}"/>
            </a:ext>
          </a:extLst>
        </xdr:cNvPr>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28" name="楕円 427">
          <a:extLst>
            <a:ext uri="{FF2B5EF4-FFF2-40B4-BE49-F238E27FC236}">
              <a16:creationId xmlns:a16="http://schemas.microsoft.com/office/drawing/2014/main" id="{0E533C2F-25A1-40C2-8B23-7FDA908E1984}"/>
            </a:ext>
          </a:extLst>
        </xdr:cNvPr>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29" name="直線コネクタ 428">
          <a:extLst>
            <a:ext uri="{FF2B5EF4-FFF2-40B4-BE49-F238E27FC236}">
              <a16:creationId xmlns:a16="http://schemas.microsoft.com/office/drawing/2014/main" id="{80BB31C1-7EC0-4412-B0E8-27FD1A787D7E}"/>
            </a:ext>
          </a:extLst>
        </xdr:cNvPr>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30" name="楕円 429">
          <a:extLst>
            <a:ext uri="{FF2B5EF4-FFF2-40B4-BE49-F238E27FC236}">
              <a16:creationId xmlns:a16="http://schemas.microsoft.com/office/drawing/2014/main" id="{2F5823B9-7745-4280-B989-930641A8B63C}"/>
            </a:ext>
          </a:extLst>
        </xdr:cNvPr>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431" name="直線コネクタ 430">
          <a:extLst>
            <a:ext uri="{FF2B5EF4-FFF2-40B4-BE49-F238E27FC236}">
              <a16:creationId xmlns:a16="http://schemas.microsoft.com/office/drawing/2014/main" id="{C7C534B1-5783-4858-8AFA-51728E7E6297}"/>
            </a:ext>
          </a:extLst>
        </xdr:cNvPr>
        <xdr:cNvCxnSpPr/>
      </xdr:nvCxnSpPr>
      <xdr:spPr>
        <a:xfrm>
          <a:off x="2908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32" name="楕円 431">
          <a:extLst>
            <a:ext uri="{FF2B5EF4-FFF2-40B4-BE49-F238E27FC236}">
              <a16:creationId xmlns:a16="http://schemas.microsoft.com/office/drawing/2014/main" id="{AC4918A7-208F-4BFD-954B-5146F1AD9F7F}"/>
            </a:ext>
          </a:extLst>
        </xdr:cNvPr>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433" name="直線コネクタ 432">
          <a:extLst>
            <a:ext uri="{FF2B5EF4-FFF2-40B4-BE49-F238E27FC236}">
              <a16:creationId xmlns:a16="http://schemas.microsoft.com/office/drawing/2014/main" id="{DB82DABA-BD60-4FB8-86BF-5D4E8AB6A608}"/>
            </a:ext>
          </a:extLst>
        </xdr:cNvPr>
        <xdr:cNvCxnSpPr/>
      </xdr:nvCxnSpPr>
      <xdr:spPr>
        <a:xfrm>
          <a:off x="2019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34" name="楕円 433">
          <a:extLst>
            <a:ext uri="{FF2B5EF4-FFF2-40B4-BE49-F238E27FC236}">
              <a16:creationId xmlns:a16="http://schemas.microsoft.com/office/drawing/2014/main" id="{7B6C8FB6-9BF1-4427-877C-1106D90A7A0C}"/>
            </a:ext>
          </a:extLst>
        </xdr:cNvPr>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35" name="直線コネクタ 434">
          <a:extLst>
            <a:ext uri="{FF2B5EF4-FFF2-40B4-BE49-F238E27FC236}">
              <a16:creationId xmlns:a16="http://schemas.microsoft.com/office/drawing/2014/main" id="{F8EC91B5-AD25-43D5-A9E5-D77CB12076BF}"/>
            </a:ext>
          </a:extLst>
        </xdr:cNvPr>
        <xdr:cNvCxnSpPr/>
      </xdr:nvCxnSpPr>
      <xdr:spPr>
        <a:xfrm>
          <a:off x="1130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36" name="n_1aveValue【市民会館】&#10;有形固定資産減価償却率">
          <a:extLst>
            <a:ext uri="{FF2B5EF4-FFF2-40B4-BE49-F238E27FC236}">
              <a16:creationId xmlns:a16="http://schemas.microsoft.com/office/drawing/2014/main" id="{D90A5CAE-C6C5-4CCF-9E76-59509886B217}"/>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7" name="n_2aveValue【市民会館】&#10;有形固定資産減価償却率">
          <a:extLst>
            <a:ext uri="{FF2B5EF4-FFF2-40B4-BE49-F238E27FC236}">
              <a16:creationId xmlns:a16="http://schemas.microsoft.com/office/drawing/2014/main" id="{4C1EF908-F7B2-49BD-8290-3C468E9BC094}"/>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8" name="n_3aveValue【市民会館】&#10;有形固定資産減価償却率">
          <a:extLst>
            <a:ext uri="{FF2B5EF4-FFF2-40B4-BE49-F238E27FC236}">
              <a16:creationId xmlns:a16="http://schemas.microsoft.com/office/drawing/2014/main" id="{14999544-F8B0-4D7E-BEE6-DB46182BFB5E}"/>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9" name="n_4aveValue【市民会館】&#10;有形固定資産減価償却率">
          <a:extLst>
            <a:ext uri="{FF2B5EF4-FFF2-40B4-BE49-F238E27FC236}">
              <a16:creationId xmlns:a16="http://schemas.microsoft.com/office/drawing/2014/main" id="{5AA40283-840E-4810-862D-DA06F36C4953}"/>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40" name="n_1mainValue【市民会館】&#10;有形固定資産減価償却率">
          <a:extLst>
            <a:ext uri="{FF2B5EF4-FFF2-40B4-BE49-F238E27FC236}">
              <a16:creationId xmlns:a16="http://schemas.microsoft.com/office/drawing/2014/main" id="{226D2C02-7839-481A-8EF1-3322EC4071AB}"/>
            </a:ext>
          </a:extLst>
        </xdr:cNvPr>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41" name="n_2mainValue【市民会館】&#10;有形固定資産減価償却率">
          <a:extLst>
            <a:ext uri="{FF2B5EF4-FFF2-40B4-BE49-F238E27FC236}">
              <a16:creationId xmlns:a16="http://schemas.microsoft.com/office/drawing/2014/main" id="{5F0ACBA0-2CAA-452E-B31B-C62E751FAA3A}"/>
            </a:ext>
          </a:extLst>
        </xdr:cNvPr>
        <xdr:cNvSpPr txBox="1"/>
      </xdr:nvSpPr>
      <xdr:spPr>
        <a:xfrm>
          <a:off x="2673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42" name="n_3mainValue【市民会館】&#10;有形固定資産減価償却率">
          <a:extLst>
            <a:ext uri="{FF2B5EF4-FFF2-40B4-BE49-F238E27FC236}">
              <a16:creationId xmlns:a16="http://schemas.microsoft.com/office/drawing/2014/main" id="{F44D9027-E400-4FB2-974B-01B002562F54}"/>
            </a:ext>
          </a:extLst>
        </xdr:cNvPr>
        <xdr:cNvSpPr txBox="1"/>
      </xdr:nvSpPr>
      <xdr:spPr>
        <a:xfrm>
          <a:off x="1784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43" name="n_4mainValue【市民会館】&#10;有形固定資産減価償却率">
          <a:extLst>
            <a:ext uri="{FF2B5EF4-FFF2-40B4-BE49-F238E27FC236}">
              <a16:creationId xmlns:a16="http://schemas.microsoft.com/office/drawing/2014/main" id="{B4696636-713F-4C33-8874-63764F223954}"/>
            </a:ext>
          </a:extLst>
        </xdr:cNvPr>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DB94D60F-6A54-448E-8A89-61C76F84091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AAA65DAF-7E50-43E2-A5EB-D728BE8CA74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CFD7195A-B830-4614-990D-84AA5E90A7D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B1B67503-F40F-4C2C-A2CE-AEC3BDAD08D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242AF8E5-DE4D-4E09-97F2-72209873CB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3034B90D-6F2B-43BA-9436-B3D8DAE70B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92A56922-9DBE-4C7C-802E-53042D4603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2A6027B9-C40C-4A79-AD86-6BAFD71039B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56000D6D-469C-4D13-A646-8D18E3475E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AE0A15F6-9871-4BDA-A369-BA711D64FA2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212DEC62-0B87-43F5-837A-9C577183960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3A5BFFCD-F339-446E-BDE2-6CA59DCD771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7070595B-1533-4130-9895-CE9CAB4D3CE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0E59FE52-F701-4B2C-9EC4-8597488F632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603C5E7D-C6EC-479D-9157-A0EE4BEEC21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7654D836-BCD2-4321-B84F-391E052A807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9B937511-8AD9-4759-AB10-8860442EB8E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43CEB96C-D98A-48C2-80C2-4E252F967EC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2718D290-0942-44AE-A640-55FA0F7CD94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347585D1-BDAB-4B04-8C72-37594C806E7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830E14CA-0B4C-4B96-B6C0-0D29D2C950C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EA26F40A-B5C3-48C2-998A-D27583435EA6}"/>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70E46AB8-87F4-4A48-9690-F889FF1DB487}"/>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99B10814-1B48-4BD4-9026-E6D48ACBA997}"/>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060768AC-81D8-43C3-91CA-9C7FFAF15AB1}"/>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2BABE31C-5677-4C2A-9E7E-E2D0DD490031}"/>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0" name="【市民会館】&#10;一人当たり面積平均値テキスト">
          <a:extLst>
            <a:ext uri="{FF2B5EF4-FFF2-40B4-BE49-F238E27FC236}">
              <a16:creationId xmlns:a16="http://schemas.microsoft.com/office/drawing/2014/main" id="{3BB40AFB-EC11-4062-8002-77D00F343CCD}"/>
            </a:ext>
          </a:extLst>
        </xdr:cNvPr>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72274119-A409-4E0D-836D-03CE81866706}"/>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C7EB52FF-A20B-4A05-924E-69719111653B}"/>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BFB70FB2-6BB3-4BB5-9014-D2E997A4B833}"/>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1542662E-8E8A-48D9-B319-3E5972ACBB75}"/>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E5D7FEFC-5011-4952-BE44-9FA59BDE3365}"/>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DA5F279-0CD2-4B0E-A5DE-066F8BA7EA6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4D3D838-6118-42AA-B9BD-C5772CD5FB6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44DF8FB-EB02-4B9F-B639-944D5BF01B4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A3232AE-404C-482C-9C0C-3B2E6DADD28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C70B186C-1B1A-4599-A9BF-CF1BDD71E06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169418</xdr:rowOff>
    </xdr:from>
    <xdr:to>
      <xdr:col>55</xdr:col>
      <xdr:colOff>50800</xdr:colOff>
      <xdr:row>108</xdr:row>
      <xdr:rowOff>99568</xdr:rowOff>
    </xdr:to>
    <xdr:sp macro="" textlink="">
      <xdr:nvSpPr>
        <xdr:cNvPr id="481" name="楕円 480">
          <a:extLst>
            <a:ext uri="{FF2B5EF4-FFF2-40B4-BE49-F238E27FC236}">
              <a16:creationId xmlns:a16="http://schemas.microsoft.com/office/drawing/2014/main" id="{238FCFD0-8D24-4005-8716-769E2AC4F9BF}"/>
            </a:ext>
          </a:extLst>
        </xdr:cNvPr>
        <xdr:cNvSpPr/>
      </xdr:nvSpPr>
      <xdr:spPr>
        <a:xfrm>
          <a:off x="104267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84345</xdr:rowOff>
    </xdr:from>
    <xdr:ext cx="469744" cy="259045"/>
    <xdr:sp macro="" textlink="">
      <xdr:nvSpPr>
        <xdr:cNvPr id="482" name="【市民会館】&#10;一人当たり面積該当値テキスト">
          <a:extLst>
            <a:ext uri="{FF2B5EF4-FFF2-40B4-BE49-F238E27FC236}">
              <a16:creationId xmlns:a16="http://schemas.microsoft.com/office/drawing/2014/main" id="{5608432E-FD92-490A-9F97-96E17EE6B3B2}"/>
            </a:ext>
          </a:extLst>
        </xdr:cNvPr>
        <xdr:cNvSpPr txBox="1"/>
      </xdr:nvSpPr>
      <xdr:spPr>
        <a:xfrm>
          <a:off x="10515600" y="1842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169418</xdr:rowOff>
    </xdr:from>
    <xdr:to>
      <xdr:col>50</xdr:col>
      <xdr:colOff>165100</xdr:colOff>
      <xdr:row>108</xdr:row>
      <xdr:rowOff>99568</xdr:rowOff>
    </xdr:to>
    <xdr:sp macro="" textlink="">
      <xdr:nvSpPr>
        <xdr:cNvPr id="483" name="楕円 482">
          <a:extLst>
            <a:ext uri="{FF2B5EF4-FFF2-40B4-BE49-F238E27FC236}">
              <a16:creationId xmlns:a16="http://schemas.microsoft.com/office/drawing/2014/main" id="{03D284D0-A380-4A72-81D1-9DE6F1706A53}"/>
            </a:ext>
          </a:extLst>
        </xdr:cNvPr>
        <xdr:cNvSpPr/>
      </xdr:nvSpPr>
      <xdr:spPr>
        <a:xfrm>
          <a:off x="9588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48768</xdr:rowOff>
    </xdr:from>
    <xdr:to>
      <xdr:col>55</xdr:col>
      <xdr:colOff>0</xdr:colOff>
      <xdr:row>108</xdr:row>
      <xdr:rowOff>48768</xdr:rowOff>
    </xdr:to>
    <xdr:cxnSp macro="">
      <xdr:nvCxnSpPr>
        <xdr:cNvPr id="484" name="直線コネクタ 483">
          <a:extLst>
            <a:ext uri="{FF2B5EF4-FFF2-40B4-BE49-F238E27FC236}">
              <a16:creationId xmlns:a16="http://schemas.microsoft.com/office/drawing/2014/main" id="{0B51D6D2-61FA-4BB1-BD19-7FAA408340FA}"/>
            </a:ext>
          </a:extLst>
        </xdr:cNvPr>
        <xdr:cNvCxnSpPr/>
      </xdr:nvCxnSpPr>
      <xdr:spPr>
        <a:xfrm>
          <a:off x="9639300" y="1856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169418</xdr:rowOff>
    </xdr:from>
    <xdr:to>
      <xdr:col>46</xdr:col>
      <xdr:colOff>38100</xdr:colOff>
      <xdr:row>108</xdr:row>
      <xdr:rowOff>99568</xdr:rowOff>
    </xdr:to>
    <xdr:sp macro="" textlink="">
      <xdr:nvSpPr>
        <xdr:cNvPr id="485" name="楕円 484">
          <a:extLst>
            <a:ext uri="{FF2B5EF4-FFF2-40B4-BE49-F238E27FC236}">
              <a16:creationId xmlns:a16="http://schemas.microsoft.com/office/drawing/2014/main" id="{D50BF754-721F-4EF2-A475-36C4674558FC}"/>
            </a:ext>
          </a:extLst>
        </xdr:cNvPr>
        <xdr:cNvSpPr/>
      </xdr:nvSpPr>
      <xdr:spPr>
        <a:xfrm>
          <a:off x="8699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48768</xdr:rowOff>
    </xdr:from>
    <xdr:to>
      <xdr:col>50</xdr:col>
      <xdr:colOff>114300</xdr:colOff>
      <xdr:row>108</xdr:row>
      <xdr:rowOff>48768</xdr:rowOff>
    </xdr:to>
    <xdr:cxnSp macro="">
      <xdr:nvCxnSpPr>
        <xdr:cNvPr id="486" name="直線コネクタ 485">
          <a:extLst>
            <a:ext uri="{FF2B5EF4-FFF2-40B4-BE49-F238E27FC236}">
              <a16:creationId xmlns:a16="http://schemas.microsoft.com/office/drawing/2014/main" id="{F6A6D2B6-D962-4BE0-8F93-975EA19B9498}"/>
            </a:ext>
          </a:extLst>
        </xdr:cNvPr>
        <xdr:cNvCxnSpPr/>
      </xdr:nvCxnSpPr>
      <xdr:spPr>
        <a:xfrm>
          <a:off x="8750300" y="1856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169418</xdr:rowOff>
    </xdr:from>
    <xdr:to>
      <xdr:col>41</xdr:col>
      <xdr:colOff>101600</xdr:colOff>
      <xdr:row>108</xdr:row>
      <xdr:rowOff>99568</xdr:rowOff>
    </xdr:to>
    <xdr:sp macro="" textlink="">
      <xdr:nvSpPr>
        <xdr:cNvPr id="487" name="楕円 486">
          <a:extLst>
            <a:ext uri="{FF2B5EF4-FFF2-40B4-BE49-F238E27FC236}">
              <a16:creationId xmlns:a16="http://schemas.microsoft.com/office/drawing/2014/main" id="{4B770A0A-9444-4A9E-833F-2585B1C03006}"/>
            </a:ext>
          </a:extLst>
        </xdr:cNvPr>
        <xdr:cNvSpPr/>
      </xdr:nvSpPr>
      <xdr:spPr>
        <a:xfrm>
          <a:off x="7810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48768</xdr:rowOff>
    </xdr:from>
    <xdr:to>
      <xdr:col>45</xdr:col>
      <xdr:colOff>177800</xdr:colOff>
      <xdr:row>108</xdr:row>
      <xdr:rowOff>48768</xdr:rowOff>
    </xdr:to>
    <xdr:cxnSp macro="">
      <xdr:nvCxnSpPr>
        <xdr:cNvPr id="488" name="直線コネクタ 487">
          <a:extLst>
            <a:ext uri="{FF2B5EF4-FFF2-40B4-BE49-F238E27FC236}">
              <a16:creationId xmlns:a16="http://schemas.microsoft.com/office/drawing/2014/main" id="{3B436B32-053D-414C-8023-3188488D4119}"/>
            </a:ext>
          </a:extLst>
        </xdr:cNvPr>
        <xdr:cNvCxnSpPr/>
      </xdr:nvCxnSpPr>
      <xdr:spPr>
        <a:xfrm>
          <a:off x="7861300" y="1856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169418</xdr:rowOff>
    </xdr:from>
    <xdr:to>
      <xdr:col>36</xdr:col>
      <xdr:colOff>165100</xdr:colOff>
      <xdr:row>108</xdr:row>
      <xdr:rowOff>99568</xdr:rowOff>
    </xdr:to>
    <xdr:sp macro="" textlink="">
      <xdr:nvSpPr>
        <xdr:cNvPr id="489" name="楕円 488">
          <a:extLst>
            <a:ext uri="{FF2B5EF4-FFF2-40B4-BE49-F238E27FC236}">
              <a16:creationId xmlns:a16="http://schemas.microsoft.com/office/drawing/2014/main" id="{7409ED53-BD1F-4FF0-81C7-FDCA0DFFEC9C}"/>
            </a:ext>
          </a:extLst>
        </xdr:cNvPr>
        <xdr:cNvSpPr/>
      </xdr:nvSpPr>
      <xdr:spPr>
        <a:xfrm>
          <a:off x="6921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48768</xdr:rowOff>
    </xdr:from>
    <xdr:to>
      <xdr:col>41</xdr:col>
      <xdr:colOff>50800</xdr:colOff>
      <xdr:row>108</xdr:row>
      <xdr:rowOff>48768</xdr:rowOff>
    </xdr:to>
    <xdr:cxnSp macro="">
      <xdr:nvCxnSpPr>
        <xdr:cNvPr id="490" name="直線コネクタ 489">
          <a:extLst>
            <a:ext uri="{FF2B5EF4-FFF2-40B4-BE49-F238E27FC236}">
              <a16:creationId xmlns:a16="http://schemas.microsoft.com/office/drawing/2014/main" id="{7929C324-4449-4260-ACAF-2205C8603BD9}"/>
            </a:ext>
          </a:extLst>
        </xdr:cNvPr>
        <xdr:cNvCxnSpPr/>
      </xdr:nvCxnSpPr>
      <xdr:spPr>
        <a:xfrm>
          <a:off x="6972300" y="1856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1" name="n_1aveValue【市民会館】&#10;一人当たり面積">
          <a:extLst>
            <a:ext uri="{FF2B5EF4-FFF2-40B4-BE49-F238E27FC236}">
              <a16:creationId xmlns:a16="http://schemas.microsoft.com/office/drawing/2014/main" id="{E8E50BFC-85BA-4B17-8428-F544B3F1DF6B}"/>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a:extLst>
            <a:ext uri="{FF2B5EF4-FFF2-40B4-BE49-F238E27FC236}">
              <a16:creationId xmlns:a16="http://schemas.microsoft.com/office/drawing/2014/main" id="{5255DBBE-EE64-41CA-871A-550538C3E0A6}"/>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3" name="n_3aveValue【市民会館】&#10;一人当たり面積">
          <a:extLst>
            <a:ext uri="{FF2B5EF4-FFF2-40B4-BE49-F238E27FC236}">
              <a16:creationId xmlns:a16="http://schemas.microsoft.com/office/drawing/2014/main" id="{7E45444C-09F5-4ACF-8618-0CA31B9A6DE3}"/>
            </a:ext>
          </a:extLst>
        </xdr:cNvPr>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4" name="n_4aveValue【市民会館】&#10;一人当たり面積">
          <a:extLst>
            <a:ext uri="{FF2B5EF4-FFF2-40B4-BE49-F238E27FC236}">
              <a16:creationId xmlns:a16="http://schemas.microsoft.com/office/drawing/2014/main" id="{922A4240-7FF9-4B63-9391-3BFBB406AF86}"/>
            </a:ext>
          </a:extLst>
        </xdr:cNvPr>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90695</xdr:rowOff>
    </xdr:from>
    <xdr:ext cx="469744" cy="259045"/>
    <xdr:sp macro="" textlink="">
      <xdr:nvSpPr>
        <xdr:cNvPr id="495" name="n_1mainValue【市民会館】&#10;一人当たり面積">
          <a:extLst>
            <a:ext uri="{FF2B5EF4-FFF2-40B4-BE49-F238E27FC236}">
              <a16:creationId xmlns:a16="http://schemas.microsoft.com/office/drawing/2014/main" id="{ED6B0046-16FF-4390-BB06-C567AD608E74}"/>
            </a:ext>
          </a:extLst>
        </xdr:cNvPr>
        <xdr:cNvSpPr txBox="1"/>
      </xdr:nvSpPr>
      <xdr:spPr>
        <a:xfrm>
          <a:off x="93917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90695</xdr:rowOff>
    </xdr:from>
    <xdr:ext cx="469744" cy="259045"/>
    <xdr:sp macro="" textlink="">
      <xdr:nvSpPr>
        <xdr:cNvPr id="496" name="n_2mainValue【市民会館】&#10;一人当たり面積">
          <a:extLst>
            <a:ext uri="{FF2B5EF4-FFF2-40B4-BE49-F238E27FC236}">
              <a16:creationId xmlns:a16="http://schemas.microsoft.com/office/drawing/2014/main" id="{9C918F8A-D968-4FBE-8459-7D5061B5DE5F}"/>
            </a:ext>
          </a:extLst>
        </xdr:cNvPr>
        <xdr:cNvSpPr txBox="1"/>
      </xdr:nvSpPr>
      <xdr:spPr>
        <a:xfrm>
          <a:off x="8515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90695</xdr:rowOff>
    </xdr:from>
    <xdr:ext cx="469744" cy="259045"/>
    <xdr:sp macro="" textlink="">
      <xdr:nvSpPr>
        <xdr:cNvPr id="497" name="n_3mainValue【市民会館】&#10;一人当たり面積">
          <a:extLst>
            <a:ext uri="{FF2B5EF4-FFF2-40B4-BE49-F238E27FC236}">
              <a16:creationId xmlns:a16="http://schemas.microsoft.com/office/drawing/2014/main" id="{BC81D3F2-C37B-4C6B-A0D6-82600BE77CC0}"/>
            </a:ext>
          </a:extLst>
        </xdr:cNvPr>
        <xdr:cNvSpPr txBox="1"/>
      </xdr:nvSpPr>
      <xdr:spPr>
        <a:xfrm>
          <a:off x="7626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90695</xdr:rowOff>
    </xdr:from>
    <xdr:ext cx="469744" cy="259045"/>
    <xdr:sp macro="" textlink="">
      <xdr:nvSpPr>
        <xdr:cNvPr id="498" name="n_4mainValue【市民会館】&#10;一人当たり面積">
          <a:extLst>
            <a:ext uri="{FF2B5EF4-FFF2-40B4-BE49-F238E27FC236}">
              <a16:creationId xmlns:a16="http://schemas.microsoft.com/office/drawing/2014/main" id="{F60D6C96-2C21-4A21-9CFA-07F25091FFCF}"/>
            </a:ext>
          </a:extLst>
        </xdr:cNvPr>
        <xdr:cNvSpPr txBox="1"/>
      </xdr:nvSpPr>
      <xdr:spPr>
        <a:xfrm>
          <a:off x="6737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43352578-8848-4F62-B596-03C7E36C2EF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3122401F-0B5E-404C-BA7F-A9AE769A46F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6E21E117-A284-40B4-82B5-174F91E0DBA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FB17C4B0-2C3D-408B-AE29-A5CE0C02EE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A3D94BCD-3CAD-4C8E-A7BE-7B305E1391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9AA12FB2-182A-47CD-BFEA-486ADD6640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E462269E-5F35-410D-83E1-84DC9CE0D5F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4152CDA7-3173-42A4-B929-DCB74222A16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3A094940-04E9-4A6B-B718-EEEF8F4902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E8F73199-48C2-45A0-8358-58BE95E76B5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CD6D4433-F423-4359-A647-152CF83DE185}"/>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20DA4421-2972-4E12-8EF2-22E3F6427C53}"/>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DA0CF2E6-EC94-4F5B-8BB4-15ACB2114F77}"/>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8E91F748-C559-4AF2-8912-5E923C0540C8}"/>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AC39E43D-3386-4E5B-A655-E7A457C86C8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03031245-F927-4458-A9E8-0E600BBFA81E}"/>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818DAB51-4713-400F-ABC1-67CE01C81C1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D953066E-9020-4A39-8D78-DF562FDDDAFB}"/>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B3E92DFF-C255-4448-80C1-4A90E07245BC}"/>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132D961E-CF34-4C7F-8EA3-A531FE56C92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A6ED562C-23C5-4B2D-97A9-83A527429B5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360035CC-0C32-4F27-9571-43E3882D46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a:extLst>
            <a:ext uri="{FF2B5EF4-FFF2-40B4-BE49-F238E27FC236}">
              <a16:creationId xmlns:a16="http://schemas.microsoft.com/office/drawing/2014/main" id="{CA4D6B88-92B9-4952-BF70-2105C52239EC}"/>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787801EB-2A2F-4236-B847-66B9A850562A}"/>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a:extLst>
            <a:ext uri="{FF2B5EF4-FFF2-40B4-BE49-F238E27FC236}">
              <a16:creationId xmlns:a16="http://schemas.microsoft.com/office/drawing/2014/main" id="{847F1F37-EADB-41FA-B364-FB257CB2C15A}"/>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2F90244A-2ED5-47ED-B53D-6A6AF4C7781F}"/>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a:extLst>
            <a:ext uri="{FF2B5EF4-FFF2-40B4-BE49-F238E27FC236}">
              <a16:creationId xmlns:a16="http://schemas.microsoft.com/office/drawing/2014/main" id="{719F137C-E25E-4AFA-8209-64AA976BB62B}"/>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76979</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ABE6B27F-D902-4EC0-A9C0-B7E01CB2D856}"/>
            </a:ext>
          </a:extLst>
        </xdr:cNvPr>
        <xdr:cNvSpPr txBox="1"/>
      </xdr:nvSpPr>
      <xdr:spPr>
        <a:xfrm>
          <a:off x="16357600" y="659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a:extLst>
            <a:ext uri="{FF2B5EF4-FFF2-40B4-BE49-F238E27FC236}">
              <a16:creationId xmlns:a16="http://schemas.microsoft.com/office/drawing/2014/main" id="{398F1122-8D89-4C3A-B2CA-87EE585D985D}"/>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a:extLst>
            <a:ext uri="{FF2B5EF4-FFF2-40B4-BE49-F238E27FC236}">
              <a16:creationId xmlns:a16="http://schemas.microsoft.com/office/drawing/2014/main" id="{735FB377-7C21-4965-B4BC-279627DBFD88}"/>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a:extLst>
            <a:ext uri="{FF2B5EF4-FFF2-40B4-BE49-F238E27FC236}">
              <a16:creationId xmlns:a16="http://schemas.microsoft.com/office/drawing/2014/main" id="{BD5BE83B-66EE-461D-A362-6B7D8406D5C2}"/>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a:extLst>
            <a:ext uri="{FF2B5EF4-FFF2-40B4-BE49-F238E27FC236}">
              <a16:creationId xmlns:a16="http://schemas.microsoft.com/office/drawing/2014/main" id="{00734BBA-7330-4F88-BB64-079AA9B7BF50}"/>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a:extLst>
            <a:ext uri="{FF2B5EF4-FFF2-40B4-BE49-F238E27FC236}">
              <a16:creationId xmlns:a16="http://schemas.microsoft.com/office/drawing/2014/main" id="{6E56EC6F-2CF3-4FC8-893F-52B1DF94ECD2}"/>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5D32B34-F8D9-4237-BFAE-5FA0A9E55D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933F88D-EF54-416A-B07B-55E6A5E0CF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E03187B-51F4-4497-B6CD-F033290590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A9B9DD5-D9DF-4238-BCE9-1E1660E383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FD33C58C-7DB1-4DA7-AF07-4412CF1FC32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157988</xdr:rowOff>
    </xdr:from>
    <xdr:to>
      <xdr:col>85</xdr:col>
      <xdr:colOff>177800</xdr:colOff>
      <xdr:row>37</xdr:row>
      <xdr:rowOff>88138</xdr:rowOff>
    </xdr:to>
    <xdr:sp macro="" textlink="">
      <xdr:nvSpPr>
        <xdr:cNvPr id="537" name="楕円 536">
          <a:extLst>
            <a:ext uri="{FF2B5EF4-FFF2-40B4-BE49-F238E27FC236}">
              <a16:creationId xmlns:a16="http://schemas.microsoft.com/office/drawing/2014/main" id="{A74A8B2D-B9AF-4356-A43E-87E82B36C516}"/>
            </a:ext>
          </a:extLst>
        </xdr:cNvPr>
        <xdr:cNvSpPr/>
      </xdr:nvSpPr>
      <xdr:spPr>
        <a:xfrm>
          <a:off x="162687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9415</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61818D9D-EBD0-4841-9597-331E1ECACAAA}"/>
            </a:ext>
          </a:extLst>
        </xdr:cNvPr>
        <xdr:cNvSpPr txBox="1"/>
      </xdr:nvSpPr>
      <xdr:spPr>
        <a:xfrm>
          <a:off x="16357600" y="6181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98552</xdr:rowOff>
    </xdr:from>
    <xdr:to>
      <xdr:col>81</xdr:col>
      <xdr:colOff>101600</xdr:colOff>
      <xdr:row>37</xdr:row>
      <xdr:rowOff>28702</xdr:rowOff>
    </xdr:to>
    <xdr:sp macro="" textlink="">
      <xdr:nvSpPr>
        <xdr:cNvPr id="539" name="楕円 538">
          <a:extLst>
            <a:ext uri="{FF2B5EF4-FFF2-40B4-BE49-F238E27FC236}">
              <a16:creationId xmlns:a16="http://schemas.microsoft.com/office/drawing/2014/main" id="{E32BE582-E3A9-407E-AA98-E984131FF89F}"/>
            </a:ext>
          </a:extLst>
        </xdr:cNvPr>
        <xdr:cNvSpPr/>
      </xdr:nvSpPr>
      <xdr:spPr>
        <a:xfrm>
          <a:off x="15430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149352</xdr:rowOff>
    </xdr:from>
    <xdr:to>
      <xdr:col>85</xdr:col>
      <xdr:colOff>127000</xdr:colOff>
      <xdr:row>37</xdr:row>
      <xdr:rowOff>37338</xdr:rowOff>
    </xdr:to>
    <xdr:cxnSp macro="">
      <xdr:nvCxnSpPr>
        <xdr:cNvPr id="540" name="直線コネクタ 539">
          <a:extLst>
            <a:ext uri="{FF2B5EF4-FFF2-40B4-BE49-F238E27FC236}">
              <a16:creationId xmlns:a16="http://schemas.microsoft.com/office/drawing/2014/main" id="{F753297B-3FD4-46CE-B940-5033153A8DDB}"/>
            </a:ext>
          </a:extLst>
        </xdr:cNvPr>
        <xdr:cNvCxnSpPr/>
      </xdr:nvCxnSpPr>
      <xdr:spPr>
        <a:xfrm>
          <a:off x="15481300" y="63215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43688</xdr:rowOff>
    </xdr:from>
    <xdr:to>
      <xdr:col>76</xdr:col>
      <xdr:colOff>165100</xdr:colOff>
      <xdr:row>36</xdr:row>
      <xdr:rowOff>145288</xdr:rowOff>
    </xdr:to>
    <xdr:sp macro="" textlink="">
      <xdr:nvSpPr>
        <xdr:cNvPr id="541" name="楕円 540">
          <a:extLst>
            <a:ext uri="{FF2B5EF4-FFF2-40B4-BE49-F238E27FC236}">
              <a16:creationId xmlns:a16="http://schemas.microsoft.com/office/drawing/2014/main" id="{AED0D3BC-53E7-414F-A474-08FE5BC3246B}"/>
            </a:ext>
          </a:extLst>
        </xdr:cNvPr>
        <xdr:cNvSpPr/>
      </xdr:nvSpPr>
      <xdr:spPr>
        <a:xfrm>
          <a:off x="14541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94488</xdr:rowOff>
    </xdr:from>
    <xdr:to>
      <xdr:col>81</xdr:col>
      <xdr:colOff>50800</xdr:colOff>
      <xdr:row>36</xdr:row>
      <xdr:rowOff>149352</xdr:rowOff>
    </xdr:to>
    <xdr:cxnSp macro="">
      <xdr:nvCxnSpPr>
        <xdr:cNvPr id="542" name="直線コネクタ 541">
          <a:extLst>
            <a:ext uri="{FF2B5EF4-FFF2-40B4-BE49-F238E27FC236}">
              <a16:creationId xmlns:a16="http://schemas.microsoft.com/office/drawing/2014/main" id="{92FF7643-1546-4261-8776-9445BEF8857D}"/>
            </a:ext>
          </a:extLst>
        </xdr:cNvPr>
        <xdr:cNvCxnSpPr/>
      </xdr:nvCxnSpPr>
      <xdr:spPr>
        <a:xfrm>
          <a:off x="14592300" y="62666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43688</xdr:rowOff>
    </xdr:from>
    <xdr:to>
      <xdr:col>72</xdr:col>
      <xdr:colOff>38100</xdr:colOff>
      <xdr:row>36</xdr:row>
      <xdr:rowOff>145288</xdr:rowOff>
    </xdr:to>
    <xdr:sp macro="" textlink="">
      <xdr:nvSpPr>
        <xdr:cNvPr id="543" name="楕円 542">
          <a:extLst>
            <a:ext uri="{FF2B5EF4-FFF2-40B4-BE49-F238E27FC236}">
              <a16:creationId xmlns:a16="http://schemas.microsoft.com/office/drawing/2014/main" id="{02D767D0-2F8F-409D-BCCC-B5B60B31B38C}"/>
            </a:ext>
          </a:extLst>
        </xdr:cNvPr>
        <xdr:cNvSpPr/>
      </xdr:nvSpPr>
      <xdr:spPr>
        <a:xfrm>
          <a:off x="13652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94488</xdr:rowOff>
    </xdr:from>
    <xdr:to>
      <xdr:col>76</xdr:col>
      <xdr:colOff>114300</xdr:colOff>
      <xdr:row>36</xdr:row>
      <xdr:rowOff>94488</xdr:rowOff>
    </xdr:to>
    <xdr:cxnSp macro="">
      <xdr:nvCxnSpPr>
        <xdr:cNvPr id="544" name="直線コネクタ 543">
          <a:extLst>
            <a:ext uri="{FF2B5EF4-FFF2-40B4-BE49-F238E27FC236}">
              <a16:creationId xmlns:a16="http://schemas.microsoft.com/office/drawing/2014/main" id="{09E3AA23-0C39-4E86-A9DB-04AC9222FAF8}"/>
            </a:ext>
          </a:extLst>
        </xdr:cNvPr>
        <xdr:cNvCxnSpPr/>
      </xdr:nvCxnSpPr>
      <xdr:spPr>
        <a:xfrm>
          <a:off x="13703300" y="6266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32258</xdr:rowOff>
    </xdr:from>
    <xdr:to>
      <xdr:col>67</xdr:col>
      <xdr:colOff>101600</xdr:colOff>
      <xdr:row>37</xdr:row>
      <xdr:rowOff>133858</xdr:rowOff>
    </xdr:to>
    <xdr:sp macro="" textlink="">
      <xdr:nvSpPr>
        <xdr:cNvPr id="545" name="楕円 544">
          <a:extLst>
            <a:ext uri="{FF2B5EF4-FFF2-40B4-BE49-F238E27FC236}">
              <a16:creationId xmlns:a16="http://schemas.microsoft.com/office/drawing/2014/main" id="{29ACB71A-37D1-4E39-8C65-67033B07183B}"/>
            </a:ext>
          </a:extLst>
        </xdr:cNvPr>
        <xdr:cNvSpPr/>
      </xdr:nvSpPr>
      <xdr:spPr>
        <a:xfrm>
          <a:off x="12763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94488</xdr:rowOff>
    </xdr:from>
    <xdr:to>
      <xdr:col>71</xdr:col>
      <xdr:colOff>177800</xdr:colOff>
      <xdr:row>37</xdr:row>
      <xdr:rowOff>83058</xdr:rowOff>
    </xdr:to>
    <xdr:cxnSp macro="">
      <xdr:nvCxnSpPr>
        <xdr:cNvPr id="546" name="直線コネクタ 545">
          <a:extLst>
            <a:ext uri="{FF2B5EF4-FFF2-40B4-BE49-F238E27FC236}">
              <a16:creationId xmlns:a16="http://schemas.microsoft.com/office/drawing/2014/main" id="{18AC7075-3D72-45A7-9268-BBEFE73DA09E}"/>
            </a:ext>
          </a:extLst>
        </xdr:cNvPr>
        <xdr:cNvCxnSpPr/>
      </xdr:nvCxnSpPr>
      <xdr:spPr>
        <a:xfrm flipV="1">
          <a:off x="12814300" y="626668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9E7CEC21-E260-4D49-83B0-F766261B22AD}"/>
            </a:ext>
          </a:extLst>
        </xdr:cNvPr>
        <xdr:cNvSpPr txBox="1"/>
      </xdr:nvSpPr>
      <xdr:spPr>
        <a:xfrm>
          <a:off x="15266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76979</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98BE66B5-9356-48E3-ABCE-50A389A56DAA}"/>
            </a:ext>
          </a:extLst>
        </xdr:cNvPr>
        <xdr:cNvSpPr txBox="1"/>
      </xdr:nvSpPr>
      <xdr:spPr>
        <a:xfrm>
          <a:off x="14389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300CCD92-1C89-44ED-AF11-1363DB5124FA}"/>
            </a:ext>
          </a:extLst>
        </xdr:cNvPr>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D040B205-DF27-4F90-A079-C7BD9DDE0ED7}"/>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45229</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ECD00DDC-2CEA-45E4-B809-7DDFA4084E76}"/>
            </a:ext>
          </a:extLst>
        </xdr:cNvPr>
        <xdr:cNvSpPr txBox="1"/>
      </xdr:nvSpPr>
      <xdr:spPr>
        <a:xfrm>
          <a:off x="152660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161815</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F0384FB7-A489-429B-B79F-83A12DE730C9}"/>
            </a:ext>
          </a:extLst>
        </xdr:cNvPr>
        <xdr:cNvSpPr txBox="1"/>
      </xdr:nvSpPr>
      <xdr:spPr>
        <a:xfrm>
          <a:off x="14389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161815</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87B7B9EA-7DE0-4C3E-8C22-E0A2806E27B8}"/>
            </a:ext>
          </a:extLst>
        </xdr:cNvPr>
        <xdr:cNvSpPr txBox="1"/>
      </xdr:nvSpPr>
      <xdr:spPr>
        <a:xfrm>
          <a:off x="13500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150385</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7F18C6B-EFEB-4066-B61A-DEF48AED0F5F}"/>
            </a:ext>
          </a:extLst>
        </xdr:cNvPr>
        <xdr:cNvSpPr txBox="1"/>
      </xdr:nvSpPr>
      <xdr:spPr>
        <a:xfrm>
          <a:off x="126117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78D3D605-1907-4B8C-A926-0542439F40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12865E57-74AF-4591-A777-F2C457591D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849538C1-13DE-4A14-859F-6999213EE9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DDB11F7A-ACAD-4DBE-871F-AEA978AC27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18AC046-C712-4B91-BC80-8455E1A6D3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7C707F44-DFD3-4144-A3D2-C248903B729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473DE121-20BB-4105-9E53-289B4707CF2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3FEF05BA-F1CB-49E6-827D-4DF7EFC542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F61E5890-0FA3-47E2-80BC-BE7FC47BFE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F8CEA2A9-D3AA-45F4-91DF-D9F1F3AB87E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3314023E-DA42-45C7-9840-7E184B87B1F5}"/>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D8A4E09D-E731-4A3C-A82E-7956E8D6F2C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B45309AA-0EB6-47E1-9CDD-9B3093ED08D4}"/>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13331402-B776-4AC1-B77F-F6876EF4F07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BD8EEF28-38FF-4D11-93BF-D8472CB38B23}"/>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A9AF6CF4-A784-46C4-9B60-333A1CF8DDA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CE999C61-3030-429B-8D42-80B2E78460AD}"/>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10A0AABA-807E-4FF1-8816-757B8EB9399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AD02DFC3-8C25-4704-AFCD-E43F6029B206}"/>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0D53B22B-5C0F-46EC-B4EE-835E84BE4C2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3AD0FC2C-4D16-4265-8AF6-BA93115B4FE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318EA72D-D7FB-48C6-AA40-1E46B9A6354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7FCAE8EB-0297-40F3-B5DB-65887C4D01F9}"/>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7EE82345-7731-490B-B71F-F46F7EFD35A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A2693494-8C94-4DD8-91C0-55647270502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FB5D0AB8-DCC3-4F97-9775-7F6A867CEF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a:extLst>
            <a:ext uri="{FF2B5EF4-FFF2-40B4-BE49-F238E27FC236}">
              <a16:creationId xmlns:a16="http://schemas.microsoft.com/office/drawing/2014/main" id="{C721E915-DAAC-4A54-827A-C0CFC8B8BB8F}"/>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0BC03718-5525-46FA-A840-D49FA7F02329}"/>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a:extLst>
            <a:ext uri="{FF2B5EF4-FFF2-40B4-BE49-F238E27FC236}">
              <a16:creationId xmlns:a16="http://schemas.microsoft.com/office/drawing/2014/main" id="{FD9DD14B-8EE0-44D4-802C-DD7014684AAC}"/>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3B349E30-3318-4617-A633-F585AC9EBF39}"/>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a:extLst>
            <a:ext uri="{FF2B5EF4-FFF2-40B4-BE49-F238E27FC236}">
              <a16:creationId xmlns:a16="http://schemas.microsoft.com/office/drawing/2014/main" id="{DA1E8C70-CF71-4939-9050-0B11BBF089B0}"/>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50922</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59E96FF2-8217-43CA-955F-3EB210ACA0FF}"/>
            </a:ext>
          </a:extLst>
        </xdr:cNvPr>
        <xdr:cNvSpPr txBox="1"/>
      </xdr:nvSpPr>
      <xdr:spPr>
        <a:xfrm>
          <a:off x="22199600" y="639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a:extLst>
            <a:ext uri="{FF2B5EF4-FFF2-40B4-BE49-F238E27FC236}">
              <a16:creationId xmlns:a16="http://schemas.microsoft.com/office/drawing/2014/main" id="{3E2513F8-560A-444B-B15D-29A9C40DFF5A}"/>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a:extLst>
            <a:ext uri="{FF2B5EF4-FFF2-40B4-BE49-F238E27FC236}">
              <a16:creationId xmlns:a16="http://schemas.microsoft.com/office/drawing/2014/main" id="{1D7E1FBE-19AD-4550-AD9D-1D2DE00C7F16}"/>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a:extLst>
            <a:ext uri="{FF2B5EF4-FFF2-40B4-BE49-F238E27FC236}">
              <a16:creationId xmlns:a16="http://schemas.microsoft.com/office/drawing/2014/main" id="{22B362FC-887D-42FB-92B6-187FCEE3E13B}"/>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a:extLst>
            <a:ext uri="{FF2B5EF4-FFF2-40B4-BE49-F238E27FC236}">
              <a16:creationId xmlns:a16="http://schemas.microsoft.com/office/drawing/2014/main" id="{DA6BD6BA-1B10-4E73-BC0E-F1EFE4193FB8}"/>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a:extLst>
            <a:ext uri="{FF2B5EF4-FFF2-40B4-BE49-F238E27FC236}">
              <a16:creationId xmlns:a16="http://schemas.microsoft.com/office/drawing/2014/main" id="{998B15A3-DBC6-40A9-AE53-1D5116008A49}"/>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BC9005BC-F8FE-40DE-94BC-97ECE210B8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9F1798F2-F33A-4EB3-AA45-A8B59793BD8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552AF33C-AC20-432E-86EF-85F8B2FCE55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8CC61AB2-FD4A-4B75-A6C5-C7AFB23605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FCCC91D9-B34A-4F48-90F0-EF607E46DA5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98275</xdr:rowOff>
    </xdr:from>
    <xdr:to>
      <xdr:col>116</xdr:col>
      <xdr:colOff>114300</xdr:colOff>
      <xdr:row>39</xdr:row>
      <xdr:rowOff>28425</xdr:rowOff>
    </xdr:to>
    <xdr:sp macro="" textlink="">
      <xdr:nvSpPr>
        <xdr:cNvPr id="597" name="楕円 596">
          <a:extLst>
            <a:ext uri="{FF2B5EF4-FFF2-40B4-BE49-F238E27FC236}">
              <a16:creationId xmlns:a16="http://schemas.microsoft.com/office/drawing/2014/main" id="{969DC942-0738-4B01-B330-5247E622F8E1}"/>
            </a:ext>
          </a:extLst>
        </xdr:cNvPr>
        <xdr:cNvSpPr/>
      </xdr:nvSpPr>
      <xdr:spPr>
        <a:xfrm>
          <a:off x="22110700" y="66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76702</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C9DD7722-EDCF-4782-94B9-31B615964217}"/>
            </a:ext>
          </a:extLst>
        </xdr:cNvPr>
        <xdr:cNvSpPr txBox="1"/>
      </xdr:nvSpPr>
      <xdr:spPr>
        <a:xfrm>
          <a:off x="22199600" y="65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108758</xdr:rowOff>
    </xdr:from>
    <xdr:to>
      <xdr:col>112</xdr:col>
      <xdr:colOff>38100</xdr:colOff>
      <xdr:row>39</xdr:row>
      <xdr:rowOff>38908</xdr:rowOff>
    </xdr:to>
    <xdr:sp macro="" textlink="">
      <xdr:nvSpPr>
        <xdr:cNvPr id="599" name="楕円 598">
          <a:extLst>
            <a:ext uri="{FF2B5EF4-FFF2-40B4-BE49-F238E27FC236}">
              <a16:creationId xmlns:a16="http://schemas.microsoft.com/office/drawing/2014/main" id="{4FE9E523-F663-4A36-AE59-DD40306DDCC1}"/>
            </a:ext>
          </a:extLst>
        </xdr:cNvPr>
        <xdr:cNvSpPr/>
      </xdr:nvSpPr>
      <xdr:spPr>
        <a:xfrm>
          <a:off x="21272500" y="662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149075</xdr:rowOff>
    </xdr:from>
    <xdr:to>
      <xdr:col>116</xdr:col>
      <xdr:colOff>63500</xdr:colOff>
      <xdr:row>38</xdr:row>
      <xdr:rowOff>159558</xdr:rowOff>
    </xdr:to>
    <xdr:cxnSp macro="">
      <xdr:nvCxnSpPr>
        <xdr:cNvPr id="600" name="直線コネクタ 599">
          <a:extLst>
            <a:ext uri="{FF2B5EF4-FFF2-40B4-BE49-F238E27FC236}">
              <a16:creationId xmlns:a16="http://schemas.microsoft.com/office/drawing/2014/main" id="{F4F47FDA-FF5D-4FE3-B605-4B12FB88FE41}"/>
            </a:ext>
          </a:extLst>
        </xdr:cNvPr>
        <xdr:cNvCxnSpPr/>
      </xdr:nvCxnSpPr>
      <xdr:spPr>
        <a:xfrm flipV="1">
          <a:off x="21323300" y="6664175"/>
          <a:ext cx="8382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122261</xdr:rowOff>
    </xdr:from>
    <xdr:to>
      <xdr:col>107</xdr:col>
      <xdr:colOff>101600</xdr:colOff>
      <xdr:row>39</xdr:row>
      <xdr:rowOff>52411</xdr:rowOff>
    </xdr:to>
    <xdr:sp macro="" textlink="">
      <xdr:nvSpPr>
        <xdr:cNvPr id="601" name="楕円 600">
          <a:extLst>
            <a:ext uri="{FF2B5EF4-FFF2-40B4-BE49-F238E27FC236}">
              <a16:creationId xmlns:a16="http://schemas.microsoft.com/office/drawing/2014/main" id="{C26F528D-53B5-44FF-B564-3A773FD8A2D2}"/>
            </a:ext>
          </a:extLst>
        </xdr:cNvPr>
        <xdr:cNvSpPr/>
      </xdr:nvSpPr>
      <xdr:spPr>
        <a:xfrm>
          <a:off x="20383500" y="66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159558</xdr:rowOff>
    </xdr:from>
    <xdr:to>
      <xdr:col>111</xdr:col>
      <xdr:colOff>177800</xdr:colOff>
      <xdr:row>39</xdr:row>
      <xdr:rowOff>1611</xdr:rowOff>
    </xdr:to>
    <xdr:cxnSp macro="">
      <xdr:nvCxnSpPr>
        <xdr:cNvPr id="602" name="直線コネクタ 601">
          <a:extLst>
            <a:ext uri="{FF2B5EF4-FFF2-40B4-BE49-F238E27FC236}">
              <a16:creationId xmlns:a16="http://schemas.microsoft.com/office/drawing/2014/main" id="{0BC22461-3DBA-4E37-B3FB-5F8C9DD04136}"/>
            </a:ext>
          </a:extLst>
        </xdr:cNvPr>
        <xdr:cNvCxnSpPr/>
      </xdr:nvCxnSpPr>
      <xdr:spPr>
        <a:xfrm flipV="1">
          <a:off x="20434300" y="6674658"/>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150819</xdr:rowOff>
    </xdr:from>
    <xdr:to>
      <xdr:col>102</xdr:col>
      <xdr:colOff>165100</xdr:colOff>
      <xdr:row>39</xdr:row>
      <xdr:rowOff>80969</xdr:rowOff>
    </xdr:to>
    <xdr:sp macro="" textlink="">
      <xdr:nvSpPr>
        <xdr:cNvPr id="603" name="楕円 602">
          <a:extLst>
            <a:ext uri="{FF2B5EF4-FFF2-40B4-BE49-F238E27FC236}">
              <a16:creationId xmlns:a16="http://schemas.microsoft.com/office/drawing/2014/main" id="{C4A30F93-9697-468E-91A8-268407C90441}"/>
            </a:ext>
          </a:extLst>
        </xdr:cNvPr>
        <xdr:cNvSpPr/>
      </xdr:nvSpPr>
      <xdr:spPr>
        <a:xfrm>
          <a:off x="19494500" y="66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1611</xdr:rowOff>
    </xdr:from>
    <xdr:to>
      <xdr:col>107</xdr:col>
      <xdr:colOff>50800</xdr:colOff>
      <xdr:row>39</xdr:row>
      <xdr:rowOff>30169</xdr:rowOff>
    </xdr:to>
    <xdr:cxnSp macro="">
      <xdr:nvCxnSpPr>
        <xdr:cNvPr id="604" name="直線コネクタ 603">
          <a:extLst>
            <a:ext uri="{FF2B5EF4-FFF2-40B4-BE49-F238E27FC236}">
              <a16:creationId xmlns:a16="http://schemas.microsoft.com/office/drawing/2014/main" id="{557C6A11-588A-44F9-AE02-9B61A29852B5}"/>
            </a:ext>
          </a:extLst>
        </xdr:cNvPr>
        <xdr:cNvCxnSpPr/>
      </xdr:nvCxnSpPr>
      <xdr:spPr>
        <a:xfrm flipV="1">
          <a:off x="19545300" y="6688161"/>
          <a:ext cx="889000" cy="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32258</xdr:rowOff>
    </xdr:from>
    <xdr:to>
      <xdr:col>98</xdr:col>
      <xdr:colOff>38100</xdr:colOff>
      <xdr:row>38</xdr:row>
      <xdr:rowOff>133858</xdr:rowOff>
    </xdr:to>
    <xdr:sp macro="" textlink="">
      <xdr:nvSpPr>
        <xdr:cNvPr id="605" name="楕円 604">
          <a:extLst>
            <a:ext uri="{FF2B5EF4-FFF2-40B4-BE49-F238E27FC236}">
              <a16:creationId xmlns:a16="http://schemas.microsoft.com/office/drawing/2014/main" id="{262E0AEF-7370-4482-B374-CFDBB9E9CE3E}"/>
            </a:ext>
          </a:extLst>
        </xdr:cNvPr>
        <xdr:cNvSpPr/>
      </xdr:nvSpPr>
      <xdr:spPr>
        <a:xfrm>
          <a:off x="18605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83058</xdr:rowOff>
    </xdr:from>
    <xdr:to>
      <xdr:col>102</xdr:col>
      <xdr:colOff>114300</xdr:colOff>
      <xdr:row>39</xdr:row>
      <xdr:rowOff>30169</xdr:rowOff>
    </xdr:to>
    <xdr:cxnSp macro="">
      <xdr:nvCxnSpPr>
        <xdr:cNvPr id="606" name="直線コネクタ 605">
          <a:extLst>
            <a:ext uri="{FF2B5EF4-FFF2-40B4-BE49-F238E27FC236}">
              <a16:creationId xmlns:a16="http://schemas.microsoft.com/office/drawing/2014/main" id="{DDF1D853-7C69-40AE-A079-5A69B88A13CE}"/>
            </a:ext>
          </a:extLst>
        </xdr:cNvPr>
        <xdr:cNvCxnSpPr/>
      </xdr:nvCxnSpPr>
      <xdr:spPr>
        <a:xfrm>
          <a:off x="18656300" y="6598158"/>
          <a:ext cx="889000" cy="11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167710</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36E106E3-0C60-4795-B4CF-2A3E5CCA1A13}"/>
            </a:ext>
          </a:extLst>
        </xdr:cNvPr>
        <xdr:cNvSpPr txBox="1"/>
      </xdr:nvSpPr>
      <xdr:spPr>
        <a:xfrm>
          <a:off x="21043411" y="63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9208</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D41E9541-CB4D-4BC8-899C-E5745D1CC743}"/>
            </a:ext>
          </a:extLst>
        </xdr:cNvPr>
        <xdr:cNvSpPr txBox="1"/>
      </xdr:nvSpPr>
      <xdr:spPr>
        <a:xfrm>
          <a:off x="20167111" y="635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40984</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40B6ED69-571B-41C9-9FDF-58BF644BDA40}"/>
            </a:ext>
          </a:extLst>
        </xdr:cNvPr>
        <xdr:cNvSpPr txBox="1"/>
      </xdr:nvSpPr>
      <xdr:spPr>
        <a:xfrm>
          <a:off x="19278111" y="63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165039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6181FC18-65A0-49FC-B49F-5F7D8EF5BE72}"/>
            </a:ext>
          </a:extLst>
        </xdr:cNvPr>
        <xdr:cNvSpPr txBox="1"/>
      </xdr:nvSpPr>
      <xdr:spPr>
        <a:xfrm>
          <a:off x="18389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30035</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34FABFFF-F04C-470D-B7FD-1F5B1C12CDCC}"/>
            </a:ext>
          </a:extLst>
        </xdr:cNvPr>
        <xdr:cNvSpPr txBox="1"/>
      </xdr:nvSpPr>
      <xdr:spPr>
        <a:xfrm>
          <a:off x="21043411" y="671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43538</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C5690FD5-D4C3-4AFD-B2A9-FC8D767DA80C}"/>
            </a:ext>
          </a:extLst>
        </xdr:cNvPr>
        <xdr:cNvSpPr txBox="1"/>
      </xdr:nvSpPr>
      <xdr:spPr>
        <a:xfrm>
          <a:off x="20167111" y="67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72096</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E0F18E0B-E0B3-4056-A0C8-AF2B5646DD1D}"/>
            </a:ext>
          </a:extLst>
        </xdr:cNvPr>
        <xdr:cNvSpPr txBox="1"/>
      </xdr:nvSpPr>
      <xdr:spPr>
        <a:xfrm>
          <a:off x="19278111" y="67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150385</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E66FC0BB-92A5-4371-8F34-AFE07BA2D7F6}"/>
            </a:ext>
          </a:extLst>
        </xdr:cNvPr>
        <xdr:cNvSpPr txBox="1"/>
      </xdr:nvSpPr>
      <xdr:spPr>
        <a:xfrm>
          <a:off x="18389111" y="63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9138AA66-11BB-4E25-B4FC-2D1A7E7DACB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350E5DDB-F508-4F20-8450-9F54FB62CB9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6C7457C2-60D4-45A3-8272-7885EBB98C9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BA7431D7-950B-4C68-AD20-51F4C95F86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7A06B698-BA02-47B5-BABD-C2775EC880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2C042FA2-AB92-437B-BACD-B1831D8920F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39A7ABEE-CEB8-43E1-891E-96BDE5938B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C8120911-C0F3-4E74-8D76-F57A50E67D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B8DC0138-2051-4FEF-AD84-455D06156AD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AEEC82CE-F50A-4E98-A59D-84121C955E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899F8C9C-4946-4731-8E95-DB98FF4EA03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319BA0A1-2B3C-4A2C-A874-4A3E11AE33A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6D5176EC-6E01-45F5-9C76-4047CD75FB6F}"/>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4DBF1849-EAC2-4FD9-AB75-D0F7838B4D6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3D28C04B-8FD2-4B4D-88C2-6D84EBCB55D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61E010DC-AA4E-406A-A5B6-2AD1322BB16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6F6A1F0C-8B97-4460-A64F-D92F6079E3F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D06069F3-374B-4547-81CC-79C4757B911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08EDB6CE-2075-458D-9DF5-3EE0EE68B0E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07DCBDCE-B77F-4422-8218-213D0979B30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EEC0A4AE-3E35-4C0F-957F-BAB12A60FE2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F80012FC-5B16-4FD9-A6C8-B9F9EBBA4D7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C6E0ABE9-DC6B-46D5-A28C-BC0726E92E4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2719E514-9EE2-463E-956E-F796724F81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C7283C51-5BAC-4E33-B795-4B709F03310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E17B6BEB-00D1-4152-9CAB-199F94D1B7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a:extLst>
            <a:ext uri="{FF2B5EF4-FFF2-40B4-BE49-F238E27FC236}">
              <a16:creationId xmlns:a16="http://schemas.microsoft.com/office/drawing/2014/main" id="{E08774B6-C056-4869-A451-FFFD818F648E}"/>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F1DF485C-AB55-4B06-9DC3-40D6F2C8A610}"/>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a:extLst>
            <a:ext uri="{FF2B5EF4-FFF2-40B4-BE49-F238E27FC236}">
              <a16:creationId xmlns:a16="http://schemas.microsoft.com/office/drawing/2014/main" id="{87C9AEA7-EAE4-40C4-962C-7868D9E5F075}"/>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8AE3DFCA-B4A9-4874-80ED-7B4C0B6DE64B}"/>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a:extLst>
            <a:ext uri="{FF2B5EF4-FFF2-40B4-BE49-F238E27FC236}">
              <a16:creationId xmlns:a16="http://schemas.microsoft.com/office/drawing/2014/main" id="{34E759EF-69A6-4E6B-A417-4AA912481CF6}"/>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8BA16020-0ED1-4D07-B4EA-4B14C314DAEA}"/>
            </a:ext>
          </a:extLst>
        </xdr:cNvPr>
        <xdr:cNvSpPr txBox="1"/>
      </xdr:nvSpPr>
      <xdr:spPr>
        <a:xfrm>
          <a:off x="16357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a:extLst>
            <a:ext uri="{FF2B5EF4-FFF2-40B4-BE49-F238E27FC236}">
              <a16:creationId xmlns:a16="http://schemas.microsoft.com/office/drawing/2014/main" id="{606619A7-81CE-4AA6-A290-DF934690BED7}"/>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a:extLst>
            <a:ext uri="{FF2B5EF4-FFF2-40B4-BE49-F238E27FC236}">
              <a16:creationId xmlns:a16="http://schemas.microsoft.com/office/drawing/2014/main" id="{5EA913D7-7A8A-45BE-960F-5E962B2440D0}"/>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a:extLst>
            <a:ext uri="{FF2B5EF4-FFF2-40B4-BE49-F238E27FC236}">
              <a16:creationId xmlns:a16="http://schemas.microsoft.com/office/drawing/2014/main" id="{BE204934-570B-48D9-B9C9-E8FF78EA61A6}"/>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a:extLst>
            <a:ext uri="{FF2B5EF4-FFF2-40B4-BE49-F238E27FC236}">
              <a16:creationId xmlns:a16="http://schemas.microsoft.com/office/drawing/2014/main" id="{8DEBC325-A9D5-4F93-AB2C-AC20C0669895}"/>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a:extLst>
            <a:ext uri="{FF2B5EF4-FFF2-40B4-BE49-F238E27FC236}">
              <a16:creationId xmlns:a16="http://schemas.microsoft.com/office/drawing/2014/main" id="{AC2BFC4B-D696-45A0-8D29-A4F5E99362C2}"/>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E3CE0C0D-4D36-4EB5-8604-50745C0080A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89068D62-19C2-4B25-9667-55A65436267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8EFF59F6-76DD-4A03-BA2A-A9BEA5241BE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B095BC4D-FBEE-49F4-98C9-6D30AC2BF1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C52E745E-5F75-44A5-A2FC-358294B5D6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159838</xdr:rowOff>
    </xdr:from>
    <xdr:to>
      <xdr:col>85</xdr:col>
      <xdr:colOff>177800</xdr:colOff>
      <xdr:row>64</xdr:row>
      <xdr:rowOff>89988</xdr:rowOff>
    </xdr:to>
    <xdr:sp macro="" textlink="">
      <xdr:nvSpPr>
        <xdr:cNvPr id="657" name="楕円 656">
          <a:extLst>
            <a:ext uri="{FF2B5EF4-FFF2-40B4-BE49-F238E27FC236}">
              <a16:creationId xmlns:a16="http://schemas.microsoft.com/office/drawing/2014/main" id="{3213C783-456E-494B-99F1-2AD6F9D1B4E9}"/>
            </a:ext>
          </a:extLst>
        </xdr:cNvPr>
        <xdr:cNvSpPr/>
      </xdr:nvSpPr>
      <xdr:spPr>
        <a:xfrm>
          <a:off x="162687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74765</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6B35E305-679D-4681-8487-FD49886CC9EB}"/>
            </a:ext>
          </a:extLst>
        </xdr:cNvPr>
        <xdr:cNvSpPr txBox="1"/>
      </xdr:nvSpPr>
      <xdr:spPr>
        <a:xfrm>
          <a:off x="16357600" y="1087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130447</xdr:rowOff>
    </xdr:from>
    <xdr:to>
      <xdr:col>81</xdr:col>
      <xdr:colOff>101600</xdr:colOff>
      <xdr:row>64</xdr:row>
      <xdr:rowOff>60597</xdr:rowOff>
    </xdr:to>
    <xdr:sp macro="" textlink="">
      <xdr:nvSpPr>
        <xdr:cNvPr id="659" name="楕円 658">
          <a:extLst>
            <a:ext uri="{FF2B5EF4-FFF2-40B4-BE49-F238E27FC236}">
              <a16:creationId xmlns:a16="http://schemas.microsoft.com/office/drawing/2014/main" id="{145C1104-BDED-4B23-A75B-167AEF7B8947}"/>
            </a:ext>
          </a:extLst>
        </xdr:cNvPr>
        <xdr:cNvSpPr/>
      </xdr:nvSpPr>
      <xdr:spPr>
        <a:xfrm>
          <a:off x="15430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9797</xdr:rowOff>
    </xdr:from>
    <xdr:to>
      <xdr:col>85</xdr:col>
      <xdr:colOff>127000</xdr:colOff>
      <xdr:row>64</xdr:row>
      <xdr:rowOff>39188</xdr:rowOff>
    </xdr:to>
    <xdr:cxnSp macro="">
      <xdr:nvCxnSpPr>
        <xdr:cNvPr id="660" name="直線コネクタ 659">
          <a:extLst>
            <a:ext uri="{FF2B5EF4-FFF2-40B4-BE49-F238E27FC236}">
              <a16:creationId xmlns:a16="http://schemas.microsoft.com/office/drawing/2014/main" id="{27D91574-EF36-4A95-884F-73574CD06CC1}"/>
            </a:ext>
          </a:extLst>
        </xdr:cNvPr>
        <xdr:cNvCxnSpPr/>
      </xdr:nvCxnSpPr>
      <xdr:spPr>
        <a:xfrm>
          <a:off x="15481300" y="1098259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55335</xdr:rowOff>
    </xdr:from>
    <xdr:to>
      <xdr:col>76</xdr:col>
      <xdr:colOff>165100</xdr:colOff>
      <xdr:row>63</xdr:row>
      <xdr:rowOff>156935</xdr:rowOff>
    </xdr:to>
    <xdr:sp macro="" textlink="">
      <xdr:nvSpPr>
        <xdr:cNvPr id="661" name="楕円 660">
          <a:extLst>
            <a:ext uri="{FF2B5EF4-FFF2-40B4-BE49-F238E27FC236}">
              <a16:creationId xmlns:a16="http://schemas.microsoft.com/office/drawing/2014/main" id="{0DCBAE7B-EECF-4BD4-9023-23C7E460090B}"/>
            </a:ext>
          </a:extLst>
        </xdr:cNvPr>
        <xdr:cNvSpPr/>
      </xdr:nvSpPr>
      <xdr:spPr>
        <a:xfrm>
          <a:off x="14541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106135</xdr:rowOff>
    </xdr:from>
    <xdr:to>
      <xdr:col>81</xdr:col>
      <xdr:colOff>50800</xdr:colOff>
      <xdr:row>64</xdr:row>
      <xdr:rowOff>9797</xdr:rowOff>
    </xdr:to>
    <xdr:cxnSp macro="">
      <xdr:nvCxnSpPr>
        <xdr:cNvPr id="662" name="直線コネクタ 661">
          <a:extLst>
            <a:ext uri="{FF2B5EF4-FFF2-40B4-BE49-F238E27FC236}">
              <a16:creationId xmlns:a16="http://schemas.microsoft.com/office/drawing/2014/main" id="{17A9FAD6-7CCE-41AC-B092-9D8619BA19EE}"/>
            </a:ext>
          </a:extLst>
        </xdr:cNvPr>
        <xdr:cNvCxnSpPr/>
      </xdr:nvCxnSpPr>
      <xdr:spPr>
        <a:xfrm>
          <a:off x="14592300" y="1090748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35741</xdr:rowOff>
    </xdr:from>
    <xdr:to>
      <xdr:col>72</xdr:col>
      <xdr:colOff>38100</xdr:colOff>
      <xdr:row>63</xdr:row>
      <xdr:rowOff>137341</xdr:rowOff>
    </xdr:to>
    <xdr:sp macro="" textlink="">
      <xdr:nvSpPr>
        <xdr:cNvPr id="663" name="楕円 662">
          <a:extLst>
            <a:ext uri="{FF2B5EF4-FFF2-40B4-BE49-F238E27FC236}">
              <a16:creationId xmlns:a16="http://schemas.microsoft.com/office/drawing/2014/main" id="{4FFB7F78-D98F-44CC-842E-ED0F54742AA0}"/>
            </a:ext>
          </a:extLst>
        </xdr:cNvPr>
        <xdr:cNvSpPr/>
      </xdr:nvSpPr>
      <xdr:spPr>
        <a:xfrm>
          <a:off x="13652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86541</xdr:rowOff>
    </xdr:from>
    <xdr:to>
      <xdr:col>76</xdr:col>
      <xdr:colOff>114300</xdr:colOff>
      <xdr:row>63</xdr:row>
      <xdr:rowOff>106135</xdr:rowOff>
    </xdr:to>
    <xdr:cxnSp macro="">
      <xdr:nvCxnSpPr>
        <xdr:cNvPr id="664" name="直線コネクタ 663">
          <a:extLst>
            <a:ext uri="{FF2B5EF4-FFF2-40B4-BE49-F238E27FC236}">
              <a16:creationId xmlns:a16="http://schemas.microsoft.com/office/drawing/2014/main" id="{60CD7D50-E6E7-4610-A7AD-60C21BBC664F}"/>
            </a:ext>
          </a:extLst>
        </xdr:cNvPr>
        <xdr:cNvCxnSpPr/>
      </xdr:nvCxnSpPr>
      <xdr:spPr>
        <a:xfrm>
          <a:off x="13703300" y="108878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132080</xdr:rowOff>
    </xdr:from>
    <xdr:to>
      <xdr:col>67</xdr:col>
      <xdr:colOff>101600</xdr:colOff>
      <xdr:row>63</xdr:row>
      <xdr:rowOff>62230</xdr:rowOff>
    </xdr:to>
    <xdr:sp macro="" textlink="">
      <xdr:nvSpPr>
        <xdr:cNvPr id="665" name="楕円 664">
          <a:extLst>
            <a:ext uri="{FF2B5EF4-FFF2-40B4-BE49-F238E27FC236}">
              <a16:creationId xmlns:a16="http://schemas.microsoft.com/office/drawing/2014/main" id="{126635E3-F26B-48AD-B1F6-68A254F72B92}"/>
            </a:ext>
          </a:extLst>
        </xdr:cNvPr>
        <xdr:cNvSpPr/>
      </xdr:nvSpPr>
      <xdr:spPr>
        <a:xfrm>
          <a:off x="1276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11430</xdr:rowOff>
    </xdr:from>
    <xdr:to>
      <xdr:col>71</xdr:col>
      <xdr:colOff>177800</xdr:colOff>
      <xdr:row>63</xdr:row>
      <xdr:rowOff>86541</xdr:rowOff>
    </xdr:to>
    <xdr:cxnSp macro="">
      <xdr:nvCxnSpPr>
        <xdr:cNvPr id="666" name="直線コネクタ 665">
          <a:extLst>
            <a:ext uri="{FF2B5EF4-FFF2-40B4-BE49-F238E27FC236}">
              <a16:creationId xmlns:a16="http://schemas.microsoft.com/office/drawing/2014/main" id="{A988ABC1-880D-4761-910C-0AFA113AD429}"/>
            </a:ext>
          </a:extLst>
        </xdr:cNvPr>
        <xdr:cNvCxnSpPr/>
      </xdr:nvCxnSpPr>
      <xdr:spPr>
        <a:xfrm>
          <a:off x="12814300" y="108127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7A9F271E-49E1-4DE1-B81B-8CC79ED51994}"/>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85782333-8804-4228-88F1-766424A53F85}"/>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1947BB72-F83B-4B97-B76E-391BCD14DDC4}"/>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74F7EFC3-5BED-41EB-AB83-C23242856F01}"/>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51724</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EDD3512D-0310-45E3-8EFB-6C98593E0F67}"/>
            </a:ext>
          </a:extLst>
        </xdr:cNvPr>
        <xdr:cNvSpPr txBox="1"/>
      </xdr:nvSpPr>
      <xdr:spPr>
        <a:xfrm>
          <a:off x="15266044" y="1102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148062</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49311223-CCA9-4BCF-8145-C52CD562700F}"/>
            </a:ext>
          </a:extLst>
        </xdr:cNvPr>
        <xdr:cNvSpPr txBox="1"/>
      </xdr:nvSpPr>
      <xdr:spPr>
        <a:xfrm>
          <a:off x="14389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128468</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BCBC9EB2-3AB5-47A8-953A-973B13A0A66E}"/>
            </a:ext>
          </a:extLst>
        </xdr:cNvPr>
        <xdr:cNvSpPr txBox="1"/>
      </xdr:nvSpPr>
      <xdr:spPr>
        <a:xfrm>
          <a:off x="135007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53357</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74909316-EA0F-4F6A-9D1B-2C6ADA5391BC}"/>
            </a:ext>
          </a:extLst>
        </xdr:cNvPr>
        <xdr:cNvSpPr txBox="1"/>
      </xdr:nvSpPr>
      <xdr:spPr>
        <a:xfrm>
          <a:off x="12611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3A4E4A7F-2F83-4485-BCE3-0EF7DA379C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2DC7F040-8CFB-43B6-BCDB-5BF2EB42DB3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9FF364DA-403D-46D8-8AA8-F4F223F2A0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E0BF0661-FF03-4939-9302-AFB2AC7E52F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6B169610-DBAE-436F-BEFA-A69237A915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B2794FB9-E824-472F-83C9-EC255FBC95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F38A3DF3-3FE4-4C23-B9CB-31F9C7AEF3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8BD897C0-95CE-43EA-9F99-45CA2EB0E3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8DE19962-A6B2-4DF1-BFCD-695E3115CB7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5E5E2758-7400-4F0D-8961-DB8A86EBF4F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81ECF7-FF10-4D43-979D-5122FF55898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64A32748-01C8-4923-B447-A546438B09F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2815F5D4-7A3A-4DB0-9785-52578836E6D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FCA0A067-31A2-4E0D-8FEA-3B6552B86A8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83EA3268-DD7F-4B34-8CAD-C549507AB93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24B6D964-DDD8-4340-842D-5B0085F73A7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EAF488C6-5CC1-4349-B1CE-5EFABD10ED4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AC5449D1-A44A-40BE-A1D5-10886BCEC55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4CA88469-62F5-4F9F-8971-74CDF24AA06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5AFA43ED-D543-46B1-BC4E-F56F72F882C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8008A2DB-D77B-4D6F-B17D-CDBF9A33206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5BD9957A-66FE-4139-9E93-57CA850710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D35BC905-5CA2-47CA-A7EA-8F12EA9523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a:extLst>
            <a:ext uri="{FF2B5EF4-FFF2-40B4-BE49-F238E27FC236}">
              <a16:creationId xmlns:a16="http://schemas.microsoft.com/office/drawing/2014/main" id="{00AA2BD0-7B1C-4663-8412-8E6732A22A8F}"/>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D9A69BB7-B0A5-44A3-8340-B651E467A87B}"/>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a:extLst>
            <a:ext uri="{FF2B5EF4-FFF2-40B4-BE49-F238E27FC236}">
              <a16:creationId xmlns:a16="http://schemas.microsoft.com/office/drawing/2014/main" id="{F908A4BD-01E9-4DDD-B1A8-44C3CB996361}"/>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8E8BF7C6-983D-4DA6-9D80-70241A373A5B}"/>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a:extLst>
            <a:ext uri="{FF2B5EF4-FFF2-40B4-BE49-F238E27FC236}">
              <a16:creationId xmlns:a16="http://schemas.microsoft.com/office/drawing/2014/main" id="{0AF80C57-5C45-45FA-881A-81E6D1780C69}"/>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69892D96-E6FF-4C26-8187-9B3B54B27C02}"/>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a:extLst>
            <a:ext uri="{FF2B5EF4-FFF2-40B4-BE49-F238E27FC236}">
              <a16:creationId xmlns:a16="http://schemas.microsoft.com/office/drawing/2014/main" id="{9520B893-5796-45E9-ACC6-076096C8DA7B}"/>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F15BF6F8-5378-48D5-9153-A4CE8EED9512}"/>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F14EE5E9-EBC5-4F29-A699-801A6F6BB456}"/>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9137342E-B41C-4331-B996-2D96352948CE}"/>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EF8C4CC1-0434-443B-BA71-B43FB5EF6EC5}"/>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BFCCB8B-E2E3-451A-8A16-841F89424DC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486FA7A2-6BDE-4CD8-9793-78D311B94D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76195280-AAFF-4FF2-A99B-FD1C463EE45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BF2C163F-1B84-426E-970E-4021D7BFDC2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3876F652-3C64-41D0-BC53-9C1B5344719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14" name="楕円 713">
          <a:extLst>
            <a:ext uri="{FF2B5EF4-FFF2-40B4-BE49-F238E27FC236}">
              <a16:creationId xmlns:a16="http://schemas.microsoft.com/office/drawing/2014/main" id="{5B5F3CCE-2DDD-4D0E-8322-AC4525F4E60E}"/>
            </a:ext>
          </a:extLst>
        </xdr:cNvPr>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63100F4D-153D-4019-B6AC-1C8A0EAE7461}"/>
            </a:ext>
          </a:extLst>
        </xdr:cNvPr>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16" name="楕円 715">
          <a:extLst>
            <a:ext uri="{FF2B5EF4-FFF2-40B4-BE49-F238E27FC236}">
              <a16:creationId xmlns:a16="http://schemas.microsoft.com/office/drawing/2014/main" id="{FCC90B0C-D622-4297-B2FE-41D3534C9D62}"/>
            </a:ext>
          </a:extLst>
        </xdr:cNvPr>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76200</xdr:rowOff>
    </xdr:to>
    <xdr:cxnSp macro="">
      <xdr:nvCxnSpPr>
        <xdr:cNvPr id="717" name="直線コネクタ 716">
          <a:extLst>
            <a:ext uri="{FF2B5EF4-FFF2-40B4-BE49-F238E27FC236}">
              <a16:creationId xmlns:a16="http://schemas.microsoft.com/office/drawing/2014/main" id="{5F6174E7-5CFE-4FDD-840E-C47968E38E1D}"/>
            </a:ext>
          </a:extLst>
        </xdr:cNvPr>
        <xdr:cNvCxnSpPr/>
      </xdr:nvCxnSpPr>
      <xdr:spPr>
        <a:xfrm>
          <a:off x="21323300" y="1066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718" name="楕円 717">
          <a:extLst>
            <a:ext uri="{FF2B5EF4-FFF2-40B4-BE49-F238E27FC236}">
              <a16:creationId xmlns:a16="http://schemas.microsoft.com/office/drawing/2014/main" id="{BE8A38A6-D95B-49D4-9D6D-0D8975E40ADA}"/>
            </a:ext>
          </a:extLst>
        </xdr:cNvPr>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719" name="直線コネクタ 718">
          <a:extLst>
            <a:ext uri="{FF2B5EF4-FFF2-40B4-BE49-F238E27FC236}">
              <a16:creationId xmlns:a16="http://schemas.microsoft.com/office/drawing/2014/main" id="{30F8ADB3-8BC4-4E6B-AD4B-43CC3F61BB7F}"/>
            </a:ext>
          </a:extLst>
        </xdr:cNvPr>
        <xdr:cNvCxnSpPr/>
      </xdr:nvCxnSpPr>
      <xdr:spPr>
        <a:xfrm>
          <a:off x="20434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20" name="楕円 719">
          <a:extLst>
            <a:ext uri="{FF2B5EF4-FFF2-40B4-BE49-F238E27FC236}">
              <a16:creationId xmlns:a16="http://schemas.microsoft.com/office/drawing/2014/main" id="{F3BC39D1-6BB9-47D2-A41A-CB96BAD8AF23}"/>
            </a:ext>
          </a:extLst>
        </xdr:cNvPr>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721" name="直線コネクタ 720">
          <a:extLst>
            <a:ext uri="{FF2B5EF4-FFF2-40B4-BE49-F238E27FC236}">
              <a16:creationId xmlns:a16="http://schemas.microsoft.com/office/drawing/2014/main" id="{81F8AA32-78E8-49C6-89C2-6F8A9C151FF8}"/>
            </a:ext>
          </a:extLst>
        </xdr:cNvPr>
        <xdr:cNvCxnSpPr/>
      </xdr:nvCxnSpPr>
      <xdr:spPr>
        <a:xfrm>
          <a:off x="19545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22" name="楕円 721">
          <a:extLst>
            <a:ext uri="{FF2B5EF4-FFF2-40B4-BE49-F238E27FC236}">
              <a16:creationId xmlns:a16="http://schemas.microsoft.com/office/drawing/2014/main" id="{F2F0F5A3-D07A-4FBB-8376-5E98E2A33197}"/>
            </a:ext>
          </a:extLst>
        </xdr:cNvPr>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38100</xdr:rowOff>
    </xdr:to>
    <xdr:cxnSp macro="">
      <xdr:nvCxnSpPr>
        <xdr:cNvPr id="723" name="直線コネクタ 722">
          <a:extLst>
            <a:ext uri="{FF2B5EF4-FFF2-40B4-BE49-F238E27FC236}">
              <a16:creationId xmlns:a16="http://schemas.microsoft.com/office/drawing/2014/main" id="{D9B645E1-6F7B-4D7D-B9F2-4BF38592CD2C}"/>
            </a:ext>
          </a:extLst>
        </xdr:cNvPr>
        <xdr:cNvCxnSpPr/>
      </xdr:nvCxnSpPr>
      <xdr:spPr>
        <a:xfrm>
          <a:off x="18656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0F7BE991-6761-457D-8EEE-786CCC2AA2D3}"/>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a:extLst>
            <a:ext uri="{FF2B5EF4-FFF2-40B4-BE49-F238E27FC236}">
              <a16:creationId xmlns:a16="http://schemas.microsoft.com/office/drawing/2014/main" id="{A1223E1A-6C93-4A46-B2B0-06D6F97F950A}"/>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a:extLst>
            <a:ext uri="{FF2B5EF4-FFF2-40B4-BE49-F238E27FC236}">
              <a16:creationId xmlns:a16="http://schemas.microsoft.com/office/drawing/2014/main" id="{4EC3CB0C-5D95-44CF-B5E1-A123C7899AEF}"/>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a:extLst>
            <a:ext uri="{FF2B5EF4-FFF2-40B4-BE49-F238E27FC236}">
              <a16:creationId xmlns:a16="http://schemas.microsoft.com/office/drawing/2014/main" id="{4B52C3A9-5015-454E-8589-B2CFCCAABDBA}"/>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28" name="n_1mainValue【保健センター・保健所】&#10;一人当たり面積">
          <a:extLst>
            <a:ext uri="{FF2B5EF4-FFF2-40B4-BE49-F238E27FC236}">
              <a16:creationId xmlns:a16="http://schemas.microsoft.com/office/drawing/2014/main" id="{D1C577E3-9542-4793-AE70-030DBC213978}"/>
            </a:ext>
          </a:extLst>
        </xdr:cNvPr>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29" name="n_2mainValue【保健センター・保健所】&#10;一人当たり面積">
          <a:extLst>
            <a:ext uri="{FF2B5EF4-FFF2-40B4-BE49-F238E27FC236}">
              <a16:creationId xmlns:a16="http://schemas.microsoft.com/office/drawing/2014/main" id="{FB24AD5D-ECFD-42F7-80C3-6FE0B7643929}"/>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30" name="n_3mainValue【保健センター・保健所】&#10;一人当たり面積">
          <a:extLst>
            <a:ext uri="{FF2B5EF4-FFF2-40B4-BE49-F238E27FC236}">
              <a16:creationId xmlns:a16="http://schemas.microsoft.com/office/drawing/2014/main" id="{8962B83E-27AA-48DC-9E1C-B082D44EF37C}"/>
            </a:ext>
          </a:extLst>
        </xdr:cNvPr>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31" name="n_4mainValue【保健センター・保健所】&#10;一人当たり面積">
          <a:extLst>
            <a:ext uri="{FF2B5EF4-FFF2-40B4-BE49-F238E27FC236}">
              <a16:creationId xmlns:a16="http://schemas.microsoft.com/office/drawing/2014/main" id="{F1F560B1-9D7C-429F-BFCC-0909114C42E0}"/>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2583C030-6CC1-4C63-B293-8737301C11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A74179DF-9669-4FF0-870A-2EEF2A17F5E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7D8791D0-5DBC-41FA-BFEF-CC785B1AB73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4C29E018-CA64-4E6D-B620-B025236E6C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D88F3900-F230-40B2-B347-D06B7E66BFC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C19EF2CF-2D4A-4073-9223-EF8012D318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6D15A607-CB38-4589-A397-2E0E46E0089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BA1128F5-0EEA-4783-9625-303C93219D5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0CABD27D-802B-4372-8DD4-C914145FDB4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79F6C74-41E6-482F-A244-21A78BCBCDF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F152F98E-A3DC-4EA3-B8A3-E0F2B5644BD4}"/>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403BAACC-9B73-4359-A7A2-9586D4279CE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D5FCF930-D1FC-4B6D-837C-78D6DF04412E}"/>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60D82160-D8F0-4E3C-9F01-9F7B1C42704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7E403FA8-1237-42AE-AE57-DBC5978390D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8A1854D0-3D05-4A81-99BF-44A0ACB24AD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EE3161D8-73B2-4E39-BA08-7915B1DE49D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96CE7F13-5760-40D4-B7B5-0D6442CAB5C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E9D84FFF-7009-4127-BF9C-8B6C70FACCD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C51FC413-2FA6-466C-89F0-EB981A34BCC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75F8E8CC-7724-4A48-8E3A-BD3DDD04D37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F085CFEF-D89A-4131-8D30-CF2DABA1B02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96CE65BC-6790-473B-A3FB-68407995D11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C8D546D6-F669-46C3-BA84-2DF5D08FF10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a:extLst>
            <a:ext uri="{FF2B5EF4-FFF2-40B4-BE49-F238E27FC236}">
              <a16:creationId xmlns:a16="http://schemas.microsoft.com/office/drawing/2014/main" id="{5A4B20DA-244B-44DE-A24A-1288A4FD1A13}"/>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C353DBC2-F639-4B71-B929-08F63CDC17EF}"/>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a:extLst>
            <a:ext uri="{FF2B5EF4-FFF2-40B4-BE49-F238E27FC236}">
              <a16:creationId xmlns:a16="http://schemas.microsoft.com/office/drawing/2014/main" id="{104804AC-BDAB-44A3-B191-5B4528F8CC91}"/>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66B56FAC-6195-4335-9B0D-39AFD9940C4A}"/>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a:extLst>
            <a:ext uri="{FF2B5EF4-FFF2-40B4-BE49-F238E27FC236}">
              <a16:creationId xmlns:a16="http://schemas.microsoft.com/office/drawing/2014/main" id="{C070B523-6A44-4333-A05A-0F8B5CC4C064}"/>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F6E56D2F-180B-49A4-8942-70235F03A9D8}"/>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a:extLst>
            <a:ext uri="{FF2B5EF4-FFF2-40B4-BE49-F238E27FC236}">
              <a16:creationId xmlns:a16="http://schemas.microsoft.com/office/drawing/2014/main" id="{EDAF0ABA-4F55-474B-9EAC-9F7C444A3453}"/>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a:extLst>
            <a:ext uri="{FF2B5EF4-FFF2-40B4-BE49-F238E27FC236}">
              <a16:creationId xmlns:a16="http://schemas.microsoft.com/office/drawing/2014/main" id="{E0BD358B-D1E1-469A-954B-70CE9901719B}"/>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a:extLst>
            <a:ext uri="{FF2B5EF4-FFF2-40B4-BE49-F238E27FC236}">
              <a16:creationId xmlns:a16="http://schemas.microsoft.com/office/drawing/2014/main" id="{3EF4E99C-F065-4276-89B1-C2AB8FA0B731}"/>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a:extLst>
            <a:ext uri="{FF2B5EF4-FFF2-40B4-BE49-F238E27FC236}">
              <a16:creationId xmlns:a16="http://schemas.microsoft.com/office/drawing/2014/main" id="{4040D669-F4F7-472B-AE36-E214CE942390}"/>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a:extLst>
            <a:ext uri="{FF2B5EF4-FFF2-40B4-BE49-F238E27FC236}">
              <a16:creationId xmlns:a16="http://schemas.microsoft.com/office/drawing/2014/main" id="{7B38C2AC-15D3-4028-B687-CD0870295364}"/>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CDB50DC5-1336-40F4-B31B-E6D55B5099C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A2DF0A50-8305-4D7C-AAC1-4B5F6DC0DF2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C7C44BF5-43FC-4003-8E30-5AEAA3EAAD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F8CDB20A-6EFF-4707-BBDC-DA7565E60FB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7664433B-845B-40D0-9581-FC70CB3BDFB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74930</xdr:rowOff>
    </xdr:from>
    <xdr:to>
      <xdr:col>85</xdr:col>
      <xdr:colOff>177800</xdr:colOff>
      <xdr:row>82</xdr:row>
      <xdr:rowOff>5080</xdr:rowOff>
    </xdr:to>
    <xdr:sp macro="" textlink="">
      <xdr:nvSpPr>
        <xdr:cNvPr id="772" name="楕円 771">
          <a:extLst>
            <a:ext uri="{FF2B5EF4-FFF2-40B4-BE49-F238E27FC236}">
              <a16:creationId xmlns:a16="http://schemas.microsoft.com/office/drawing/2014/main" id="{27A93712-3A14-4C60-AF90-DE3C58F2FC06}"/>
            </a:ext>
          </a:extLst>
        </xdr:cNvPr>
        <xdr:cNvSpPr/>
      </xdr:nvSpPr>
      <xdr:spPr>
        <a:xfrm>
          <a:off x="16268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97807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29E5012A-155E-4EDC-B969-31226D619AE0}"/>
            </a:ext>
          </a:extLst>
        </xdr:cNvPr>
        <xdr:cNvSpPr txBox="1"/>
      </xdr:nvSpPr>
      <xdr:spPr>
        <a:xfrm>
          <a:off x="16357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151130</xdr:rowOff>
    </xdr:from>
    <xdr:to>
      <xdr:col>81</xdr:col>
      <xdr:colOff>101600</xdr:colOff>
      <xdr:row>81</xdr:row>
      <xdr:rowOff>81280</xdr:rowOff>
    </xdr:to>
    <xdr:sp macro="" textlink="">
      <xdr:nvSpPr>
        <xdr:cNvPr id="774" name="楕円 773">
          <a:extLst>
            <a:ext uri="{FF2B5EF4-FFF2-40B4-BE49-F238E27FC236}">
              <a16:creationId xmlns:a16="http://schemas.microsoft.com/office/drawing/2014/main" id="{FF46CEB6-3551-4888-933A-D4C875FCCB1A}"/>
            </a:ext>
          </a:extLst>
        </xdr:cNvPr>
        <xdr:cNvSpPr/>
      </xdr:nvSpPr>
      <xdr:spPr>
        <a:xfrm>
          <a:off x="15430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30480</xdr:rowOff>
    </xdr:from>
    <xdr:to>
      <xdr:col>85</xdr:col>
      <xdr:colOff>127000</xdr:colOff>
      <xdr:row>81</xdr:row>
      <xdr:rowOff>125730</xdr:rowOff>
    </xdr:to>
    <xdr:cxnSp macro="">
      <xdr:nvCxnSpPr>
        <xdr:cNvPr id="775" name="直線コネクタ 774">
          <a:extLst>
            <a:ext uri="{FF2B5EF4-FFF2-40B4-BE49-F238E27FC236}">
              <a16:creationId xmlns:a16="http://schemas.microsoft.com/office/drawing/2014/main" id="{EF21A427-B319-4CF7-B471-543290241AA5}"/>
            </a:ext>
          </a:extLst>
        </xdr:cNvPr>
        <xdr:cNvCxnSpPr/>
      </xdr:nvCxnSpPr>
      <xdr:spPr>
        <a:xfrm>
          <a:off x="15481300" y="139179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xdr:rowOff>
    </xdr:from>
    <xdr:to>
      <xdr:col>76</xdr:col>
      <xdr:colOff>165100</xdr:colOff>
      <xdr:row>80</xdr:row>
      <xdr:rowOff>107950</xdr:rowOff>
    </xdr:to>
    <xdr:sp macro="" textlink="">
      <xdr:nvSpPr>
        <xdr:cNvPr id="776" name="楕円 775">
          <a:extLst>
            <a:ext uri="{FF2B5EF4-FFF2-40B4-BE49-F238E27FC236}">
              <a16:creationId xmlns:a16="http://schemas.microsoft.com/office/drawing/2014/main" id="{DD5CC0A9-632A-467C-B818-A9685351CFB2}"/>
            </a:ext>
          </a:extLst>
        </xdr:cNvPr>
        <xdr:cNvSpPr/>
      </xdr:nvSpPr>
      <xdr:spPr>
        <a:xfrm>
          <a:off x="14541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57150</xdr:rowOff>
    </xdr:from>
    <xdr:to>
      <xdr:col>81</xdr:col>
      <xdr:colOff>50800</xdr:colOff>
      <xdr:row>81</xdr:row>
      <xdr:rowOff>30480</xdr:rowOff>
    </xdr:to>
    <xdr:cxnSp macro="">
      <xdr:nvCxnSpPr>
        <xdr:cNvPr id="777" name="直線コネクタ 776">
          <a:extLst>
            <a:ext uri="{FF2B5EF4-FFF2-40B4-BE49-F238E27FC236}">
              <a16:creationId xmlns:a16="http://schemas.microsoft.com/office/drawing/2014/main" id="{E81C69A4-74E5-47B2-A466-395E806BD07C}"/>
            </a:ext>
          </a:extLst>
        </xdr:cNvPr>
        <xdr:cNvCxnSpPr/>
      </xdr:nvCxnSpPr>
      <xdr:spPr>
        <a:xfrm>
          <a:off x="14592300" y="137731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105411</xdr:rowOff>
    </xdr:from>
    <xdr:to>
      <xdr:col>72</xdr:col>
      <xdr:colOff>38100</xdr:colOff>
      <xdr:row>78</xdr:row>
      <xdr:rowOff>35561</xdr:rowOff>
    </xdr:to>
    <xdr:sp macro="" textlink="">
      <xdr:nvSpPr>
        <xdr:cNvPr id="778" name="楕円 777">
          <a:extLst>
            <a:ext uri="{FF2B5EF4-FFF2-40B4-BE49-F238E27FC236}">
              <a16:creationId xmlns:a16="http://schemas.microsoft.com/office/drawing/2014/main" id="{4BAB9D02-657A-418E-B79A-A643F42E3095}"/>
            </a:ext>
          </a:extLst>
        </xdr:cNvPr>
        <xdr:cNvSpPr/>
      </xdr:nvSpPr>
      <xdr:spPr>
        <a:xfrm>
          <a:off x="13652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156211</xdr:rowOff>
    </xdr:from>
    <xdr:to>
      <xdr:col>76</xdr:col>
      <xdr:colOff>114300</xdr:colOff>
      <xdr:row>80</xdr:row>
      <xdr:rowOff>57150</xdr:rowOff>
    </xdr:to>
    <xdr:cxnSp macro="">
      <xdr:nvCxnSpPr>
        <xdr:cNvPr id="779" name="直線コネクタ 778">
          <a:extLst>
            <a:ext uri="{FF2B5EF4-FFF2-40B4-BE49-F238E27FC236}">
              <a16:creationId xmlns:a16="http://schemas.microsoft.com/office/drawing/2014/main" id="{1D0E3949-EA2B-4123-813E-9EAB00779515}"/>
            </a:ext>
          </a:extLst>
        </xdr:cNvPr>
        <xdr:cNvCxnSpPr/>
      </xdr:nvCxnSpPr>
      <xdr:spPr>
        <a:xfrm>
          <a:off x="13703300" y="13357861"/>
          <a:ext cx="889000" cy="4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147320</xdr:rowOff>
    </xdr:from>
    <xdr:to>
      <xdr:col>67</xdr:col>
      <xdr:colOff>101600</xdr:colOff>
      <xdr:row>79</xdr:row>
      <xdr:rowOff>77470</xdr:rowOff>
    </xdr:to>
    <xdr:sp macro="" textlink="">
      <xdr:nvSpPr>
        <xdr:cNvPr id="780" name="楕円 779">
          <a:extLst>
            <a:ext uri="{FF2B5EF4-FFF2-40B4-BE49-F238E27FC236}">
              <a16:creationId xmlns:a16="http://schemas.microsoft.com/office/drawing/2014/main" id="{57458956-60BD-453A-9E40-3D2D55A42A1C}"/>
            </a:ext>
          </a:extLst>
        </xdr:cNvPr>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156211</xdr:rowOff>
    </xdr:from>
    <xdr:to>
      <xdr:col>71</xdr:col>
      <xdr:colOff>177800</xdr:colOff>
      <xdr:row>79</xdr:row>
      <xdr:rowOff>26670</xdr:rowOff>
    </xdr:to>
    <xdr:cxnSp macro="">
      <xdr:nvCxnSpPr>
        <xdr:cNvPr id="781" name="直線コネクタ 780">
          <a:extLst>
            <a:ext uri="{FF2B5EF4-FFF2-40B4-BE49-F238E27FC236}">
              <a16:creationId xmlns:a16="http://schemas.microsoft.com/office/drawing/2014/main" id="{A9F9C2C8-74CB-4BFE-BB3E-F25265A46827}"/>
            </a:ext>
          </a:extLst>
        </xdr:cNvPr>
        <xdr:cNvCxnSpPr/>
      </xdr:nvCxnSpPr>
      <xdr:spPr>
        <a:xfrm flipV="1">
          <a:off x="12814300" y="13357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2" name="n_1aveValue【消防施設】&#10;有形固定資産減価償却率">
          <a:extLst>
            <a:ext uri="{FF2B5EF4-FFF2-40B4-BE49-F238E27FC236}">
              <a16:creationId xmlns:a16="http://schemas.microsoft.com/office/drawing/2014/main" id="{EE98DB75-F9B4-4379-A9D0-F865D69762B7}"/>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3" name="n_2aveValue【消防施設】&#10;有形固定資産減価償却率">
          <a:extLst>
            <a:ext uri="{FF2B5EF4-FFF2-40B4-BE49-F238E27FC236}">
              <a16:creationId xmlns:a16="http://schemas.microsoft.com/office/drawing/2014/main" id="{425E6C04-664F-4B4D-834C-7C726B1302E4}"/>
            </a:ext>
          </a:extLst>
        </xdr:cNvPr>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76216</xdr:rowOff>
    </xdr:from>
    <xdr:ext cx="405111" cy="259045"/>
    <xdr:sp macro="" textlink="">
      <xdr:nvSpPr>
        <xdr:cNvPr id="784" name="n_3aveValue【消防施設】&#10;有形固定資産減価償却率">
          <a:extLst>
            <a:ext uri="{FF2B5EF4-FFF2-40B4-BE49-F238E27FC236}">
              <a16:creationId xmlns:a16="http://schemas.microsoft.com/office/drawing/2014/main" id="{064FE836-A210-4106-947E-21D1394A4164}"/>
            </a:ext>
          </a:extLst>
        </xdr:cNvPr>
        <xdr:cNvSpPr txBox="1"/>
      </xdr:nvSpPr>
      <xdr:spPr>
        <a:xfrm>
          <a:off x="13500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49547</xdr:rowOff>
    </xdr:from>
    <xdr:ext cx="405111" cy="259045"/>
    <xdr:sp macro="" textlink="">
      <xdr:nvSpPr>
        <xdr:cNvPr id="785" name="n_4aveValue【消防施設】&#10;有形固定資産減価償却率">
          <a:extLst>
            <a:ext uri="{FF2B5EF4-FFF2-40B4-BE49-F238E27FC236}">
              <a16:creationId xmlns:a16="http://schemas.microsoft.com/office/drawing/2014/main" id="{194E693D-23A5-4F38-9A84-D6DCF8E075D6}"/>
            </a:ext>
          </a:extLst>
        </xdr:cNvPr>
        <xdr:cNvSpPr txBox="1"/>
      </xdr:nvSpPr>
      <xdr:spPr>
        <a:xfrm>
          <a:off x="12611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97807</xdr:rowOff>
    </xdr:from>
    <xdr:ext cx="405111" cy="259045"/>
    <xdr:sp macro="" textlink="">
      <xdr:nvSpPr>
        <xdr:cNvPr id="786" name="n_1mainValue【消防施設】&#10;有形固定資産減価償却率">
          <a:extLst>
            <a:ext uri="{FF2B5EF4-FFF2-40B4-BE49-F238E27FC236}">
              <a16:creationId xmlns:a16="http://schemas.microsoft.com/office/drawing/2014/main" id="{F00C0387-45B6-4BBC-8EAE-3E205A023DF1}"/>
            </a:ext>
          </a:extLst>
        </xdr:cNvPr>
        <xdr:cNvSpPr txBox="1"/>
      </xdr:nvSpPr>
      <xdr:spPr>
        <a:xfrm>
          <a:off x="15266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124477</xdr:rowOff>
    </xdr:from>
    <xdr:ext cx="405111" cy="259045"/>
    <xdr:sp macro="" textlink="">
      <xdr:nvSpPr>
        <xdr:cNvPr id="787" name="n_2mainValue【消防施設】&#10;有形固定資産減価償却率">
          <a:extLst>
            <a:ext uri="{FF2B5EF4-FFF2-40B4-BE49-F238E27FC236}">
              <a16:creationId xmlns:a16="http://schemas.microsoft.com/office/drawing/2014/main" id="{23B710A0-D64A-4635-BBFF-1DCDDF49D1C0}"/>
            </a:ext>
          </a:extLst>
        </xdr:cNvPr>
        <xdr:cNvSpPr txBox="1"/>
      </xdr:nvSpPr>
      <xdr:spPr>
        <a:xfrm>
          <a:off x="14389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52088</xdr:rowOff>
    </xdr:from>
    <xdr:ext cx="405111" cy="259045"/>
    <xdr:sp macro="" textlink="">
      <xdr:nvSpPr>
        <xdr:cNvPr id="788" name="n_3mainValue【消防施設】&#10;有形固定資産減価償却率">
          <a:extLst>
            <a:ext uri="{FF2B5EF4-FFF2-40B4-BE49-F238E27FC236}">
              <a16:creationId xmlns:a16="http://schemas.microsoft.com/office/drawing/2014/main" id="{625C9BA6-137F-4E95-8037-49B44FF53820}"/>
            </a:ext>
          </a:extLst>
        </xdr:cNvPr>
        <xdr:cNvSpPr txBox="1"/>
      </xdr:nvSpPr>
      <xdr:spPr>
        <a:xfrm>
          <a:off x="13500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93997</xdr:rowOff>
    </xdr:from>
    <xdr:ext cx="405111" cy="259045"/>
    <xdr:sp macro="" textlink="">
      <xdr:nvSpPr>
        <xdr:cNvPr id="789" name="n_4mainValue【消防施設】&#10;有形固定資産減価償却率">
          <a:extLst>
            <a:ext uri="{FF2B5EF4-FFF2-40B4-BE49-F238E27FC236}">
              <a16:creationId xmlns:a16="http://schemas.microsoft.com/office/drawing/2014/main" id="{6E52D524-8472-47D9-8FC1-4FDCD6BF0365}"/>
            </a:ext>
          </a:extLst>
        </xdr:cNvPr>
        <xdr:cNvSpPr txBox="1"/>
      </xdr:nvSpPr>
      <xdr:spPr>
        <a:xfrm>
          <a:off x="12611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B29EE747-6477-4B74-B174-67D33522AE3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F4D5E71-D09D-4ED3-BD3E-1E650A0786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CE0058A6-DA33-46E6-813F-1DB2793D570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623B4E1C-85C9-42F5-BDFE-2CBD2B7091C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449F2FEE-9934-4861-8D7C-A23365E92D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27044DF9-AD8F-4CB9-889E-41C413BA03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D680FD62-2DD3-4E90-8D4C-B514143ED7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1BB94D5C-139F-4B7E-9C23-71B8812DAA7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4CF47DFF-0DF7-4478-A35F-9E97CE0F2D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9DFC9A30-8CAE-4B27-BBD7-D62DAF1ED35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FDB0243D-FB4E-4298-B906-4D734A313561}"/>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9C91D7DB-0AF4-4FEC-87C7-495A0B08F7C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358E4C1F-8473-4A29-9218-931F8F4AEB6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99B4705F-E0BE-479F-B5B9-BA7B71C9E27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342AF7DD-F959-48AF-A576-E9DCCBF6C84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15E3EB4B-3168-4779-84CF-58D63E77B6E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3E769883-4722-4722-BE38-E548D193671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30C6E88D-007F-435C-A8CA-9BCD75304CA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597C87AD-203E-4431-8027-20EA7A9AE53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F35B89BC-14A8-4DBB-AE91-3A8FFFBEC19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1BE20D65-3361-442C-9628-7ED8C8DD09B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F1106D4D-BDA7-4021-B5D4-5DAA602468C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35353642-9C17-47EA-AF17-E700BEADFF5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7524B655-0415-44AB-8454-0A03E5A7860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F82D2760-B03B-4759-A9CC-999C702A2B2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FC87D06F-C246-49BF-A64A-F3BBBF214FC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6D83926C-655A-452E-8D77-477AA02EA152}"/>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6D57D250-3A38-433A-8250-EDCA77B331A5}"/>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F1D74884-EB48-417F-9FB8-B6D4B976E9C1}"/>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29369A79-ED19-4E06-8049-84088D77D19E}"/>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90CC15BA-D71E-4EE8-9A88-1B054F8EF8D1}"/>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21" name="【消防施設】&#10;一人当たり面積平均値テキスト">
          <a:extLst>
            <a:ext uri="{FF2B5EF4-FFF2-40B4-BE49-F238E27FC236}">
              <a16:creationId xmlns:a16="http://schemas.microsoft.com/office/drawing/2014/main" id="{54F95048-DECE-46E3-B734-FDBE52E9DD8A}"/>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a:extLst>
            <a:ext uri="{FF2B5EF4-FFF2-40B4-BE49-F238E27FC236}">
              <a16:creationId xmlns:a16="http://schemas.microsoft.com/office/drawing/2014/main" id="{0C663117-ADC7-466D-AE55-4DFD8B479A00}"/>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79424DAE-2251-4A09-9DEF-7AD5F983E9C5}"/>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6E131EBA-8878-4314-B0ED-E061484E30D7}"/>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a:extLst>
            <a:ext uri="{FF2B5EF4-FFF2-40B4-BE49-F238E27FC236}">
              <a16:creationId xmlns:a16="http://schemas.microsoft.com/office/drawing/2014/main" id="{EC9584A2-B86B-4BA6-95E6-5D4153F82C49}"/>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6A06DDC7-F6A6-43DC-997D-BCE2D48594C2}"/>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570E7EFC-89EC-427B-BB00-3711023661F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534F9A48-0568-4400-94E4-7D218AFDB6F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88AC8148-1BC1-41CE-A8FF-DDCAC0E169D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37B7D064-3B92-46E1-97BA-DDE9D44159B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CCAF45D4-17C3-4A96-8B95-A73F4ADD68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32" name="楕円 831">
          <a:extLst>
            <a:ext uri="{FF2B5EF4-FFF2-40B4-BE49-F238E27FC236}">
              <a16:creationId xmlns:a16="http://schemas.microsoft.com/office/drawing/2014/main" id="{851FB022-C955-42F3-8F1F-C952B885D337}"/>
            </a:ext>
          </a:extLst>
        </xdr:cNvPr>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833" name="【消防施設】&#10;一人当たり面積該当値テキスト">
          <a:extLst>
            <a:ext uri="{FF2B5EF4-FFF2-40B4-BE49-F238E27FC236}">
              <a16:creationId xmlns:a16="http://schemas.microsoft.com/office/drawing/2014/main" id="{534CC0F7-C043-404B-BFCB-9C2459A3BF1A}"/>
            </a:ext>
          </a:extLst>
        </xdr:cNvPr>
        <xdr:cNvSpPr txBox="1"/>
      </xdr:nvSpPr>
      <xdr:spPr>
        <a:xfrm>
          <a:off x="221996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834" name="楕円 833">
          <a:extLst>
            <a:ext uri="{FF2B5EF4-FFF2-40B4-BE49-F238E27FC236}">
              <a16:creationId xmlns:a16="http://schemas.microsoft.com/office/drawing/2014/main" id="{15E50814-04BA-4A2A-982E-6ABF45940E5C}"/>
            </a:ext>
          </a:extLst>
        </xdr:cNvPr>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87086</xdr:rowOff>
    </xdr:to>
    <xdr:cxnSp macro="">
      <xdr:nvCxnSpPr>
        <xdr:cNvPr id="835" name="直線コネクタ 834">
          <a:extLst>
            <a:ext uri="{FF2B5EF4-FFF2-40B4-BE49-F238E27FC236}">
              <a16:creationId xmlns:a16="http://schemas.microsoft.com/office/drawing/2014/main" id="{50894BFD-9EB7-4A11-9022-345F2BF081B6}"/>
            </a:ext>
          </a:extLst>
        </xdr:cNvPr>
        <xdr:cNvCxnSpPr/>
      </xdr:nvCxnSpPr>
      <xdr:spPr>
        <a:xfrm>
          <a:off x="21323300" y="14488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836" name="楕円 835">
          <a:extLst>
            <a:ext uri="{FF2B5EF4-FFF2-40B4-BE49-F238E27FC236}">
              <a16:creationId xmlns:a16="http://schemas.microsoft.com/office/drawing/2014/main" id="{82C38569-9DCB-4C8E-9B5A-0D3AD9985F9F}"/>
            </a:ext>
          </a:extLst>
        </xdr:cNvPr>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84</xdr:row>
      <xdr:rowOff>87086</xdr:rowOff>
    </xdr:to>
    <xdr:cxnSp macro="">
      <xdr:nvCxnSpPr>
        <xdr:cNvPr id="837" name="直線コネクタ 836">
          <a:extLst>
            <a:ext uri="{FF2B5EF4-FFF2-40B4-BE49-F238E27FC236}">
              <a16:creationId xmlns:a16="http://schemas.microsoft.com/office/drawing/2014/main" id="{C9B9CF34-FC88-4850-B22E-8082370829E7}"/>
            </a:ext>
          </a:extLst>
        </xdr:cNvPr>
        <xdr:cNvCxnSpPr/>
      </xdr:nvCxnSpPr>
      <xdr:spPr>
        <a:xfrm>
          <a:off x="20434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38" name="楕円 837">
          <a:extLst>
            <a:ext uri="{FF2B5EF4-FFF2-40B4-BE49-F238E27FC236}">
              <a16:creationId xmlns:a16="http://schemas.microsoft.com/office/drawing/2014/main" id="{A2CA8AFD-1DF8-43FF-857D-4A89DDE608E0}"/>
            </a:ext>
          </a:extLst>
        </xdr:cNvPr>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87086</xdr:rowOff>
    </xdr:from>
    <xdr:to>
      <xdr:col>107</xdr:col>
      <xdr:colOff>50800</xdr:colOff>
      <xdr:row>85</xdr:row>
      <xdr:rowOff>13607</xdr:rowOff>
    </xdr:to>
    <xdr:cxnSp macro="">
      <xdr:nvCxnSpPr>
        <xdr:cNvPr id="839" name="直線コネクタ 838">
          <a:extLst>
            <a:ext uri="{FF2B5EF4-FFF2-40B4-BE49-F238E27FC236}">
              <a16:creationId xmlns:a16="http://schemas.microsoft.com/office/drawing/2014/main" id="{A1B7A008-98E9-4D71-AB70-9FFB3807E788}"/>
            </a:ext>
          </a:extLst>
        </xdr:cNvPr>
        <xdr:cNvCxnSpPr/>
      </xdr:nvCxnSpPr>
      <xdr:spPr>
        <a:xfrm flipV="1">
          <a:off x="19545300" y="14488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36286</xdr:rowOff>
    </xdr:from>
    <xdr:to>
      <xdr:col>98</xdr:col>
      <xdr:colOff>38100</xdr:colOff>
      <xdr:row>84</xdr:row>
      <xdr:rowOff>137886</xdr:rowOff>
    </xdr:to>
    <xdr:sp macro="" textlink="">
      <xdr:nvSpPr>
        <xdr:cNvPr id="840" name="楕円 839">
          <a:extLst>
            <a:ext uri="{FF2B5EF4-FFF2-40B4-BE49-F238E27FC236}">
              <a16:creationId xmlns:a16="http://schemas.microsoft.com/office/drawing/2014/main" id="{177943E0-820A-446C-9143-EB2FBEDD85DF}"/>
            </a:ext>
          </a:extLst>
        </xdr:cNvPr>
        <xdr:cNvSpPr/>
      </xdr:nvSpPr>
      <xdr:spPr>
        <a:xfrm>
          <a:off x="18605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87086</xdr:rowOff>
    </xdr:from>
    <xdr:to>
      <xdr:col>102</xdr:col>
      <xdr:colOff>114300</xdr:colOff>
      <xdr:row>85</xdr:row>
      <xdr:rowOff>13607</xdr:rowOff>
    </xdr:to>
    <xdr:cxnSp macro="">
      <xdr:nvCxnSpPr>
        <xdr:cNvPr id="841" name="直線コネクタ 840">
          <a:extLst>
            <a:ext uri="{FF2B5EF4-FFF2-40B4-BE49-F238E27FC236}">
              <a16:creationId xmlns:a16="http://schemas.microsoft.com/office/drawing/2014/main" id="{CEB6CABF-B224-4399-AF74-AC61B9E50888}"/>
            </a:ext>
          </a:extLst>
        </xdr:cNvPr>
        <xdr:cNvCxnSpPr/>
      </xdr:nvCxnSpPr>
      <xdr:spPr>
        <a:xfrm>
          <a:off x="18656300" y="14488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2" name="n_1aveValue【消防施設】&#10;一人当たり面積">
          <a:extLst>
            <a:ext uri="{FF2B5EF4-FFF2-40B4-BE49-F238E27FC236}">
              <a16:creationId xmlns:a16="http://schemas.microsoft.com/office/drawing/2014/main" id="{FAF1DED8-EC84-482C-96A1-404B52560A3A}"/>
            </a:ext>
          </a:extLst>
        </xdr:cNvPr>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3" name="n_2aveValue【消防施設】&#10;一人当たり面積">
          <a:extLst>
            <a:ext uri="{FF2B5EF4-FFF2-40B4-BE49-F238E27FC236}">
              <a16:creationId xmlns:a16="http://schemas.microsoft.com/office/drawing/2014/main" id="{78D33CCD-0C7E-4B1F-BA7F-6D70E071D4EA}"/>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844" name="n_3aveValue【消防施設】&#10;一人当たり面積">
          <a:extLst>
            <a:ext uri="{FF2B5EF4-FFF2-40B4-BE49-F238E27FC236}">
              <a16:creationId xmlns:a16="http://schemas.microsoft.com/office/drawing/2014/main" id="{4DF6F881-BB75-47CC-A0D0-883F61BA5219}"/>
            </a:ext>
          </a:extLst>
        </xdr:cNvPr>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5" name="n_4aveValue【消防施設】&#10;一人当たり面積">
          <a:extLst>
            <a:ext uri="{FF2B5EF4-FFF2-40B4-BE49-F238E27FC236}">
              <a16:creationId xmlns:a16="http://schemas.microsoft.com/office/drawing/2014/main" id="{62D0F538-1CB5-49CB-96F9-26C9308F1BA0}"/>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846" name="n_1mainValue【消防施設】&#10;一人当たり面積">
          <a:extLst>
            <a:ext uri="{FF2B5EF4-FFF2-40B4-BE49-F238E27FC236}">
              <a16:creationId xmlns:a16="http://schemas.microsoft.com/office/drawing/2014/main" id="{97F794C1-E10C-4571-93B7-A638E1EC1A70}"/>
            </a:ext>
          </a:extLst>
        </xdr:cNvPr>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847" name="n_2mainValue【消防施設】&#10;一人当たり面積">
          <a:extLst>
            <a:ext uri="{FF2B5EF4-FFF2-40B4-BE49-F238E27FC236}">
              <a16:creationId xmlns:a16="http://schemas.microsoft.com/office/drawing/2014/main" id="{D0E98D5D-5342-42E3-9E2E-3DC6D47D4551}"/>
            </a:ext>
          </a:extLst>
        </xdr:cNvPr>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848" name="n_3mainValue【消防施設】&#10;一人当たり面積">
          <a:extLst>
            <a:ext uri="{FF2B5EF4-FFF2-40B4-BE49-F238E27FC236}">
              <a16:creationId xmlns:a16="http://schemas.microsoft.com/office/drawing/2014/main" id="{1B278192-1E5A-45C3-AB64-27BC3F6F0BF2}"/>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129013</xdr:rowOff>
    </xdr:from>
    <xdr:ext cx="469744" cy="259045"/>
    <xdr:sp macro="" textlink="">
      <xdr:nvSpPr>
        <xdr:cNvPr id="849" name="n_4mainValue【消防施設】&#10;一人当たり面積">
          <a:extLst>
            <a:ext uri="{FF2B5EF4-FFF2-40B4-BE49-F238E27FC236}">
              <a16:creationId xmlns:a16="http://schemas.microsoft.com/office/drawing/2014/main" id="{BE250560-E4D2-466E-A1DB-CC0D9F1BCD3C}"/>
            </a:ext>
          </a:extLst>
        </xdr:cNvPr>
        <xdr:cNvSpPr txBox="1"/>
      </xdr:nvSpPr>
      <xdr:spPr>
        <a:xfrm>
          <a:off x="18421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80A76F0B-683A-49BF-B86C-FE386E24B79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3E6782C8-E323-4952-99C5-ED164C2EA39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E83DC9BD-9E1D-46C0-A2C9-252FDC54CD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672373AC-B4E1-4B21-B4B3-41451073179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8F85D6D8-60B6-4F23-8912-3F2DCD1F55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A2BF10E4-BC21-4555-AD03-B0B6EF8782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FFA6621E-7454-44CD-B139-362B9DA617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7EF9DCE5-534A-4FE6-AA66-6DF9B933B61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70E4DED3-14A7-4A67-BA60-0C6E9B06905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BAFC1B75-D112-46A6-9969-6FECD449770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B807E5B3-8970-49E7-A7A3-EB14CC3BCE9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0FDD469F-902E-4529-9C5B-7F239AF0FEC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412E069E-A308-4EC8-95A8-D96E3BE63F2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D0476A87-06BA-4E95-9A61-7902C35B8A1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3C8FB1DD-101E-4ADF-8006-CE0A0C09CED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A7C6BFEC-2B70-43E3-880E-52829D80B88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C0D6A5CC-5A7D-4F92-AB10-0C0C362ED53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DACCE517-7C62-4ADA-8E17-B4DBC16625D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9063E207-7860-4254-8E38-B77114C00BC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88E1D625-2503-4FFD-9C02-BBBB6BA2D82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C4BB0BCC-4F5C-4BEB-9B1B-B2EDBF8D074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2D336448-2DD5-41FC-9758-773499CD5CF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A75357D8-08AC-41EA-9BB3-9E3E15E201F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C101025F-9925-4E7F-81BF-F50184E5514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4" name="直線コネクタ 873">
          <a:extLst>
            <a:ext uri="{FF2B5EF4-FFF2-40B4-BE49-F238E27FC236}">
              <a16:creationId xmlns:a16="http://schemas.microsoft.com/office/drawing/2014/main" id="{A39EF10B-1AF0-49C3-B15F-F70CE8D03CB2}"/>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5" name="【庁舎】&#10;有形固定資産減価償却率最小値テキスト">
          <a:extLst>
            <a:ext uri="{FF2B5EF4-FFF2-40B4-BE49-F238E27FC236}">
              <a16:creationId xmlns:a16="http://schemas.microsoft.com/office/drawing/2014/main" id="{4EFCAA80-8EDF-4D3A-8E5A-517833357B50}"/>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6" name="直線コネクタ 875">
          <a:extLst>
            <a:ext uri="{FF2B5EF4-FFF2-40B4-BE49-F238E27FC236}">
              <a16:creationId xmlns:a16="http://schemas.microsoft.com/office/drawing/2014/main" id="{7C53C3D2-BA2A-438F-9C32-AD0C0CB49FFC}"/>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7" name="【庁舎】&#10;有形固定資産減価償却率最大値テキスト">
          <a:extLst>
            <a:ext uri="{FF2B5EF4-FFF2-40B4-BE49-F238E27FC236}">
              <a16:creationId xmlns:a16="http://schemas.microsoft.com/office/drawing/2014/main" id="{E4F5358B-E2C2-47E0-9BB3-9C21FC537342}"/>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78" name="直線コネクタ 877">
          <a:extLst>
            <a:ext uri="{FF2B5EF4-FFF2-40B4-BE49-F238E27FC236}">
              <a16:creationId xmlns:a16="http://schemas.microsoft.com/office/drawing/2014/main" id="{3B0CA4BC-EC97-400D-B06F-C3AF1F8B67A5}"/>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79" name="【庁舎】&#10;有形固定資産減価償却率平均値テキスト">
          <a:extLst>
            <a:ext uri="{FF2B5EF4-FFF2-40B4-BE49-F238E27FC236}">
              <a16:creationId xmlns:a16="http://schemas.microsoft.com/office/drawing/2014/main" id="{4664E492-C404-4122-AF89-27C8629C232A}"/>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0" name="フローチャート: 判断 879">
          <a:extLst>
            <a:ext uri="{FF2B5EF4-FFF2-40B4-BE49-F238E27FC236}">
              <a16:creationId xmlns:a16="http://schemas.microsoft.com/office/drawing/2014/main" id="{E29F9A6A-1CFA-4E52-9836-6ED9D9B2FEA7}"/>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9D633E14-5990-40B4-BA43-38ADC3EA1EA0}"/>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フローチャート: 判断 881">
          <a:extLst>
            <a:ext uri="{FF2B5EF4-FFF2-40B4-BE49-F238E27FC236}">
              <a16:creationId xmlns:a16="http://schemas.microsoft.com/office/drawing/2014/main" id="{54A90EB0-3775-446B-8E64-B162FF7E5AC6}"/>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3" name="フローチャート: 判断 882">
          <a:extLst>
            <a:ext uri="{FF2B5EF4-FFF2-40B4-BE49-F238E27FC236}">
              <a16:creationId xmlns:a16="http://schemas.microsoft.com/office/drawing/2014/main" id="{9D6BAA39-1A8D-4CDE-B813-2523C08FAE97}"/>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4" name="フローチャート: 判断 883">
          <a:extLst>
            <a:ext uri="{FF2B5EF4-FFF2-40B4-BE49-F238E27FC236}">
              <a16:creationId xmlns:a16="http://schemas.microsoft.com/office/drawing/2014/main" id="{779DEEBC-3422-45BB-AE83-650811302637}"/>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D8CCA196-BC56-45B7-A667-CA8881970C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4FB91C6D-33F7-4A16-A8F6-070E7CC7747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BE4D8C9D-D982-4EF8-83C8-2C846F3CA2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C1FB1ED0-A838-4C21-B1F9-858A734DED5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2223097F-38D6-4E6A-B386-AD26CCE7D1A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109220</xdr:rowOff>
    </xdr:from>
    <xdr:to>
      <xdr:col>85</xdr:col>
      <xdr:colOff>177800</xdr:colOff>
      <xdr:row>107</xdr:row>
      <xdr:rowOff>39370</xdr:rowOff>
    </xdr:to>
    <xdr:sp macro="" textlink="">
      <xdr:nvSpPr>
        <xdr:cNvPr id="890" name="楕円 889">
          <a:extLst>
            <a:ext uri="{FF2B5EF4-FFF2-40B4-BE49-F238E27FC236}">
              <a16:creationId xmlns:a16="http://schemas.microsoft.com/office/drawing/2014/main" id="{56BE43CB-2193-4DD6-A06E-0BC88B9FF28D}"/>
            </a:ext>
          </a:extLst>
        </xdr:cNvPr>
        <xdr:cNvSpPr/>
      </xdr:nvSpPr>
      <xdr:spPr>
        <a:xfrm>
          <a:off x="16268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87647</xdr:rowOff>
    </xdr:from>
    <xdr:ext cx="405111" cy="259045"/>
    <xdr:sp macro="" textlink="">
      <xdr:nvSpPr>
        <xdr:cNvPr id="891" name="【庁舎】&#10;有形固定資産減価償却率該当値テキスト">
          <a:extLst>
            <a:ext uri="{FF2B5EF4-FFF2-40B4-BE49-F238E27FC236}">
              <a16:creationId xmlns:a16="http://schemas.microsoft.com/office/drawing/2014/main" id="{CC353775-7BD7-428C-B3F5-3D49A16D55DA}"/>
            </a:ext>
          </a:extLst>
        </xdr:cNvPr>
        <xdr:cNvSpPr txBox="1"/>
      </xdr:nvSpPr>
      <xdr:spPr>
        <a:xfrm>
          <a:off x="16357600"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97789</xdr:rowOff>
    </xdr:from>
    <xdr:to>
      <xdr:col>81</xdr:col>
      <xdr:colOff>101600</xdr:colOff>
      <xdr:row>107</xdr:row>
      <xdr:rowOff>27939</xdr:rowOff>
    </xdr:to>
    <xdr:sp macro="" textlink="">
      <xdr:nvSpPr>
        <xdr:cNvPr id="892" name="楕円 891">
          <a:extLst>
            <a:ext uri="{FF2B5EF4-FFF2-40B4-BE49-F238E27FC236}">
              <a16:creationId xmlns:a16="http://schemas.microsoft.com/office/drawing/2014/main" id="{BB348AB1-6467-4F8D-9581-19D4887A4136}"/>
            </a:ext>
          </a:extLst>
        </xdr:cNvPr>
        <xdr:cNvSpPr/>
      </xdr:nvSpPr>
      <xdr:spPr>
        <a:xfrm>
          <a:off x="1543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148589</xdr:rowOff>
    </xdr:from>
    <xdr:to>
      <xdr:col>85</xdr:col>
      <xdr:colOff>127000</xdr:colOff>
      <xdr:row>106</xdr:row>
      <xdr:rowOff>160020</xdr:rowOff>
    </xdr:to>
    <xdr:cxnSp macro="">
      <xdr:nvCxnSpPr>
        <xdr:cNvPr id="893" name="直線コネクタ 892">
          <a:extLst>
            <a:ext uri="{FF2B5EF4-FFF2-40B4-BE49-F238E27FC236}">
              <a16:creationId xmlns:a16="http://schemas.microsoft.com/office/drawing/2014/main" id="{A7881A65-267E-45B7-AA1F-E715D32A888A}"/>
            </a:ext>
          </a:extLst>
        </xdr:cNvPr>
        <xdr:cNvCxnSpPr/>
      </xdr:nvCxnSpPr>
      <xdr:spPr>
        <a:xfrm>
          <a:off x="15481300" y="183222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71120</xdr:rowOff>
    </xdr:from>
    <xdr:to>
      <xdr:col>76</xdr:col>
      <xdr:colOff>165100</xdr:colOff>
      <xdr:row>109</xdr:row>
      <xdr:rowOff>1270</xdr:rowOff>
    </xdr:to>
    <xdr:sp macro="" textlink="">
      <xdr:nvSpPr>
        <xdr:cNvPr id="894" name="楕円 893">
          <a:extLst>
            <a:ext uri="{FF2B5EF4-FFF2-40B4-BE49-F238E27FC236}">
              <a16:creationId xmlns:a16="http://schemas.microsoft.com/office/drawing/2014/main" id="{5C661669-7722-4036-9600-1816A6CDE2B8}"/>
            </a:ext>
          </a:extLst>
        </xdr:cNvPr>
        <xdr:cNvSpPr/>
      </xdr:nvSpPr>
      <xdr:spPr>
        <a:xfrm>
          <a:off x="1454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148589</xdr:rowOff>
    </xdr:from>
    <xdr:to>
      <xdr:col>81</xdr:col>
      <xdr:colOff>50800</xdr:colOff>
      <xdr:row>108</xdr:row>
      <xdr:rowOff>121920</xdr:rowOff>
    </xdr:to>
    <xdr:cxnSp macro="">
      <xdr:nvCxnSpPr>
        <xdr:cNvPr id="895" name="直線コネクタ 894">
          <a:extLst>
            <a:ext uri="{FF2B5EF4-FFF2-40B4-BE49-F238E27FC236}">
              <a16:creationId xmlns:a16="http://schemas.microsoft.com/office/drawing/2014/main" id="{FB64CFD7-7A06-4D10-A7B7-C34C5DDA2D95}"/>
            </a:ext>
          </a:extLst>
        </xdr:cNvPr>
        <xdr:cNvCxnSpPr/>
      </xdr:nvCxnSpPr>
      <xdr:spPr>
        <a:xfrm flipV="1">
          <a:off x="14592300" y="18322289"/>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17780</xdr:rowOff>
    </xdr:from>
    <xdr:to>
      <xdr:col>72</xdr:col>
      <xdr:colOff>38100</xdr:colOff>
      <xdr:row>108</xdr:row>
      <xdr:rowOff>119380</xdr:rowOff>
    </xdr:to>
    <xdr:sp macro="" textlink="">
      <xdr:nvSpPr>
        <xdr:cNvPr id="896" name="楕円 895">
          <a:extLst>
            <a:ext uri="{FF2B5EF4-FFF2-40B4-BE49-F238E27FC236}">
              <a16:creationId xmlns:a16="http://schemas.microsoft.com/office/drawing/2014/main" id="{CE05CF4E-EBA8-46CB-97F3-1D9E99FC3C29}"/>
            </a:ext>
          </a:extLst>
        </xdr:cNvPr>
        <xdr:cNvSpPr/>
      </xdr:nvSpPr>
      <xdr:spPr>
        <a:xfrm>
          <a:off x="13652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68580</xdr:rowOff>
    </xdr:from>
    <xdr:to>
      <xdr:col>76</xdr:col>
      <xdr:colOff>114300</xdr:colOff>
      <xdr:row>108</xdr:row>
      <xdr:rowOff>121920</xdr:rowOff>
    </xdr:to>
    <xdr:cxnSp macro="">
      <xdr:nvCxnSpPr>
        <xdr:cNvPr id="897" name="直線コネクタ 896">
          <a:extLst>
            <a:ext uri="{FF2B5EF4-FFF2-40B4-BE49-F238E27FC236}">
              <a16:creationId xmlns:a16="http://schemas.microsoft.com/office/drawing/2014/main" id="{0D69F041-9FFE-4646-A795-D187256313DB}"/>
            </a:ext>
          </a:extLst>
        </xdr:cNvPr>
        <xdr:cNvCxnSpPr/>
      </xdr:nvCxnSpPr>
      <xdr:spPr>
        <a:xfrm>
          <a:off x="13703300" y="18585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139700</xdr:rowOff>
    </xdr:from>
    <xdr:to>
      <xdr:col>67</xdr:col>
      <xdr:colOff>101600</xdr:colOff>
      <xdr:row>108</xdr:row>
      <xdr:rowOff>69850</xdr:rowOff>
    </xdr:to>
    <xdr:sp macro="" textlink="">
      <xdr:nvSpPr>
        <xdr:cNvPr id="898" name="楕円 897">
          <a:extLst>
            <a:ext uri="{FF2B5EF4-FFF2-40B4-BE49-F238E27FC236}">
              <a16:creationId xmlns:a16="http://schemas.microsoft.com/office/drawing/2014/main" id="{5AEF7697-B040-4D8E-B126-3100C4C61950}"/>
            </a:ext>
          </a:extLst>
        </xdr:cNvPr>
        <xdr:cNvSpPr/>
      </xdr:nvSpPr>
      <xdr:spPr>
        <a:xfrm>
          <a:off x="12763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19050</xdr:rowOff>
    </xdr:from>
    <xdr:to>
      <xdr:col>71</xdr:col>
      <xdr:colOff>177800</xdr:colOff>
      <xdr:row>108</xdr:row>
      <xdr:rowOff>68580</xdr:rowOff>
    </xdr:to>
    <xdr:cxnSp macro="">
      <xdr:nvCxnSpPr>
        <xdr:cNvPr id="899" name="直線コネクタ 898">
          <a:extLst>
            <a:ext uri="{FF2B5EF4-FFF2-40B4-BE49-F238E27FC236}">
              <a16:creationId xmlns:a16="http://schemas.microsoft.com/office/drawing/2014/main" id="{587E86AE-FE7D-4511-B56A-D1E914324AF1}"/>
            </a:ext>
          </a:extLst>
        </xdr:cNvPr>
        <xdr:cNvCxnSpPr/>
      </xdr:nvCxnSpPr>
      <xdr:spPr>
        <a:xfrm>
          <a:off x="12814300" y="185356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0" name="n_1aveValue【庁舎】&#10;有形固定資産減価償却率">
          <a:extLst>
            <a:ext uri="{FF2B5EF4-FFF2-40B4-BE49-F238E27FC236}">
              <a16:creationId xmlns:a16="http://schemas.microsoft.com/office/drawing/2014/main" id="{C1583B6C-6D32-4000-96FB-F3837F855E4F}"/>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901" name="n_2aveValue【庁舎】&#10;有形固定資産減価償却率">
          <a:extLst>
            <a:ext uri="{FF2B5EF4-FFF2-40B4-BE49-F238E27FC236}">
              <a16:creationId xmlns:a16="http://schemas.microsoft.com/office/drawing/2014/main" id="{6D12DE81-68CB-4FF4-9F2F-6A0F69E9F6F1}"/>
            </a:ext>
          </a:extLst>
        </xdr:cNvPr>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902" name="n_3aveValue【庁舎】&#10;有形固定資産減価償却率">
          <a:extLst>
            <a:ext uri="{FF2B5EF4-FFF2-40B4-BE49-F238E27FC236}">
              <a16:creationId xmlns:a16="http://schemas.microsoft.com/office/drawing/2014/main" id="{BBB67D1E-DC59-4BE8-A6EC-3439808EBB0F}"/>
            </a:ext>
          </a:extLst>
        </xdr:cNvPr>
        <xdr:cNvSpPr txBox="1"/>
      </xdr:nvSpPr>
      <xdr:spPr>
        <a:xfrm>
          <a:off x="13500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903" name="n_4aveValue【庁舎】&#10;有形固定資産減価償却率">
          <a:extLst>
            <a:ext uri="{FF2B5EF4-FFF2-40B4-BE49-F238E27FC236}">
              <a16:creationId xmlns:a16="http://schemas.microsoft.com/office/drawing/2014/main" id="{BABE739C-1DDF-4973-AC15-F952E7FFA097}"/>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19066</xdr:rowOff>
    </xdr:from>
    <xdr:ext cx="405111" cy="259045"/>
    <xdr:sp macro="" textlink="">
      <xdr:nvSpPr>
        <xdr:cNvPr id="904" name="n_1mainValue【庁舎】&#10;有形固定資産減価償却率">
          <a:extLst>
            <a:ext uri="{FF2B5EF4-FFF2-40B4-BE49-F238E27FC236}">
              <a16:creationId xmlns:a16="http://schemas.microsoft.com/office/drawing/2014/main" id="{993CF162-2DF9-45BA-8B01-25475026E318}"/>
            </a:ext>
          </a:extLst>
        </xdr:cNvPr>
        <xdr:cNvSpPr txBox="1"/>
      </xdr:nvSpPr>
      <xdr:spPr>
        <a:xfrm>
          <a:off x="152660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163847</xdr:rowOff>
    </xdr:from>
    <xdr:ext cx="405111" cy="259045"/>
    <xdr:sp macro="" textlink="">
      <xdr:nvSpPr>
        <xdr:cNvPr id="905" name="n_2mainValue【庁舎】&#10;有形固定資産減価償却率">
          <a:extLst>
            <a:ext uri="{FF2B5EF4-FFF2-40B4-BE49-F238E27FC236}">
              <a16:creationId xmlns:a16="http://schemas.microsoft.com/office/drawing/2014/main" id="{5A0BF0F1-3CF3-4A1C-AEE2-C22968D68A47}"/>
            </a:ext>
          </a:extLst>
        </xdr:cNvPr>
        <xdr:cNvSpPr txBox="1"/>
      </xdr:nvSpPr>
      <xdr:spPr>
        <a:xfrm>
          <a:off x="14389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110507</xdr:rowOff>
    </xdr:from>
    <xdr:ext cx="405111" cy="259045"/>
    <xdr:sp macro="" textlink="">
      <xdr:nvSpPr>
        <xdr:cNvPr id="906" name="n_3mainValue【庁舎】&#10;有形固定資産減価償却率">
          <a:extLst>
            <a:ext uri="{FF2B5EF4-FFF2-40B4-BE49-F238E27FC236}">
              <a16:creationId xmlns:a16="http://schemas.microsoft.com/office/drawing/2014/main" id="{FAC743EB-97E6-444E-AF75-BD963DA68C71}"/>
            </a:ext>
          </a:extLst>
        </xdr:cNvPr>
        <xdr:cNvSpPr txBox="1"/>
      </xdr:nvSpPr>
      <xdr:spPr>
        <a:xfrm>
          <a:off x="13500744"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60977</xdr:rowOff>
    </xdr:from>
    <xdr:ext cx="405111" cy="259045"/>
    <xdr:sp macro="" textlink="">
      <xdr:nvSpPr>
        <xdr:cNvPr id="907" name="n_4mainValue【庁舎】&#10;有形固定資産減価償却率">
          <a:extLst>
            <a:ext uri="{FF2B5EF4-FFF2-40B4-BE49-F238E27FC236}">
              <a16:creationId xmlns:a16="http://schemas.microsoft.com/office/drawing/2014/main" id="{5B71462C-EDFB-4F04-B45F-7A03CFC5548D}"/>
            </a:ext>
          </a:extLst>
        </xdr:cNvPr>
        <xdr:cNvSpPr txBox="1"/>
      </xdr:nvSpPr>
      <xdr:spPr>
        <a:xfrm>
          <a:off x="12611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DE19168F-C873-4CAB-837A-635A688A12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DA212467-095C-4C63-86F7-A322639D1A2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AF2F1FB3-B633-43CD-B345-993F11C513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560A384E-B4D0-4C90-84EB-C05ABB70298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679DE21D-1031-48BC-AA20-21179E9073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65273434-4035-4654-AD7D-AE9B7D64A9D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EA0D0409-919D-405E-8368-A5FFC266A3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3A17BB2B-C066-474F-8A2D-A58DC176A4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4E1642EF-D2F2-408E-993E-4D313D5355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6A3F4C29-6052-4E50-A47D-2928817C15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D4AB3A1E-5DF3-4734-B622-7BB411E73E2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E505F75D-D1D4-4FD6-820B-EFDCD5F13ED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95653060-7498-4E5D-9C50-51CC7D3D29A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AC8D09D2-5BA8-49A2-BB63-BBC5F48432E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3EDFDE59-04B7-47B1-B997-F14C653FD56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79310405-7C26-4B1B-A1D1-0AD712918DC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94BB96AF-AC34-4C41-B1EF-C37599042C4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3D3D29F0-ACC5-4400-835A-E1DD4B43B28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6BFED5D7-057A-40CB-AB5C-7D92FABE5D2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F779AA1B-4C8E-4CF8-B4E2-87A628856E2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51C11911-5053-4326-9796-843AB11938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A5E890A4-CF0A-42B6-B8C4-D48AEFEA8A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C887E167-13E9-48EE-A24B-D5A170932DEB}"/>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93ECD9EA-C10F-4414-8262-4113970A134B}"/>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381D75BA-1AE0-4AF7-8225-75E8EABD0186}"/>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3" name="【庁舎】&#10;一人当たり面積最大値テキスト">
          <a:extLst>
            <a:ext uri="{FF2B5EF4-FFF2-40B4-BE49-F238E27FC236}">
              <a16:creationId xmlns:a16="http://schemas.microsoft.com/office/drawing/2014/main" id="{588B7CDD-1DFB-4E48-8FC5-354F96839A85}"/>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4" name="直線コネクタ 933">
          <a:extLst>
            <a:ext uri="{FF2B5EF4-FFF2-40B4-BE49-F238E27FC236}">
              <a16:creationId xmlns:a16="http://schemas.microsoft.com/office/drawing/2014/main" id="{8804F12D-E542-44B6-93FF-9AE79E70AD4B}"/>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5" name="【庁舎】&#10;一人当たり面積平均値テキスト">
          <a:extLst>
            <a:ext uri="{FF2B5EF4-FFF2-40B4-BE49-F238E27FC236}">
              <a16:creationId xmlns:a16="http://schemas.microsoft.com/office/drawing/2014/main" id="{EEF461C7-6E7E-4455-975E-30901080E251}"/>
            </a:ext>
          </a:extLst>
        </xdr:cNvPr>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6" name="フローチャート: 判断 935">
          <a:extLst>
            <a:ext uri="{FF2B5EF4-FFF2-40B4-BE49-F238E27FC236}">
              <a16:creationId xmlns:a16="http://schemas.microsoft.com/office/drawing/2014/main" id="{D947E45B-B04D-448D-A7AF-12972554BDC0}"/>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7" name="フローチャート: 判断 936">
          <a:extLst>
            <a:ext uri="{FF2B5EF4-FFF2-40B4-BE49-F238E27FC236}">
              <a16:creationId xmlns:a16="http://schemas.microsoft.com/office/drawing/2014/main" id="{92CD5F34-2245-4955-A7FF-E78D97F66061}"/>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8" name="フローチャート: 判断 937">
          <a:extLst>
            <a:ext uri="{FF2B5EF4-FFF2-40B4-BE49-F238E27FC236}">
              <a16:creationId xmlns:a16="http://schemas.microsoft.com/office/drawing/2014/main" id="{09661221-99D8-428B-B978-50D41D1EA0C2}"/>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D78190CD-C497-4F9E-BB63-F129A58E5366}"/>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フローチャート: 判断 939">
          <a:extLst>
            <a:ext uri="{FF2B5EF4-FFF2-40B4-BE49-F238E27FC236}">
              <a16:creationId xmlns:a16="http://schemas.microsoft.com/office/drawing/2014/main" id="{98377CFF-8D7E-471A-A69A-165990B4A138}"/>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8B8646CE-0047-4F68-9A75-86A698CBE6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BA543FF0-EFD0-4830-9010-10F44A444D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3B5BCEA0-BA31-4C89-BEB1-171C5EBEE4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97465391-E53C-43AC-936C-8CA99E73937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D8805E4B-B53F-4E0A-BE9B-EBD8360E09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66548</xdr:rowOff>
    </xdr:from>
    <xdr:to>
      <xdr:col>116</xdr:col>
      <xdr:colOff>114300</xdr:colOff>
      <xdr:row>108</xdr:row>
      <xdr:rowOff>168148</xdr:rowOff>
    </xdr:to>
    <xdr:sp macro="" textlink="">
      <xdr:nvSpPr>
        <xdr:cNvPr id="946" name="楕円 945">
          <a:extLst>
            <a:ext uri="{FF2B5EF4-FFF2-40B4-BE49-F238E27FC236}">
              <a16:creationId xmlns:a16="http://schemas.microsoft.com/office/drawing/2014/main" id="{608458FE-8743-4FAA-8629-143716DE3B06}"/>
            </a:ext>
          </a:extLst>
        </xdr:cNvPr>
        <xdr:cNvSpPr/>
      </xdr:nvSpPr>
      <xdr:spPr>
        <a:xfrm>
          <a:off x="22110700" y="185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152925</xdr:rowOff>
    </xdr:from>
    <xdr:ext cx="469744" cy="259045"/>
    <xdr:sp macro="" textlink="">
      <xdr:nvSpPr>
        <xdr:cNvPr id="947" name="【庁舎】&#10;一人当たり面積該当値テキスト">
          <a:extLst>
            <a:ext uri="{FF2B5EF4-FFF2-40B4-BE49-F238E27FC236}">
              <a16:creationId xmlns:a16="http://schemas.microsoft.com/office/drawing/2014/main" id="{17A7EF4B-4804-41A7-A69B-CB2EA0A0BC9D}"/>
            </a:ext>
          </a:extLst>
        </xdr:cNvPr>
        <xdr:cNvSpPr txBox="1"/>
      </xdr:nvSpPr>
      <xdr:spPr>
        <a:xfrm>
          <a:off x="22199600" y="1849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43687</xdr:rowOff>
    </xdr:from>
    <xdr:to>
      <xdr:col>112</xdr:col>
      <xdr:colOff>38100</xdr:colOff>
      <xdr:row>108</xdr:row>
      <xdr:rowOff>145287</xdr:rowOff>
    </xdr:to>
    <xdr:sp macro="" textlink="">
      <xdr:nvSpPr>
        <xdr:cNvPr id="948" name="楕円 947">
          <a:extLst>
            <a:ext uri="{FF2B5EF4-FFF2-40B4-BE49-F238E27FC236}">
              <a16:creationId xmlns:a16="http://schemas.microsoft.com/office/drawing/2014/main" id="{3147B92E-86C1-469A-9523-3AC65854FDA8}"/>
            </a:ext>
          </a:extLst>
        </xdr:cNvPr>
        <xdr:cNvSpPr/>
      </xdr:nvSpPr>
      <xdr:spPr>
        <a:xfrm>
          <a:off x="21272500" y="18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94487</xdr:rowOff>
    </xdr:from>
    <xdr:to>
      <xdr:col>116</xdr:col>
      <xdr:colOff>63500</xdr:colOff>
      <xdr:row>108</xdr:row>
      <xdr:rowOff>117348</xdr:rowOff>
    </xdr:to>
    <xdr:cxnSp macro="">
      <xdr:nvCxnSpPr>
        <xdr:cNvPr id="949" name="直線コネクタ 948">
          <a:extLst>
            <a:ext uri="{FF2B5EF4-FFF2-40B4-BE49-F238E27FC236}">
              <a16:creationId xmlns:a16="http://schemas.microsoft.com/office/drawing/2014/main" id="{BCAB5A56-AA26-4F8E-B84B-B71775935E71}"/>
            </a:ext>
          </a:extLst>
        </xdr:cNvPr>
        <xdr:cNvCxnSpPr/>
      </xdr:nvCxnSpPr>
      <xdr:spPr>
        <a:xfrm>
          <a:off x="21323300" y="186110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89408</xdr:rowOff>
    </xdr:from>
    <xdr:to>
      <xdr:col>107</xdr:col>
      <xdr:colOff>101600</xdr:colOff>
      <xdr:row>109</xdr:row>
      <xdr:rowOff>19558</xdr:rowOff>
    </xdr:to>
    <xdr:sp macro="" textlink="">
      <xdr:nvSpPr>
        <xdr:cNvPr id="950" name="楕円 949">
          <a:extLst>
            <a:ext uri="{FF2B5EF4-FFF2-40B4-BE49-F238E27FC236}">
              <a16:creationId xmlns:a16="http://schemas.microsoft.com/office/drawing/2014/main" id="{CDD5607D-43F5-4AC0-AB01-E31072124487}"/>
            </a:ext>
          </a:extLst>
        </xdr:cNvPr>
        <xdr:cNvSpPr/>
      </xdr:nvSpPr>
      <xdr:spPr>
        <a:xfrm>
          <a:off x="203835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94487</xdr:rowOff>
    </xdr:from>
    <xdr:to>
      <xdr:col>111</xdr:col>
      <xdr:colOff>177800</xdr:colOff>
      <xdr:row>108</xdr:row>
      <xdr:rowOff>140208</xdr:rowOff>
    </xdr:to>
    <xdr:cxnSp macro="">
      <xdr:nvCxnSpPr>
        <xdr:cNvPr id="951" name="直線コネクタ 950">
          <a:extLst>
            <a:ext uri="{FF2B5EF4-FFF2-40B4-BE49-F238E27FC236}">
              <a16:creationId xmlns:a16="http://schemas.microsoft.com/office/drawing/2014/main" id="{8F94B780-DC6D-48A9-9080-D1BA8305879A}"/>
            </a:ext>
          </a:extLst>
        </xdr:cNvPr>
        <xdr:cNvCxnSpPr/>
      </xdr:nvCxnSpPr>
      <xdr:spPr>
        <a:xfrm flipV="1">
          <a:off x="20434300" y="186110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89408</xdr:rowOff>
    </xdr:from>
    <xdr:to>
      <xdr:col>102</xdr:col>
      <xdr:colOff>165100</xdr:colOff>
      <xdr:row>109</xdr:row>
      <xdr:rowOff>19558</xdr:rowOff>
    </xdr:to>
    <xdr:sp macro="" textlink="">
      <xdr:nvSpPr>
        <xdr:cNvPr id="952" name="楕円 951">
          <a:extLst>
            <a:ext uri="{FF2B5EF4-FFF2-40B4-BE49-F238E27FC236}">
              <a16:creationId xmlns:a16="http://schemas.microsoft.com/office/drawing/2014/main" id="{9EF02645-7B93-49D2-83AD-0919EFAF0A93}"/>
            </a:ext>
          </a:extLst>
        </xdr:cNvPr>
        <xdr:cNvSpPr/>
      </xdr:nvSpPr>
      <xdr:spPr>
        <a:xfrm>
          <a:off x="194945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140208</xdr:rowOff>
    </xdr:from>
    <xdr:to>
      <xdr:col>107</xdr:col>
      <xdr:colOff>50800</xdr:colOff>
      <xdr:row>108</xdr:row>
      <xdr:rowOff>140208</xdr:rowOff>
    </xdr:to>
    <xdr:cxnSp macro="">
      <xdr:nvCxnSpPr>
        <xdr:cNvPr id="953" name="直線コネクタ 952">
          <a:extLst>
            <a:ext uri="{FF2B5EF4-FFF2-40B4-BE49-F238E27FC236}">
              <a16:creationId xmlns:a16="http://schemas.microsoft.com/office/drawing/2014/main" id="{F9DBC0A4-E530-44DC-A38B-64D815F7939E}"/>
            </a:ext>
          </a:extLst>
        </xdr:cNvPr>
        <xdr:cNvCxnSpPr/>
      </xdr:nvCxnSpPr>
      <xdr:spPr>
        <a:xfrm>
          <a:off x="19545300" y="18656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84837</xdr:rowOff>
    </xdr:from>
    <xdr:to>
      <xdr:col>98</xdr:col>
      <xdr:colOff>38100</xdr:colOff>
      <xdr:row>109</xdr:row>
      <xdr:rowOff>14987</xdr:rowOff>
    </xdr:to>
    <xdr:sp macro="" textlink="">
      <xdr:nvSpPr>
        <xdr:cNvPr id="954" name="楕円 953">
          <a:extLst>
            <a:ext uri="{FF2B5EF4-FFF2-40B4-BE49-F238E27FC236}">
              <a16:creationId xmlns:a16="http://schemas.microsoft.com/office/drawing/2014/main" id="{89EF9675-7F0C-4EAE-A09F-259957DEFF05}"/>
            </a:ext>
          </a:extLst>
        </xdr:cNvPr>
        <xdr:cNvSpPr/>
      </xdr:nvSpPr>
      <xdr:spPr>
        <a:xfrm>
          <a:off x="186055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135637</xdr:rowOff>
    </xdr:from>
    <xdr:to>
      <xdr:col>102</xdr:col>
      <xdr:colOff>114300</xdr:colOff>
      <xdr:row>108</xdr:row>
      <xdr:rowOff>140208</xdr:rowOff>
    </xdr:to>
    <xdr:cxnSp macro="">
      <xdr:nvCxnSpPr>
        <xdr:cNvPr id="955" name="直線コネクタ 954">
          <a:extLst>
            <a:ext uri="{FF2B5EF4-FFF2-40B4-BE49-F238E27FC236}">
              <a16:creationId xmlns:a16="http://schemas.microsoft.com/office/drawing/2014/main" id="{4F16C8F7-0483-4026-B1D3-1AD64F47C670}"/>
            </a:ext>
          </a:extLst>
        </xdr:cNvPr>
        <xdr:cNvCxnSpPr/>
      </xdr:nvCxnSpPr>
      <xdr:spPr>
        <a:xfrm>
          <a:off x="18656300" y="18652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6" name="n_1aveValue【庁舎】&#10;一人当たり面積">
          <a:extLst>
            <a:ext uri="{FF2B5EF4-FFF2-40B4-BE49-F238E27FC236}">
              <a16:creationId xmlns:a16="http://schemas.microsoft.com/office/drawing/2014/main" id="{00E5371D-3395-46DD-BEDA-3D3F4E75080A}"/>
            </a:ext>
          </a:extLst>
        </xdr:cNvPr>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7" name="n_2aveValue【庁舎】&#10;一人当たり面積">
          <a:extLst>
            <a:ext uri="{FF2B5EF4-FFF2-40B4-BE49-F238E27FC236}">
              <a16:creationId xmlns:a16="http://schemas.microsoft.com/office/drawing/2014/main" id="{4DD7AE99-E2D6-4B52-B9C1-106945DBB045}"/>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8" name="n_3aveValue【庁舎】&#10;一人当たり面積">
          <a:extLst>
            <a:ext uri="{FF2B5EF4-FFF2-40B4-BE49-F238E27FC236}">
              <a16:creationId xmlns:a16="http://schemas.microsoft.com/office/drawing/2014/main" id="{2AE97EF1-56DF-4724-912A-6FE562F9CA36}"/>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59" name="n_4aveValue【庁舎】&#10;一人当たり面積">
          <a:extLst>
            <a:ext uri="{FF2B5EF4-FFF2-40B4-BE49-F238E27FC236}">
              <a16:creationId xmlns:a16="http://schemas.microsoft.com/office/drawing/2014/main" id="{566E65F8-F033-43FB-8A49-0DC26E2C717D}"/>
            </a:ext>
          </a:extLst>
        </xdr:cNvPr>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136414</xdr:rowOff>
    </xdr:from>
    <xdr:ext cx="469744" cy="259045"/>
    <xdr:sp macro="" textlink="">
      <xdr:nvSpPr>
        <xdr:cNvPr id="960" name="n_1mainValue【庁舎】&#10;一人当たり面積">
          <a:extLst>
            <a:ext uri="{FF2B5EF4-FFF2-40B4-BE49-F238E27FC236}">
              <a16:creationId xmlns:a16="http://schemas.microsoft.com/office/drawing/2014/main" id="{4D9D1849-CDEA-4FD7-932B-A818BCC9A024}"/>
            </a:ext>
          </a:extLst>
        </xdr:cNvPr>
        <xdr:cNvSpPr txBox="1"/>
      </xdr:nvSpPr>
      <xdr:spPr>
        <a:xfrm>
          <a:off x="21075727" y="186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10685</xdr:rowOff>
    </xdr:from>
    <xdr:ext cx="469744" cy="259045"/>
    <xdr:sp macro="" textlink="">
      <xdr:nvSpPr>
        <xdr:cNvPr id="961" name="n_2mainValue【庁舎】&#10;一人当たり面積">
          <a:extLst>
            <a:ext uri="{FF2B5EF4-FFF2-40B4-BE49-F238E27FC236}">
              <a16:creationId xmlns:a16="http://schemas.microsoft.com/office/drawing/2014/main" id="{47EF6DB7-8F3B-4EEF-9D12-D35709EBBA3C}"/>
            </a:ext>
          </a:extLst>
        </xdr:cNvPr>
        <xdr:cNvSpPr txBox="1"/>
      </xdr:nvSpPr>
      <xdr:spPr>
        <a:xfrm>
          <a:off x="20199427" y="186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10685</xdr:rowOff>
    </xdr:from>
    <xdr:ext cx="469744" cy="259045"/>
    <xdr:sp macro="" textlink="">
      <xdr:nvSpPr>
        <xdr:cNvPr id="962" name="n_3mainValue【庁舎】&#10;一人当たり面積">
          <a:extLst>
            <a:ext uri="{FF2B5EF4-FFF2-40B4-BE49-F238E27FC236}">
              <a16:creationId xmlns:a16="http://schemas.microsoft.com/office/drawing/2014/main" id="{642D2488-9F14-4907-BBA9-4FC76F8F76C3}"/>
            </a:ext>
          </a:extLst>
        </xdr:cNvPr>
        <xdr:cNvSpPr txBox="1"/>
      </xdr:nvSpPr>
      <xdr:spPr>
        <a:xfrm>
          <a:off x="19310427" y="186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6114</xdr:rowOff>
    </xdr:from>
    <xdr:ext cx="469744" cy="259045"/>
    <xdr:sp macro="" textlink="">
      <xdr:nvSpPr>
        <xdr:cNvPr id="963" name="n_4mainValue【庁舎】&#10;一人当たり面積">
          <a:extLst>
            <a:ext uri="{FF2B5EF4-FFF2-40B4-BE49-F238E27FC236}">
              <a16:creationId xmlns:a16="http://schemas.microsoft.com/office/drawing/2014/main" id="{922E72D5-D4DA-4FD9-82B5-182883247BAF}"/>
            </a:ext>
          </a:extLst>
        </xdr:cNvPr>
        <xdr:cNvSpPr txBox="1"/>
      </xdr:nvSpPr>
      <xdr:spPr>
        <a:xfrm>
          <a:off x="18421427" y="186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31018CD1-8663-4573-99F8-3104AD6568D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B3404535-9D93-4563-A110-FCC73C17E0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CAEE152A-0523-4173-B15E-2668CA3BC7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体育館・プールについては、平成３０年度の総合体育館の建設により有形固定資産減価償却率が低くなっている。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市民会館については、１件のみで減価償却済みであるため、有形固定資産減価償却率が</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庁舎については、当市では人口が増加傾向にあり、庁舎の一人あたりの面積が類似団体と比較して低くなっている。</a:t>
          </a:r>
          <a:endParaRPr lang="ja-JP" altLang="ja-JP" sz="1400">
            <a:effectLst/>
          </a:endParaRPr>
        </a:p>
        <a:p>
          <a:r>
            <a:rPr kumimoji="1" lang="ja-JP" altLang="ja-JP" sz="1100">
              <a:solidFill>
                <a:schemeClr val="dk1"/>
              </a:solidFill>
              <a:effectLst/>
              <a:latin typeface="+mn-lt"/>
              <a:ea typeface="+mn-ea"/>
              <a:cs typeface="+mn-cs"/>
            </a:rPr>
            <a:t>また、アセットマネジメント基本方針により、長期に渡り既存の庁舎で対応しているため、有形固定資産減価償却率が類似団体より高い水準にある。</a:t>
          </a:r>
          <a:endParaRPr lang="ja-JP" altLang="ja-JP" sz="1400">
            <a:effectLst/>
          </a:endParaRPr>
        </a:p>
        <a:p>
          <a:r>
            <a:rPr kumimoji="1" lang="ja-JP" altLang="ja-JP" sz="1100">
              <a:solidFill>
                <a:schemeClr val="dk1"/>
              </a:solidFill>
              <a:effectLst/>
              <a:latin typeface="+mn-lt"/>
              <a:ea typeface="+mn-ea"/>
              <a:cs typeface="+mn-cs"/>
            </a:rPr>
            <a:t>有形固定資産減価償却率については、博多区新庁舎の竣工、及び本庁舎北別館の廃止のため、令和３年度に減少している。</a:t>
          </a:r>
          <a:endParaRPr lang="ja-JP" altLang="ja-JP" sz="1400">
            <a:effectLst/>
          </a:endParaRPr>
        </a:p>
        <a:p>
          <a:r>
            <a:rPr kumimoji="1" lang="ja-JP" altLang="ja-JP" sz="1100">
              <a:solidFill>
                <a:schemeClr val="dk1"/>
              </a:solidFill>
              <a:effectLst/>
              <a:latin typeface="+mn-lt"/>
              <a:ea typeface="+mn-ea"/>
              <a:cs typeface="+mn-cs"/>
            </a:rPr>
            <a:t>消防施設 の</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】47.4【</a:t>
          </a:r>
          <a:r>
            <a:rPr kumimoji="1" lang="ja-JP" altLang="ja-JP" sz="1100">
              <a:solidFill>
                <a:schemeClr val="dk1"/>
              </a:solidFill>
              <a:effectLst/>
              <a:latin typeface="+mn-lt"/>
              <a:ea typeface="+mn-ea"/>
              <a:cs typeface="+mn-cs"/>
            </a:rPr>
            <a:t>誤</a:t>
          </a:r>
          <a:r>
            <a:rPr kumimoji="1" lang="en-US" altLang="ja-JP" sz="1100">
              <a:solidFill>
                <a:schemeClr val="dk1"/>
              </a:solidFill>
              <a:effectLst/>
              <a:latin typeface="+mn-lt"/>
              <a:ea typeface="+mn-ea"/>
              <a:cs typeface="+mn-cs"/>
            </a:rPr>
            <a:t>】40.6</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N11" sqref="BN11:BU1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1142879419</v>
      </c>
      <c r="BO4" s="371"/>
      <c r="BP4" s="371"/>
      <c r="BQ4" s="371"/>
      <c r="BR4" s="371"/>
      <c r="BS4" s="371"/>
      <c r="BT4" s="371"/>
      <c r="BU4" s="372"/>
      <c r="BV4" s="370">
        <v>1177937693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2.2000000000000002</v>
      </c>
      <c r="CU4" s="377"/>
      <c r="CV4" s="377"/>
      <c r="CW4" s="377"/>
      <c r="CX4" s="377"/>
      <c r="CY4" s="377"/>
      <c r="CZ4" s="377"/>
      <c r="DA4" s="378"/>
      <c r="DB4" s="376">
        <v>2.4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1124508359</v>
      </c>
      <c r="BO5" s="408"/>
      <c r="BP5" s="408"/>
      <c r="BQ5" s="408"/>
      <c r="BR5" s="408"/>
      <c r="BS5" s="408"/>
      <c r="BT5" s="408"/>
      <c r="BU5" s="409"/>
      <c r="BV5" s="407">
        <v>1161028164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93.6</v>
      </c>
      <c r="CU5" s="405"/>
      <c r="CV5" s="405"/>
      <c r="CW5" s="405"/>
      <c r="CX5" s="405"/>
      <c r="CY5" s="405"/>
      <c r="CZ5" s="405"/>
      <c r="DA5" s="406"/>
      <c r="DB5" s="404">
        <v>90.3</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18371060</v>
      </c>
      <c r="BO6" s="408"/>
      <c r="BP6" s="408"/>
      <c r="BQ6" s="408"/>
      <c r="BR6" s="408"/>
      <c r="BS6" s="408"/>
      <c r="BT6" s="408"/>
      <c r="BU6" s="409"/>
      <c r="BV6" s="407">
        <v>16909529</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96.8</v>
      </c>
      <c r="CU6" s="445"/>
      <c r="CV6" s="445"/>
      <c r="CW6" s="445"/>
      <c r="CX6" s="445"/>
      <c r="CY6" s="445"/>
      <c r="CZ6" s="445"/>
      <c r="DA6" s="446"/>
      <c r="DB6" s="444">
        <v>94.5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8503521</v>
      </c>
      <c r="BO7" s="408"/>
      <c r="BP7" s="408"/>
      <c r="BQ7" s="408"/>
      <c r="BR7" s="408"/>
      <c r="BS7" s="408"/>
      <c r="BT7" s="408"/>
      <c r="BU7" s="409"/>
      <c r="BV7" s="407">
        <v>6002679</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442104112</v>
      </c>
      <c r="CU7" s="408"/>
      <c r="CV7" s="408"/>
      <c r="CW7" s="408"/>
      <c r="CX7" s="408"/>
      <c r="CY7" s="408"/>
      <c r="CZ7" s="408"/>
      <c r="DA7" s="409"/>
      <c r="DB7" s="407">
        <v>451517796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96</v>
      </c>
      <c r="AV8" s="440"/>
      <c r="AW8" s="440"/>
      <c r="AX8" s="440"/>
      <c r="AY8" s="441" t="s">
        <v>111</v>
      </c>
      <c r="AZ8" s="442"/>
      <c r="BA8" s="442"/>
      <c r="BB8" s="442"/>
      <c r="BC8" s="442"/>
      <c r="BD8" s="442"/>
      <c r="BE8" s="442"/>
      <c r="BF8" s="442"/>
      <c r="BG8" s="442"/>
      <c r="BH8" s="442"/>
      <c r="BI8" s="442"/>
      <c r="BJ8" s="442"/>
      <c r="BK8" s="442"/>
      <c r="BL8" s="442"/>
      <c r="BM8" s="443"/>
      <c r="BN8" s="407">
        <v>9867539</v>
      </c>
      <c r="BO8" s="408"/>
      <c r="BP8" s="408"/>
      <c r="BQ8" s="408"/>
      <c r="BR8" s="408"/>
      <c r="BS8" s="408"/>
      <c r="BT8" s="408"/>
      <c r="BU8" s="409"/>
      <c r="BV8" s="407">
        <v>10906850</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0.88</v>
      </c>
      <c r="CU8" s="448"/>
      <c r="CV8" s="448"/>
      <c r="CW8" s="448"/>
      <c r="CX8" s="448"/>
      <c r="CY8" s="448"/>
      <c r="CZ8" s="448"/>
      <c r="DA8" s="449"/>
      <c r="DB8" s="447">
        <v>0.88</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1612392</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-1039311</v>
      </c>
      <c r="BO9" s="408"/>
      <c r="BP9" s="408"/>
      <c r="BQ9" s="408"/>
      <c r="BR9" s="408"/>
      <c r="BS9" s="408"/>
      <c r="BT9" s="408"/>
      <c r="BU9" s="409"/>
      <c r="BV9" s="407">
        <v>2274971</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17</v>
      </c>
      <c r="CU9" s="405"/>
      <c r="CV9" s="405"/>
      <c r="CW9" s="405"/>
      <c r="CX9" s="405"/>
      <c r="CY9" s="405"/>
      <c r="CZ9" s="405"/>
      <c r="DA9" s="406"/>
      <c r="DB9" s="404">
        <v>17.2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1538681</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96</v>
      </c>
      <c r="AV10" s="440"/>
      <c r="AW10" s="440"/>
      <c r="AX10" s="440"/>
      <c r="AY10" s="441" t="s">
        <v>121</v>
      </c>
      <c r="AZ10" s="442"/>
      <c r="BA10" s="442"/>
      <c r="BB10" s="442"/>
      <c r="BC10" s="442"/>
      <c r="BD10" s="442"/>
      <c r="BE10" s="442"/>
      <c r="BF10" s="442"/>
      <c r="BG10" s="442"/>
      <c r="BH10" s="442"/>
      <c r="BI10" s="442"/>
      <c r="BJ10" s="442"/>
      <c r="BK10" s="442"/>
      <c r="BL10" s="442"/>
      <c r="BM10" s="443"/>
      <c r="BN10" s="407">
        <v>4934866</v>
      </c>
      <c r="BO10" s="408"/>
      <c r="BP10" s="408"/>
      <c r="BQ10" s="408"/>
      <c r="BR10" s="408"/>
      <c r="BS10" s="408"/>
      <c r="BT10" s="408"/>
      <c r="BU10" s="409"/>
      <c r="BV10" s="407">
        <v>4426550</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1581398</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96</v>
      </c>
      <c r="AV12" s="440"/>
      <c r="AW12" s="440"/>
      <c r="AX12" s="440"/>
      <c r="AY12" s="441" t="s">
        <v>135</v>
      </c>
      <c r="AZ12" s="442"/>
      <c r="BA12" s="442"/>
      <c r="BB12" s="442"/>
      <c r="BC12" s="442"/>
      <c r="BD12" s="442"/>
      <c r="BE12" s="442"/>
      <c r="BF12" s="442"/>
      <c r="BG12" s="442"/>
      <c r="BH12" s="442"/>
      <c r="BI12" s="442"/>
      <c r="BJ12" s="442"/>
      <c r="BK12" s="442"/>
      <c r="BL12" s="442"/>
      <c r="BM12" s="443"/>
      <c r="BN12" s="407">
        <v>3700000</v>
      </c>
      <c r="BO12" s="408"/>
      <c r="BP12" s="408"/>
      <c r="BQ12" s="408"/>
      <c r="BR12" s="408"/>
      <c r="BS12" s="408"/>
      <c r="BT12" s="408"/>
      <c r="BU12" s="409"/>
      <c r="BV12" s="407">
        <v>5700000</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137</v>
      </c>
      <c r="CU12" s="448"/>
      <c r="CV12" s="448"/>
      <c r="CW12" s="448"/>
      <c r="CX12" s="448"/>
      <c r="CY12" s="448"/>
      <c r="CZ12" s="448"/>
      <c r="DA12" s="449"/>
      <c r="DB12" s="447" t="s">
        <v>129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138</v>
      </c>
      <c r="N13" s="499"/>
      <c r="O13" s="499"/>
      <c r="P13" s="499"/>
      <c r="Q13" s="500"/>
      <c r="R13" s="491">
        <v>1540439</v>
      </c>
      <c r="S13" s="492"/>
      <c r="T13" s="492"/>
      <c r="U13" s="492"/>
      <c r="V13" s="493"/>
      <c r="W13" s="423" t="s">
        <v>139</v>
      </c>
      <c r="X13" s="424"/>
      <c r="Y13" s="424"/>
      <c r="Z13" s="424"/>
      <c r="AA13" s="424"/>
      <c r="AB13" s="414"/>
      <c r="AC13" s="458">
        <v>3864</v>
      </c>
      <c r="AD13" s="459"/>
      <c r="AE13" s="459"/>
      <c r="AF13" s="459"/>
      <c r="AG13" s="501"/>
      <c r="AH13" s="458">
        <v>4142</v>
      </c>
      <c r="AI13" s="459"/>
      <c r="AJ13" s="459"/>
      <c r="AK13" s="459"/>
      <c r="AL13" s="460"/>
      <c r="AM13" s="436" t="s">
        <v>140</v>
      </c>
      <c r="AN13" s="437"/>
      <c r="AO13" s="437"/>
      <c r="AP13" s="437"/>
      <c r="AQ13" s="437"/>
      <c r="AR13" s="437"/>
      <c r="AS13" s="437"/>
      <c r="AT13" s="438"/>
      <c r="AU13" s="439" t="s">
        <v>141</v>
      </c>
      <c r="AV13" s="440"/>
      <c r="AW13" s="440"/>
      <c r="AX13" s="440"/>
      <c r="AY13" s="441" t="s">
        <v>142</v>
      </c>
      <c r="AZ13" s="442"/>
      <c r="BA13" s="442"/>
      <c r="BB13" s="442"/>
      <c r="BC13" s="442"/>
      <c r="BD13" s="442"/>
      <c r="BE13" s="442"/>
      <c r="BF13" s="442"/>
      <c r="BG13" s="442"/>
      <c r="BH13" s="442"/>
      <c r="BI13" s="442"/>
      <c r="BJ13" s="442"/>
      <c r="BK13" s="442"/>
      <c r="BL13" s="442"/>
      <c r="BM13" s="443"/>
      <c r="BN13" s="407">
        <v>195555</v>
      </c>
      <c r="BO13" s="408"/>
      <c r="BP13" s="408"/>
      <c r="BQ13" s="408"/>
      <c r="BR13" s="408"/>
      <c r="BS13" s="408"/>
      <c r="BT13" s="408"/>
      <c r="BU13" s="409"/>
      <c r="BV13" s="407">
        <v>1001521</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8.4</v>
      </c>
      <c r="CU13" s="405"/>
      <c r="CV13" s="405"/>
      <c r="CW13" s="405"/>
      <c r="CX13" s="405"/>
      <c r="CY13" s="405"/>
      <c r="CZ13" s="405"/>
      <c r="DA13" s="406"/>
      <c r="DB13" s="404">
        <v>8.8000000000000007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144</v>
      </c>
      <c r="M14" s="489"/>
      <c r="N14" s="489"/>
      <c r="O14" s="489"/>
      <c r="P14" s="489"/>
      <c r="Q14" s="490"/>
      <c r="R14" s="491">
        <v>1568265</v>
      </c>
      <c r="S14" s="492"/>
      <c r="T14" s="492"/>
      <c r="U14" s="492"/>
      <c r="V14" s="493"/>
      <c r="W14" s="397"/>
      <c r="X14" s="398"/>
      <c r="Y14" s="398"/>
      <c r="Z14" s="398"/>
      <c r="AA14" s="398"/>
      <c r="AB14" s="387"/>
      <c r="AC14" s="494">
        <v>0.6</v>
      </c>
      <c r="AD14" s="495"/>
      <c r="AE14" s="495"/>
      <c r="AF14" s="495"/>
      <c r="AG14" s="496"/>
      <c r="AH14" s="494">
        <v>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v>74.3</v>
      </c>
      <c r="CU14" s="506"/>
      <c r="CV14" s="506"/>
      <c r="CW14" s="506"/>
      <c r="CX14" s="506"/>
      <c r="CY14" s="506"/>
      <c r="CZ14" s="506"/>
      <c r="DA14" s="507"/>
      <c r="DB14" s="505">
        <v>82.9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146</v>
      </c>
      <c r="N15" s="499"/>
      <c r="O15" s="499"/>
      <c r="P15" s="499"/>
      <c r="Q15" s="500"/>
      <c r="R15" s="491">
        <v>1532866</v>
      </c>
      <c r="S15" s="492"/>
      <c r="T15" s="492"/>
      <c r="U15" s="492"/>
      <c r="V15" s="493"/>
      <c r="W15" s="423" t="s">
        <v>147</v>
      </c>
      <c r="X15" s="424"/>
      <c r="Y15" s="424"/>
      <c r="Z15" s="424"/>
      <c r="AA15" s="424"/>
      <c r="AB15" s="414"/>
      <c r="AC15" s="458">
        <v>92318</v>
      </c>
      <c r="AD15" s="459"/>
      <c r="AE15" s="459"/>
      <c r="AF15" s="459"/>
      <c r="AG15" s="501"/>
      <c r="AH15" s="458">
        <v>92515</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299705457</v>
      </c>
      <c r="BO15" s="371"/>
      <c r="BP15" s="371"/>
      <c r="BQ15" s="371"/>
      <c r="BR15" s="371"/>
      <c r="BS15" s="371"/>
      <c r="BT15" s="371"/>
      <c r="BU15" s="372"/>
      <c r="BV15" s="370">
        <v>280013955</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13.4</v>
      </c>
      <c r="AD16" s="495"/>
      <c r="AE16" s="495"/>
      <c r="AF16" s="495"/>
      <c r="AG16" s="496"/>
      <c r="AH16" s="494">
        <v>15</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341895742</v>
      </c>
      <c r="BO16" s="408"/>
      <c r="BP16" s="408"/>
      <c r="BQ16" s="408"/>
      <c r="BR16" s="408"/>
      <c r="BS16" s="408"/>
      <c r="BT16" s="408"/>
      <c r="BU16" s="409"/>
      <c r="BV16" s="407">
        <v>330643921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591572</v>
      </c>
      <c r="AD17" s="459"/>
      <c r="AE17" s="459"/>
      <c r="AF17" s="459"/>
      <c r="AG17" s="501"/>
      <c r="AH17" s="458">
        <v>519335</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376178953</v>
      </c>
      <c r="BO17" s="408"/>
      <c r="BP17" s="408"/>
      <c r="BQ17" s="408"/>
      <c r="BR17" s="408"/>
      <c r="BS17" s="408"/>
      <c r="BT17" s="408"/>
      <c r="BU17" s="409"/>
      <c r="BV17" s="407">
        <v>351397325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343.47</v>
      </c>
      <c r="M18" s="531"/>
      <c r="N18" s="531"/>
      <c r="O18" s="531"/>
      <c r="P18" s="531"/>
      <c r="Q18" s="531"/>
      <c r="R18" s="532"/>
      <c r="S18" s="532"/>
      <c r="T18" s="532"/>
      <c r="U18" s="532"/>
      <c r="V18" s="533"/>
      <c r="W18" s="425"/>
      <c r="X18" s="426"/>
      <c r="Y18" s="426"/>
      <c r="Z18" s="426"/>
      <c r="AA18" s="426"/>
      <c r="AB18" s="417"/>
      <c r="AC18" s="534">
        <v>86</v>
      </c>
      <c r="AD18" s="535"/>
      <c r="AE18" s="535"/>
      <c r="AF18" s="535"/>
      <c r="AG18" s="536"/>
      <c r="AH18" s="534">
        <v>84.3</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425575516</v>
      </c>
      <c r="BO18" s="408"/>
      <c r="BP18" s="408"/>
      <c r="BQ18" s="408"/>
      <c r="BR18" s="408"/>
      <c r="BS18" s="408"/>
      <c r="BT18" s="408"/>
      <c r="BU18" s="409"/>
      <c r="BV18" s="407">
        <v>412518494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4694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536898333</v>
      </c>
      <c r="BO19" s="408"/>
      <c r="BP19" s="408"/>
      <c r="BQ19" s="408"/>
      <c r="BR19" s="408"/>
      <c r="BS19" s="408"/>
      <c r="BT19" s="408"/>
      <c r="BU19" s="409"/>
      <c r="BV19" s="407">
        <v>539354759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831124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1134566282</v>
      </c>
      <c r="BO22" s="371"/>
      <c r="BP22" s="371"/>
      <c r="BQ22" s="371"/>
      <c r="BR22" s="371"/>
      <c r="BS22" s="371"/>
      <c r="BT22" s="371"/>
      <c r="BU22" s="372"/>
      <c r="BV22" s="370">
        <v>1162080782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205945388</v>
      </c>
      <c r="BO23" s="408"/>
      <c r="BP23" s="408"/>
      <c r="BQ23" s="408"/>
      <c r="BR23" s="408"/>
      <c r="BS23" s="408"/>
      <c r="BT23" s="408"/>
      <c r="BU23" s="409"/>
      <c r="BV23" s="407">
        <v>216238980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13000</v>
      </c>
      <c r="R24" s="459"/>
      <c r="S24" s="459"/>
      <c r="T24" s="459"/>
      <c r="U24" s="459"/>
      <c r="V24" s="501"/>
      <c r="W24" s="553"/>
      <c r="X24" s="554"/>
      <c r="Y24" s="555"/>
      <c r="Z24" s="457" t="s">
        <v>172</v>
      </c>
      <c r="AA24" s="437"/>
      <c r="AB24" s="437"/>
      <c r="AC24" s="437"/>
      <c r="AD24" s="437"/>
      <c r="AE24" s="437"/>
      <c r="AF24" s="437"/>
      <c r="AG24" s="438"/>
      <c r="AH24" s="458">
        <v>7922</v>
      </c>
      <c r="AI24" s="459"/>
      <c r="AJ24" s="459"/>
      <c r="AK24" s="459"/>
      <c r="AL24" s="501"/>
      <c r="AM24" s="458">
        <v>24605732</v>
      </c>
      <c r="AN24" s="459"/>
      <c r="AO24" s="459"/>
      <c r="AP24" s="459"/>
      <c r="AQ24" s="459"/>
      <c r="AR24" s="501"/>
      <c r="AS24" s="458">
        <v>3106</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735001555</v>
      </c>
      <c r="BO24" s="408"/>
      <c r="BP24" s="408"/>
      <c r="BQ24" s="408"/>
      <c r="BR24" s="408"/>
      <c r="BS24" s="408"/>
      <c r="BT24" s="408"/>
      <c r="BU24" s="409"/>
      <c r="BV24" s="407">
        <v>756625512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3</v>
      </c>
      <c r="M25" s="459"/>
      <c r="N25" s="459"/>
      <c r="O25" s="459"/>
      <c r="P25" s="501"/>
      <c r="Q25" s="458">
        <v>10400</v>
      </c>
      <c r="R25" s="459"/>
      <c r="S25" s="459"/>
      <c r="T25" s="459"/>
      <c r="U25" s="459"/>
      <c r="V25" s="501"/>
      <c r="W25" s="553"/>
      <c r="X25" s="554"/>
      <c r="Y25" s="555"/>
      <c r="Z25" s="457" t="s">
        <v>175</v>
      </c>
      <c r="AA25" s="437"/>
      <c r="AB25" s="437"/>
      <c r="AC25" s="437"/>
      <c r="AD25" s="437"/>
      <c r="AE25" s="437"/>
      <c r="AF25" s="437"/>
      <c r="AG25" s="438"/>
      <c r="AH25" s="458">
        <v>1143</v>
      </c>
      <c r="AI25" s="459"/>
      <c r="AJ25" s="459"/>
      <c r="AK25" s="459"/>
      <c r="AL25" s="501"/>
      <c r="AM25" s="458">
        <v>3511296</v>
      </c>
      <c r="AN25" s="459"/>
      <c r="AO25" s="459"/>
      <c r="AP25" s="459"/>
      <c r="AQ25" s="459"/>
      <c r="AR25" s="501"/>
      <c r="AS25" s="458">
        <v>3072</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171794637</v>
      </c>
      <c r="BO25" s="371"/>
      <c r="BP25" s="371"/>
      <c r="BQ25" s="371"/>
      <c r="BR25" s="371"/>
      <c r="BS25" s="371"/>
      <c r="BT25" s="371"/>
      <c r="BU25" s="372"/>
      <c r="BV25" s="370">
        <v>174390419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177</v>
      </c>
      <c r="F26" s="437"/>
      <c r="G26" s="437"/>
      <c r="H26" s="437"/>
      <c r="I26" s="437"/>
      <c r="J26" s="437"/>
      <c r="K26" s="438"/>
      <c r="L26" s="458">
        <v>1</v>
      </c>
      <c r="M26" s="459"/>
      <c r="N26" s="459"/>
      <c r="O26" s="459"/>
      <c r="P26" s="501"/>
      <c r="Q26" s="458">
        <v>8500</v>
      </c>
      <c r="R26" s="459"/>
      <c r="S26" s="459"/>
      <c r="T26" s="459"/>
      <c r="U26" s="459"/>
      <c r="V26" s="501"/>
      <c r="W26" s="553"/>
      <c r="X26" s="554"/>
      <c r="Y26" s="555"/>
      <c r="Z26" s="457" t="s">
        <v>178</v>
      </c>
      <c r="AA26" s="559"/>
      <c r="AB26" s="559"/>
      <c r="AC26" s="559"/>
      <c r="AD26" s="559"/>
      <c r="AE26" s="559"/>
      <c r="AF26" s="559"/>
      <c r="AG26" s="560"/>
      <c r="AH26" s="458">
        <v>480</v>
      </c>
      <c r="AI26" s="459"/>
      <c r="AJ26" s="459"/>
      <c r="AK26" s="459"/>
      <c r="AL26" s="501"/>
      <c r="AM26" s="458">
        <v>1480800</v>
      </c>
      <c r="AN26" s="459"/>
      <c r="AO26" s="459"/>
      <c r="AP26" s="459"/>
      <c r="AQ26" s="459"/>
      <c r="AR26" s="501"/>
      <c r="AS26" s="458">
        <v>3085</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v>8400060</v>
      </c>
      <c r="BO26" s="408"/>
      <c r="BP26" s="408"/>
      <c r="BQ26" s="408"/>
      <c r="BR26" s="408"/>
      <c r="BS26" s="408"/>
      <c r="BT26" s="408"/>
      <c r="BU26" s="409"/>
      <c r="BV26" s="407">
        <v>7210285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180</v>
      </c>
      <c r="F27" s="437"/>
      <c r="G27" s="437"/>
      <c r="H27" s="437"/>
      <c r="I27" s="437"/>
      <c r="J27" s="437"/>
      <c r="K27" s="438"/>
      <c r="L27" s="458">
        <v>1</v>
      </c>
      <c r="M27" s="459"/>
      <c r="N27" s="459"/>
      <c r="O27" s="459"/>
      <c r="P27" s="501"/>
      <c r="Q27" s="458">
        <v>10600</v>
      </c>
      <c r="R27" s="459"/>
      <c r="S27" s="459"/>
      <c r="T27" s="459"/>
      <c r="U27" s="459"/>
      <c r="V27" s="501"/>
      <c r="W27" s="553"/>
      <c r="X27" s="554"/>
      <c r="Y27" s="555"/>
      <c r="Z27" s="457" t="s">
        <v>181</v>
      </c>
      <c r="AA27" s="437"/>
      <c r="AB27" s="437"/>
      <c r="AC27" s="437"/>
      <c r="AD27" s="437"/>
      <c r="AE27" s="437"/>
      <c r="AF27" s="437"/>
      <c r="AG27" s="438"/>
      <c r="AH27" s="458">
        <v>7542</v>
      </c>
      <c r="AI27" s="459"/>
      <c r="AJ27" s="459"/>
      <c r="AK27" s="459"/>
      <c r="AL27" s="501"/>
      <c r="AM27" s="458">
        <v>25535620</v>
      </c>
      <c r="AN27" s="459"/>
      <c r="AO27" s="459"/>
      <c r="AP27" s="459"/>
      <c r="AQ27" s="459"/>
      <c r="AR27" s="501"/>
      <c r="AS27" s="458">
        <v>3386</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v>17194870</v>
      </c>
      <c r="BO27" s="527"/>
      <c r="BP27" s="527"/>
      <c r="BQ27" s="527"/>
      <c r="BR27" s="527"/>
      <c r="BS27" s="527"/>
      <c r="BT27" s="527"/>
      <c r="BU27" s="528"/>
      <c r="BV27" s="526">
        <v>17096195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183</v>
      </c>
      <c r="F28" s="437"/>
      <c r="G28" s="437"/>
      <c r="H28" s="437"/>
      <c r="I28" s="437"/>
      <c r="J28" s="437"/>
      <c r="K28" s="438"/>
      <c r="L28" s="458">
        <v>1</v>
      </c>
      <c r="M28" s="459"/>
      <c r="N28" s="459"/>
      <c r="O28" s="459"/>
      <c r="P28" s="501"/>
      <c r="Q28" s="458">
        <v>9700</v>
      </c>
      <c r="R28" s="459"/>
      <c r="S28" s="459"/>
      <c r="T28" s="459"/>
      <c r="U28" s="459"/>
      <c r="V28" s="501"/>
      <c r="W28" s="553"/>
      <c r="X28" s="554"/>
      <c r="Y28" s="555"/>
      <c r="Z28" s="457" t="s">
        <v>184</v>
      </c>
      <c r="AA28" s="437"/>
      <c r="AB28" s="437"/>
      <c r="AC28" s="437"/>
      <c r="AD28" s="437"/>
      <c r="AE28" s="437"/>
      <c r="AF28" s="437"/>
      <c r="AG28" s="438"/>
      <c r="AH28" s="458">
        <v>440</v>
      </c>
      <c r="AI28" s="459"/>
      <c r="AJ28" s="459"/>
      <c r="AK28" s="459"/>
      <c r="AL28" s="501"/>
      <c r="AM28" s="458">
        <v>1217480</v>
      </c>
      <c r="AN28" s="459"/>
      <c r="AO28" s="459"/>
      <c r="AP28" s="459"/>
      <c r="AQ28" s="459"/>
      <c r="AR28" s="501"/>
      <c r="AS28" s="458">
        <v>2767</v>
      </c>
      <c r="AT28" s="459"/>
      <c r="AU28" s="459"/>
      <c r="AV28" s="459"/>
      <c r="AW28" s="459"/>
      <c r="AX28" s="460"/>
      <c r="AY28" s="561" t="s">
        <v>185</v>
      </c>
      <c r="AZ28" s="562"/>
      <c r="BA28" s="562"/>
      <c r="BB28" s="563"/>
      <c r="BC28" s="367" t="s">
        <v>50</v>
      </c>
      <c r="BD28" s="368"/>
      <c r="BE28" s="368"/>
      <c r="BF28" s="368"/>
      <c r="BG28" s="368"/>
      <c r="BH28" s="368"/>
      <c r="BI28" s="368"/>
      <c r="BJ28" s="368"/>
      <c r="BK28" s="368"/>
      <c r="BL28" s="368"/>
      <c r="BM28" s="369"/>
      <c r="BN28" s="370">
        <v>36831577</v>
      </c>
      <c r="BO28" s="371"/>
      <c r="BP28" s="371"/>
      <c r="BQ28" s="371"/>
      <c r="BR28" s="371"/>
      <c r="BS28" s="371"/>
      <c r="BT28" s="371"/>
      <c r="BU28" s="372"/>
      <c r="BV28" s="370">
        <v>35596711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186</v>
      </c>
      <c r="F29" s="437"/>
      <c r="G29" s="437"/>
      <c r="H29" s="437"/>
      <c r="I29" s="437"/>
      <c r="J29" s="437"/>
      <c r="K29" s="438"/>
      <c r="L29" s="458">
        <v>60</v>
      </c>
      <c r="M29" s="459"/>
      <c r="N29" s="459"/>
      <c r="O29" s="459"/>
      <c r="P29" s="501"/>
      <c r="Q29" s="458">
        <v>8800</v>
      </c>
      <c r="R29" s="459"/>
      <c r="S29" s="459"/>
      <c r="T29" s="459"/>
      <c r="U29" s="459"/>
      <c r="V29" s="501"/>
      <c r="W29" s="556"/>
      <c r="X29" s="557"/>
      <c r="Y29" s="558"/>
      <c r="Z29" s="457" t="s">
        <v>187</v>
      </c>
      <c r="AA29" s="437"/>
      <c r="AB29" s="437"/>
      <c r="AC29" s="437"/>
      <c r="AD29" s="437"/>
      <c r="AE29" s="437"/>
      <c r="AF29" s="437"/>
      <c r="AG29" s="438"/>
      <c r="AH29" s="458">
        <v>15904</v>
      </c>
      <c r="AI29" s="459"/>
      <c r="AJ29" s="459"/>
      <c r="AK29" s="459"/>
      <c r="AL29" s="501"/>
      <c r="AM29" s="458">
        <v>51358832</v>
      </c>
      <c r="AN29" s="459"/>
      <c r="AO29" s="459"/>
      <c r="AP29" s="459"/>
      <c r="AQ29" s="459"/>
      <c r="AR29" s="501"/>
      <c r="AS29" s="458">
        <v>3229</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20731279</v>
      </c>
      <c r="BO29" s="408"/>
      <c r="BP29" s="408"/>
      <c r="BQ29" s="408"/>
      <c r="BR29" s="408"/>
      <c r="BS29" s="408"/>
      <c r="BT29" s="408"/>
      <c r="BU29" s="409"/>
      <c r="BV29" s="407">
        <v>19035489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101.7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62277198</v>
      </c>
      <c r="BO30" s="527"/>
      <c r="BP30" s="527"/>
      <c r="BQ30" s="527"/>
      <c r="BR30" s="527"/>
      <c r="BS30" s="527"/>
      <c r="BT30" s="527"/>
      <c r="BU30" s="528"/>
      <c r="BV30" s="526">
        <v>40260865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198</v>
      </c>
      <c r="V33" s="431"/>
      <c r="W33" s="396" t="s">
        <v>197</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199</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7</v>
      </c>
      <c r="V34" s="597"/>
      <c r="W34" s="598" t="str">
        <f>IF('各会計、関係団体の財政状況及び健全化判断比率'!B28="","",'各会計、関係団体の財政状況及び健全化判断比率'!B28)</f>
        <v>後期高齢者医療特別会計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IF('各会計、関係団体の財政状況及び健全化判断比率'!B31="","",'各会計、関係団体の財政状況及び健全化判断比率'!B31)</f>
        <v>モーターボート競走事業会計</v>
      </c>
      <c r="AP34" s="598"/>
      <c r="AQ34" s="598"/>
      <c r="AR34" s="598"/>
      <c r="AS34" s="598"/>
      <c r="AT34" s="598"/>
      <c r="AU34" s="598"/>
      <c r="AV34" s="598"/>
      <c r="AW34" s="598"/>
      <c r="AX34" s="598"/>
      <c r="AY34" s="598"/>
      <c r="AZ34" s="598"/>
      <c r="BA34" s="598"/>
      <c r="BB34" s="598"/>
      <c r="BC34" s="598"/>
      <c r="BD34" s="181"/>
      <c r="BE34" s="597">
        <f>IF(BG34="","",MAX(C34:D43,U34:V43,AM34:AN43)+1)</f>
        <v>15</v>
      </c>
      <c r="BF34" s="597"/>
      <c r="BG34" s="598" t="str">
        <f>IF('各会計、関係団体の財政状況及び健全化判断比率'!B36="","",'各会計、関係団体の財政状況及び健全化判断比率'!B36)</f>
        <v>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19</v>
      </c>
      <c r="BX34" s="597"/>
      <c r="BY34" s="598" t="str">
        <f>IF('各会計、関係団体の財政状況及び健全化判断比率'!B68="","",'各会計、関係団体の財政状況及び健全化判断比率'!B68)</f>
        <v>福岡都市圏広域行政事業組合（普通会計）</v>
      </c>
      <c r="BZ34" s="598"/>
      <c r="CA34" s="598"/>
      <c r="CB34" s="598"/>
      <c r="CC34" s="598"/>
      <c r="CD34" s="598"/>
      <c r="CE34" s="598"/>
      <c r="CF34" s="598"/>
      <c r="CG34" s="598"/>
      <c r="CH34" s="598"/>
      <c r="CI34" s="598"/>
      <c r="CJ34" s="598"/>
      <c r="CK34" s="598"/>
      <c r="CL34" s="598"/>
      <c r="CM34" s="598"/>
      <c r="CN34" s="181"/>
      <c r="CO34" s="597">
        <f>IF(CQ34="","",MAX(C34:D43,U34:V43,AM34:AN43,BE34:BF43,BW34:BX43)+1)</f>
        <v>28</v>
      </c>
      <c r="CP34" s="597"/>
      <c r="CQ34" s="598" t="str">
        <f>IF('各会計、関係団体の財政状況及び健全化判断比率'!BS7="","",'各会計、関係団体の財政状況及び健全化判断比率'!BS7)</f>
        <v>（公財）福岡市緑のまちづくり協会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母子父子寡婦福祉資金貸付事業特別会計</v>
      </c>
      <c r="F35" s="598"/>
      <c r="G35" s="598"/>
      <c r="H35" s="598"/>
      <c r="I35" s="598"/>
      <c r="J35" s="598"/>
      <c r="K35" s="598"/>
      <c r="L35" s="598"/>
      <c r="M35" s="598"/>
      <c r="N35" s="598"/>
      <c r="O35" s="598"/>
      <c r="P35" s="598"/>
      <c r="Q35" s="598"/>
      <c r="R35" s="598"/>
      <c r="S35" s="598"/>
      <c r="T35" s="181"/>
      <c r="U35" s="597">
        <f>IF(W35="","",U34+1)</f>
        <v>8</v>
      </c>
      <c r="V35" s="597"/>
      <c r="W35" s="598" t="str">
        <f>IF('各会計、関係団体の財政状況及び健全化判断比率'!B29="","",'各会計、関係団体の財政状況及び健全化判断比率'!B29)</f>
        <v>国民健康保険事業特別会計</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f t="shared" ref="BE35:BE43" si="1">IF(BG35="","",BE34+1)</f>
        <v>16</v>
      </c>
      <c r="BF35" s="597"/>
      <c r="BG35" s="598" t="str">
        <f>IF('各会計、関係団体の財政状況及び健全化判断比率'!B37="","",'各会計、関係団体の財政状況及び健全化判断比率'!B37)</f>
        <v>中央卸売市場特別会計</v>
      </c>
      <c r="BH35" s="598"/>
      <c r="BI35" s="598"/>
      <c r="BJ35" s="598"/>
      <c r="BK35" s="598"/>
      <c r="BL35" s="598"/>
      <c r="BM35" s="598"/>
      <c r="BN35" s="598"/>
      <c r="BO35" s="598"/>
      <c r="BP35" s="598"/>
      <c r="BQ35" s="598"/>
      <c r="BR35" s="598"/>
      <c r="BS35" s="598"/>
      <c r="BT35" s="598"/>
      <c r="BU35" s="598"/>
      <c r="BV35" s="181"/>
      <c r="BW35" s="597">
        <f t="shared" ref="BW35:BW43" si="2">IF(BY35="","",BW34+1)</f>
        <v>20</v>
      </c>
      <c r="BX35" s="597"/>
      <c r="BY35" s="598" t="str">
        <f>IF('各会計、関係団体の財政状況及び健全化判断比率'!B69="","",'各会計、関係団体の財政状況及び健全化判断比率'!B69)</f>
        <v>福岡都市圏広域行政事業組合（事業会計）</v>
      </c>
      <c r="BZ35" s="598"/>
      <c r="CA35" s="598"/>
      <c r="CB35" s="598"/>
      <c r="CC35" s="598"/>
      <c r="CD35" s="598"/>
      <c r="CE35" s="598"/>
      <c r="CF35" s="598"/>
      <c r="CG35" s="598"/>
      <c r="CH35" s="598"/>
      <c r="CI35" s="598"/>
      <c r="CJ35" s="598"/>
      <c r="CK35" s="598"/>
      <c r="CL35" s="598"/>
      <c r="CM35" s="598"/>
      <c r="CN35" s="181"/>
      <c r="CO35" s="597">
        <f t="shared" ref="CO35:CO43" si="3">IF(CQ35="","",CO34+1)</f>
        <v>29</v>
      </c>
      <c r="CP35" s="597"/>
      <c r="CQ35" s="598" t="str">
        <f>IF('各会計、関係団体の財政状況及び健全化判断比率'!BS8="","",'各会計、関係団体の財政状況及び健全化判断比率'!BS8)</f>
        <v>（一財）福岡コンベンションセンター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香椎駅周辺土地区画整理事業特別会計</v>
      </c>
      <c r="F36" s="598"/>
      <c r="G36" s="598"/>
      <c r="H36" s="598"/>
      <c r="I36" s="598"/>
      <c r="J36" s="598"/>
      <c r="K36" s="598"/>
      <c r="L36" s="598"/>
      <c r="M36" s="598"/>
      <c r="N36" s="598"/>
      <c r="O36" s="598"/>
      <c r="P36" s="598"/>
      <c r="Q36" s="598"/>
      <c r="R36" s="598"/>
      <c r="S36" s="598"/>
      <c r="T36" s="181"/>
      <c r="U36" s="597">
        <f t="shared" ref="U36:U43" si="4">IF(W36="","",U35+1)</f>
        <v>9</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f t="shared" si="0"/>
        <v>12</v>
      </c>
      <c r="AN36" s="597"/>
      <c r="AO36" s="598" t="str">
        <f>IF('各会計、関係団体の財政状況及び健全化判断比率'!B33="","",'各会計、関係団体の財政状況及び健全化判断比率'!B33)</f>
        <v>水道事業会計</v>
      </c>
      <c r="AP36" s="598"/>
      <c r="AQ36" s="598"/>
      <c r="AR36" s="598"/>
      <c r="AS36" s="598"/>
      <c r="AT36" s="598"/>
      <c r="AU36" s="598"/>
      <c r="AV36" s="598"/>
      <c r="AW36" s="598"/>
      <c r="AX36" s="598"/>
      <c r="AY36" s="598"/>
      <c r="AZ36" s="598"/>
      <c r="BA36" s="598"/>
      <c r="BB36" s="598"/>
      <c r="BC36" s="598"/>
      <c r="BD36" s="181"/>
      <c r="BE36" s="597">
        <f t="shared" si="1"/>
        <v>17</v>
      </c>
      <c r="BF36" s="597"/>
      <c r="BG36" s="598" t="str">
        <f>IF('各会計、関係団体の財政状況及び健全化判断比率'!B38="","",'各会計、関係団体の財政状況及び健全化判断比率'!B38)</f>
        <v>市営渡船事業特別会計</v>
      </c>
      <c r="BH36" s="598"/>
      <c r="BI36" s="598"/>
      <c r="BJ36" s="598"/>
      <c r="BK36" s="598"/>
      <c r="BL36" s="598"/>
      <c r="BM36" s="598"/>
      <c r="BN36" s="598"/>
      <c r="BO36" s="598"/>
      <c r="BP36" s="598"/>
      <c r="BQ36" s="598"/>
      <c r="BR36" s="598"/>
      <c r="BS36" s="598"/>
      <c r="BT36" s="598"/>
      <c r="BU36" s="598"/>
      <c r="BV36" s="181"/>
      <c r="BW36" s="597">
        <f t="shared" si="2"/>
        <v>21</v>
      </c>
      <c r="BX36" s="597"/>
      <c r="BY36" s="598" t="str">
        <f>IF('各会計、関係団体の財政状況及び健全化判断比率'!B70="","",'各会計、関係団体の財政状況及び健全化判断比率'!B70)</f>
        <v>福岡県自治振興組合</v>
      </c>
      <c r="BZ36" s="598"/>
      <c r="CA36" s="598"/>
      <c r="CB36" s="598"/>
      <c r="CC36" s="598"/>
      <c r="CD36" s="598"/>
      <c r="CE36" s="598"/>
      <c r="CF36" s="598"/>
      <c r="CG36" s="598"/>
      <c r="CH36" s="598"/>
      <c r="CI36" s="598"/>
      <c r="CJ36" s="598"/>
      <c r="CK36" s="598"/>
      <c r="CL36" s="598"/>
      <c r="CM36" s="598"/>
      <c r="CN36" s="181"/>
      <c r="CO36" s="597">
        <f t="shared" si="3"/>
        <v>30</v>
      </c>
      <c r="CP36" s="597"/>
      <c r="CQ36" s="598" t="str">
        <f>IF('各会計、関係団体の財政状況及び健全化判断比率'!BS9="","",'各会計、関係団体の財政状況及び健全化判断比率'!BS9)</f>
        <v>（公財）福岡市中小企業従業員福祉協会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貝塚駅周辺土地区画整理事業特別会計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13</v>
      </c>
      <c r="AN37" s="597"/>
      <c r="AO37" s="598" t="str">
        <f>IF('各会計、関係団体の財政状況及び健全化判断比率'!B34="","",'各会計、関係団体の財政状況及び健全化判断比率'!B34)</f>
        <v>工業用水道事業会計</v>
      </c>
      <c r="AP37" s="598"/>
      <c r="AQ37" s="598"/>
      <c r="AR37" s="598"/>
      <c r="AS37" s="598"/>
      <c r="AT37" s="598"/>
      <c r="AU37" s="598"/>
      <c r="AV37" s="598"/>
      <c r="AW37" s="598"/>
      <c r="AX37" s="598"/>
      <c r="AY37" s="598"/>
      <c r="AZ37" s="598"/>
      <c r="BA37" s="598"/>
      <c r="BB37" s="598"/>
      <c r="BC37" s="598"/>
      <c r="BD37" s="181"/>
      <c r="BE37" s="597">
        <f t="shared" si="1"/>
        <v>18</v>
      </c>
      <c r="BF37" s="597"/>
      <c r="BG37" s="598" t="str">
        <f>IF('各会計、関係団体の財政状況及び健全化判断比率'!B39="","",'各会計、関係団体の財政状況及び健全化判断比率'!B39)</f>
        <v>港湾整備事業特別会計</v>
      </c>
      <c r="BH37" s="598"/>
      <c r="BI37" s="598"/>
      <c r="BJ37" s="598"/>
      <c r="BK37" s="598"/>
      <c r="BL37" s="598"/>
      <c r="BM37" s="598"/>
      <c r="BN37" s="598"/>
      <c r="BO37" s="598"/>
      <c r="BP37" s="598"/>
      <c r="BQ37" s="598"/>
      <c r="BR37" s="598"/>
      <c r="BS37" s="598"/>
      <c r="BT37" s="598"/>
      <c r="BU37" s="598"/>
      <c r="BV37" s="181"/>
      <c r="BW37" s="597">
        <f t="shared" si="2"/>
        <v>22</v>
      </c>
      <c r="BX37" s="597"/>
      <c r="BY37" s="598" t="str">
        <f>IF('各会計、関係団体の財政状況及び健全化判断比率'!B71="","",'各会計、関係団体の財政状況及び健全化判断比率'!B71)</f>
        <v>糟屋郡篠栗町外一市五町財産組合</v>
      </c>
      <c r="BZ37" s="598"/>
      <c r="CA37" s="598"/>
      <c r="CB37" s="598"/>
      <c r="CC37" s="598"/>
      <c r="CD37" s="598"/>
      <c r="CE37" s="598"/>
      <c r="CF37" s="598"/>
      <c r="CG37" s="598"/>
      <c r="CH37" s="598"/>
      <c r="CI37" s="598"/>
      <c r="CJ37" s="598"/>
      <c r="CK37" s="598"/>
      <c r="CL37" s="598"/>
      <c r="CM37" s="598"/>
      <c r="CN37" s="181"/>
      <c r="CO37" s="597">
        <f t="shared" si="3"/>
        <v>31</v>
      </c>
      <c r="CP37" s="597"/>
      <c r="CQ37" s="598" t="str">
        <f>IF('各会計、関係団体の財政状況及び健全化判断比率'!BS10="","",'各会計、関係団体の財政状況及び健全化判断比率'!BS10)</f>
        <v>（公財）福岡観光コンベンションビューロー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市立病院機構病院事業債管理特別会計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14</v>
      </c>
      <c r="AN38" s="597"/>
      <c r="AO38" s="598" t="str">
        <f>IF('各会計、関係団体の財政状況及び健全化判断比率'!B35="","",'各会計、関係団体の財政状況及び健全化判断比率'!B35)</f>
        <v>高速鉄道事業会計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23</v>
      </c>
      <c r="BX38" s="597"/>
      <c r="BY38" s="598" t="str">
        <f>IF('各会計、関係団体の財政状況及び健全化判断比率'!B72="","",'各会計、関係団体の財政状況及び健全化判断比率'!B72)</f>
        <v>北筑昇華苑組合</v>
      </c>
      <c r="BZ38" s="598"/>
      <c r="CA38" s="598"/>
      <c r="CB38" s="598"/>
      <c r="CC38" s="598"/>
      <c r="CD38" s="598"/>
      <c r="CE38" s="598"/>
      <c r="CF38" s="598"/>
      <c r="CG38" s="598"/>
      <c r="CH38" s="598"/>
      <c r="CI38" s="598"/>
      <c r="CJ38" s="598"/>
      <c r="CK38" s="598"/>
      <c r="CL38" s="598"/>
      <c r="CM38" s="598"/>
      <c r="CN38" s="181"/>
      <c r="CO38" s="597">
        <f t="shared" si="3"/>
        <v>32</v>
      </c>
      <c r="CP38" s="597"/>
      <c r="CQ38" s="598" t="str">
        <f>IF('各会計、関係団体の財政状況及び健全化判断比率'!BS11="","",'各会計、関係団体の財政状況及び健全化判断比率'!BS11)</f>
        <v>（公財）福岡市水道サービス公社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市債管理特別会計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24</v>
      </c>
      <c r="BX39" s="597"/>
      <c r="BY39" s="598" t="str">
        <f>IF('各会計、関係団体の財政状況及び健全化判断比率'!B73="","",'各会計、関係団体の財政状況及び健全化判断比率'!B73)</f>
        <v>福岡都市圏南部環境事業組合</v>
      </c>
      <c r="BZ39" s="598"/>
      <c r="CA39" s="598"/>
      <c r="CB39" s="598"/>
      <c r="CC39" s="598"/>
      <c r="CD39" s="598"/>
      <c r="CE39" s="598"/>
      <c r="CF39" s="598"/>
      <c r="CG39" s="598"/>
      <c r="CH39" s="598"/>
      <c r="CI39" s="598"/>
      <c r="CJ39" s="598"/>
      <c r="CK39" s="598"/>
      <c r="CL39" s="598"/>
      <c r="CM39" s="598"/>
      <c r="CN39" s="181"/>
      <c r="CO39" s="597">
        <f t="shared" si="3"/>
        <v>33</v>
      </c>
      <c r="CP39" s="597"/>
      <c r="CQ39" s="598" t="str">
        <f>IF('各会計、関係団体の財政状況及び健全化判断比率'!BS12="","",'各会計、関係団体の財政状況及び健全化判断比率'!BS12)</f>
        <v>（公財）福岡市教育振興会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25</v>
      </c>
      <c r="BX40" s="597"/>
      <c r="BY40" s="598" t="str">
        <f>IF('各会計、関係団体の財政状況及び健全化判断比率'!B74="","",'各会計、関係団体の財政状況及び健全化判断比率'!B74)</f>
        <v>粕屋郡粕屋町外1市水利組合</v>
      </c>
      <c r="BZ40" s="598"/>
      <c r="CA40" s="598"/>
      <c r="CB40" s="598"/>
      <c r="CC40" s="598"/>
      <c r="CD40" s="598"/>
      <c r="CE40" s="598"/>
      <c r="CF40" s="598"/>
      <c r="CG40" s="598"/>
      <c r="CH40" s="598"/>
      <c r="CI40" s="598"/>
      <c r="CJ40" s="598"/>
      <c r="CK40" s="598"/>
      <c r="CL40" s="598"/>
      <c r="CM40" s="598"/>
      <c r="CN40" s="181"/>
      <c r="CO40" s="597">
        <f t="shared" si="3"/>
        <v>34</v>
      </c>
      <c r="CP40" s="597"/>
      <c r="CQ40" s="598" t="str">
        <f>IF('各会計、関係団体の財政状況及び健全化判断比率'!BS13="","",'各会計、関係団体の財政状況及び健全化判断比率'!BS13)</f>
        <v>（公財）福岡市スポーツ協会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26</v>
      </c>
      <c r="BX41" s="597"/>
      <c r="BY41" s="598" t="str">
        <f>IF('各会計、関係団体の財政状況及び健全化判断比率'!B75="","",'各会計、関係団体の財政状況及び健全化判断比率'!B75)</f>
        <v>福岡県後期高齢者医療広域連合</v>
      </c>
      <c r="BZ41" s="598"/>
      <c r="CA41" s="598"/>
      <c r="CB41" s="598"/>
      <c r="CC41" s="598"/>
      <c r="CD41" s="598"/>
      <c r="CE41" s="598"/>
      <c r="CF41" s="598"/>
      <c r="CG41" s="598"/>
      <c r="CH41" s="598"/>
      <c r="CI41" s="598"/>
      <c r="CJ41" s="598"/>
      <c r="CK41" s="598"/>
      <c r="CL41" s="598"/>
      <c r="CM41" s="598"/>
      <c r="CN41" s="181"/>
      <c r="CO41" s="597">
        <f t="shared" si="3"/>
        <v>35</v>
      </c>
      <c r="CP41" s="597"/>
      <c r="CQ41" s="598" t="str">
        <f>IF('各会計、関係団体の財政状況及び健全化判断比率'!BS14="","",'各会計、関係団体の財政状況及び健全化判断比率'!BS14)</f>
        <v>（公財）福岡市文化芸術振興財団</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27</v>
      </c>
      <c r="BX42" s="597"/>
      <c r="BY42" s="598" t="str">
        <f>IF('各会計、関係団体の財政状況及び健全化判断比率'!B76="","",'各会計、関係団体の財政状況及び健全化判断比率'!B76)</f>
        <v>福岡地区水道企業団</v>
      </c>
      <c r="BZ42" s="598"/>
      <c r="CA42" s="598"/>
      <c r="CB42" s="598"/>
      <c r="CC42" s="598"/>
      <c r="CD42" s="598"/>
      <c r="CE42" s="598"/>
      <c r="CF42" s="598"/>
      <c r="CG42" s="598"/>
      <c r="CH42" s="598"/>
      <c r="CI42" s="598"/>
      <c r="CJ42" s="598"/>
      <c r="CK42" s="598"/>
      <c r="CL42" s="598"/>
      <c r="CM42" s="598"/>
      <c r="CN42" s="181"/>
      <c r="CO42" s="597">
        <f t="shared" si="3"/>
        <v>36</v>
      </c>
      <c r="CP42" s="597"/>
      <c r="CQ42" s="598" t="str">
        <f>IF('各会計、関係団体の財政状況及び健全化判断比率'!BS15="","",'各会計、関係団体の財政状況及び健全化判断比率'!BS15)</f>
        <v>（公財）福岡市学校給食公社</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37</v>
      </c>
      <c r="CP43" s="597"/>
      <c r="CQ43" s="598" t="str">
        <f>IF('各会計、関係団体の財政状況及び健全化判断比率'!BS16="","",'各会計、関係団体の財政状況及び健全化判断比率'!BS16)</f>
        <v>（公財）九州先端科学技術研究所</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xlSwNY5m+hySMcAZumaiqbMOWDSCfRasmbS8iO3EpJnduBQMaiiDssZAkbgmOzZ4iRo6hSCTBsen6yhDa06rg==" saltValue="zbcL7uIfhmhX6ZG4UAhDb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X31" sqref="BX31:CB3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358265739</v>
      </c>
      <c r="S5" s="613"/>
      <c r="T5" s="613"/>
      <c r="U5" s="613"/>
      <c r="V5" s="613"/>
      <c r="W5" s="613"/>
      <c r="X5" s="613"/>
      <c r="Y5" s="614"/>
      <c r="Z5" s="615">
        <v>31.3</v>
      </c>
      <c r="AA5" s="615"/>
      <c r="AB5" s="615"/>
      <c r="AC5" s="615"/>
      <c r="AD5" s="616">
        <v>329164608</v>
      </c>
      <c r="AE5" s="616"/>
      <c r="AF5" s="616"/>
      <c r="AG5" s="616"/>
      <c r="AH5" s="616"/>
      <c r="AI5" s="616"/>
      <c r="AJ5" s="616"/>
      <c r="AK5" s="616"/>
      <c r="AL5" s="617">
        <v>74.8</v>
      </c>
      <c r="AM5" s="618"/>
      <c r="AN5" s="618"/>
      <c r="AO5" s="619"/>
      <c r="AP5" s="609" t="s">
        <v>229</v>
      </c>
      <c r="AQ5" s="610"/>
      <c r="AR5" s="610"/>
      <c r="AS5" s="610"/>
      <c r="AT5" s="610"/>
      <c r="AU5" s="610"/>
      <c r="AV5" s="610"/>
      <c r="AW5" s="610"/>
      <c r="AX5" s="610"/>
      <c r="AY5" s="610"/>
      <c r="AZ5" s="610"/>
      <c r="BA5" s="610"/>
      <c r="BB5" s="610"/>
      <c r="BC5" s="610"/>
      <c r="BD5" s="610"/>
      <c r="BE5" s="610"/>
      <c r="BF5" s="611"/>
      <c r="BG5" s="623">
        <v>320832855</v>
      </c>
      <c r="BH5" s="624"/>
      <c r="BI5" s="624"/>
      <c r="BJ5" s="624"/>
      <c r="BK5" s="624"/>
      <c r="BL5" s="624"/>
      <c r="BM5" s="624"/>
      <c r="BN5" s="625"/>
      <c r="BO5" s="626">
        <v>89.6</v>
      </c>
      <c r="BP5" s="626"/>
      <c r="BQ5" s="626"/>
      <c r="BR5" s="626"/>
      <c r="BS5" s="627">
        <v>8810637</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6564530</v>
      </c>
      <c r="S6" s="624"/>
      <c r="T6" s="624"/>
      <c r="U6" s="624"/>
      <c r="V6" s="624"/>
      <c r="W6" s="624"/>
      <c r="X6" s="624"/>
      <c r="Y6" s="625"/>
      <c r="Z6" s="626">
        <v>0.6</v>
      </c>
      <c r="AA6" s="626"/>
      <c r="AB6" s="626"/>
      <c r="AC6" s="626"/>
      <c r="AD6" s="627">
        <v>6564530</v>
      </c>
      <c r="AE6" s="627"/>
      <c r="AF6" s="627"/>
      <c r="AG6" s="627"/>
      <c r="AH6" s="627"/>
      <c r="AI6" s="627"/>
      <c r="AJ6" s="627"/>
      <c r="AK6" s="627"/>
      <c r="AL6" s="628">
        <v>1.5</v>
      </c>
      <c r="AM6" s="629"/>
      <c r="AN6" s="629"/>
      <c r="AO6" s="630"/>
      <c r="AP6" s="620" t="s">
        <v>234</v>
      </c>
      <c r="AQ6" s="621"/>
      <c r="AR6" s="621"/>
      <c r="AS6" s="621"/>
      <c r="AT6" s="621"/>
      <c r="AU6" s="621"/>
      <c r="AV6" s="621"/>
      <c r="AW6" s="621"/>
      <c r="AX6" s="621"/>
      <c r="AY6" s="621"/>
      <c r="AZ6" s="621"/>
      <c r="BA6" s="621"/>
      <c r="BB6" s="621"/>
      <c r="BC6" s="621"/>
      <c r="BD6" s="621"/>
      <c r="BE6" s="621"/>
      <c r="BF6" s="622"/>
      <c r="BG6" s="623">
        <v>320832855</v>
      </c>
      <c r="BH6" s="624"/>
      <c r="BI6" s="624"/>
      <c r="BJ6" s="624"/>
      <c r="BK6" s="624"/>
      <c r="BL6" s="624"/>
      <c r="BM6" s="624"/>
      <c r="BN6" s="625"/>
      <c r="BO6" s="626">
        <v>89.6</v>
      </c>
      <c r="BP6" s="626"/>
      <c r="BQ6" s="626"/>
      <c r="BR6" s="626"/>
      <c r="BS6" s="627">
        <v>8810637</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1741845</v>
      </c>
      <c r="CS6" s="624"/>
      <c r="CT6" s="624"/>
      <c r="CU6" s="624"/>
      <c r="CV6" s="624"/>
      <c r="CW6" s="624"/>
      <c r="CX6" s="624"/>
      <c r="CY6" s="625"/>
      <c r="CZ6" s="617">
        <v>0.2</v>
      </c>
      <c r="DA6" s="618"/>
      <c r="DB6" s="618"/>
      <c r="DC6" s="634"/>
      <c r="DD6" s="632" t="s">
        <v>236</v>
      </c>
      <c r="DE6" s="624"/>
      <c r="DF6" s="624"/>
      <c r="DG6" s="624"/>
      <c r="DH6" s="624"/>
      <c r="DI6" s="624"/>
      <c r="DJ6" s="624"/>
      <c r="DK6" s="624"/>
      <c r="DL6" s="624"/>
      <c r="DM6" s="624"/>
      <c r="DN6" s="624"/>
      <c r="DO6" s="624"/>
      <c r="DP6" s="625"/>
      <c r="DQ6" s="632">
        <v>1741845</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73025</v>
      </c>
      <c r="S7" s="624"/>
      <c r="T7" s="624"/>
      <c r="U7" s="624"/>
      <c r="V7" s="624"/>
      <c r="W7" s="624"/>
      <c r="X7" s="624"/>
      <c r="Y7" s="625"/>
      <c r="Z7" s="626">
        <v>0</v>
      </c>
      <c r="AA7" s="626"/>
      <c r="AB7" s="626"/>
      <c r="AC7" s="626"/>
      <c r="AD7" s="627">
        <v>73025</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175655214</v>
      </c>
      <c r="BH7" s="624"/>
      <c r="BI7" s="624"/>
      <c r="BJ7" s="624"/>
      <c r="BK7" s="624"/>
      <c r="BL7" s="624"/>
      <c r="BM7" s="624"/>
      <c r="BN7" s="625"/>
      <c r="BO7" s="626">
        <v>49</v>
      </c>
      <c r="BP7" s="626"/>
      <c r="BQ7" s="626"/>
      <c r="BR7" s="626"/>
      <c r="BS7" s="627">
        <v>8810637</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59881430</v>
      </c>
      <c r="CS7" s="624"/>
      <c r="CT7" s="624"/>
      <c r="CU7" s="624"/>
      <c r="CV7" s="624"/>
      <c r="CW7" s="624"/>
      <c r="CX7" s="624"/>
      <c r="CY7" s="625"/>
      <c r="CZ7" s="626">
        <v>5.3</v>
      </c>
      <c r="DA7" s="626"/>
      <c r="DB7" s="626"/>
      <c r="DC7" s="626"/>
      <c r="DD7" s="632">
        <v>2000150</v>
      </c>
      <c r="DE7" s="624"/>
      <c r="DF7" s="624"/>
      <c r="DG7" s="624"/>
      <c r="DH7" s="624"/>
      <c r="DI7" s="624"/>
      <c r="DJ7" s="624"/>
      <c r="DK7" s="624"/>
      <c r="DL7" s="624"/>
      <c r="DM7" s="624"/>
      <c r="DN7" s="624"/>
      <c r="DO7" s="624"/>
      <c r="DP7" s="625"/>
      <c r="DQ7" s="632">
        <v>48162795</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1179420</v>
      </c>
      <c r="S8" s="624"/>
      <c r="T8" s="624"/>
      <c r="U8" s="624"/>
      <c r="V8" s="624"/>
      <c r="W8" s="624"/>
      <c r="X8" s="624"/>
      <c r="Y8" s="625"/>
      <c r="Z8" s="626">
        <v>0.1</v>
      </c>
      <c r="AA8" s="626"/>
      <c r="AB8" s="626"/>
      <c r="AC8" s="626"/>
      <c r="AD8" s="627">
        <v>1179420</v>
      </c>
      <c r="AE8" s="627"/>
      <c r="AF8" s="627"/>
      <c r="AG8" s="627"/>
      <c r="AH8" s="627"/>
      <c r="AI8" s="627"/>
      <c r="AJ8" s="627"/>
      <c r="AK8" s="627"/>
      <c r="AL8" s="628">
        <v>0.3</v>
      </c>
      <c r="AM8" s="629"/>
      <c r="AN8" s="629"/>
      <c r="AO8" s="630"/>
      <c r="AP8" s="620" t="s">
        <v>241</v>
      </c>
      <c r="AQ8" s="621"/>
      <c r="AR8" s="621"/>
      <c r="AS8" s="621"/>
      <c r="AT8" s="621"/>
      <c r="AU8" s="621"/>
      <c r="AV8" s="621"/>
      <c r="AW8" s="621"/>
      <c r="AX8" s="621"/>
      <c r="AY8" s="621"/>
      <c r="AZ8" s="621"/>
      <c r="BA8" s="621"/>
      <c r="BB8" s="621"/>
      <c r="BC8" s="621"/>
      <c r="BD8" s="621"/>
      <c r="BE8" s="621"/>
      <c r="BF8" s="622"/>
      <c r="BG8" s="623">
        <v>2774681</v>
      </c>
      <c r="BH8" s="624"/>
      <c r="BI8" s="624"/>
      <c r="BJ8" s="624"/>
      <c r="BK8" s="624"/>
      <c r="BL8" s="624"/>
      <c r="BM8" s="624"/>
      <c r="BN8" s="625"/>
      <c r="BO8" s="626">
        <v>0.8</v>
      </c>
      <c r="BP8" s="626"/>
      <c r="BQ8" s="626"/>
      <c r="BR8" s="626"/>
      <c r="BS8" s="627" t="s">
        <v>236</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368474289</v>
      </c>
      <c r="CS8" s="624"/>
      <c r="CT8" s="624"/>
      <c r="CU8" s="624"/>
      <c r="CV8" s="624"/>
      <c r="CW8" s="624"/>
      <c r="CX8" s="624"/>
      <c r="CY8" s="625"/>
      <c r="CZ8" s="626">
        <v>32.799999999999997</v>
      </c>
      <c r="DA8" s="626"/>
      <c r="DB8" s="626"/>
      <c r="DC8" s="626"/>
      <c r="DD8" s="632">
        <v>3150388</v>
      </c>
      <c r="DE8" s="624"/>
      <c r="DF8" s="624"/>
      <c r="DG8" s="624"/>
      <c r="DH8" s="624"/>
      <c r="DI8" s="624"/>
      <c r="DJ8" s="624"/>
      <c r="DK8" s="624"/>
      <c r="DL8" s="624"/>
      <c r="DM8" s="624"/>
      <c r="DN8" s="624"/>
      <c r="DO8" s="624"/>
      <c r="DP8" s="625"/>
      <c r="DQ8" s="632">
        <v>142930716</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981457</v>
      </c>
      <c r="S9" s="624"/>
      <c r="T9" s="624"/>
      <c r="U9" s="624"/>
      <c r="V9" s="624"/>
      <c r="W9" s="624"/>
      <c r="X9" s="624"/>
      <c r="Y9" s="625"/>
      <c r="Z9" s="626">
        <v>0.1</v>
      </c>
      <c r="AA9" s="626"/>
      <c r="AB9" s="626"/>
      <c r="AC9" s="626"/>
      <c r="AD9" s="627">
        <v>981457</v>
      </c>
      <c r="AE9" s="627"/>
      <c r="AF9" s="627"/>
      <c r="AG9" s="627"/>
      <c r="AH9" s="627"/>
      <c r="AI9" s="627"/>
      <c r="AJ9" s="627"/>
      <c r="AK9" s="627"/>
      <c r="AL9" s="628">
        <v>0.2</v>
      </c>
      <c r="AM9" s="629"/>
      <c r="AN9" s="629"/>
      <c r="AO9" s="630"/>
      <c r="AP9" s="620" t="s">
        <v>244</v>
      </c>
      <c r="AQ9" s="621"/>
      <c r="AR9" s="621"/>
      <c r="AS9" s="621"/>
      <c r="AT9" s="621"/>
      <c r="AU9" s="621"/>
      <c r="AV9" s="621"/>
      <c r="AW9" s="621"/>
      <c r="AX9" s="621"/>
      <c r="AY9" s="621"/>
      <c r="AZ9" s="621"/>
      <c r="BA9" s="621"/>
      <c r="BB9" s="621"/>
      <c r="BC9" s="621"/>
      <c r="BD9" s="621"/>
      <c r="BE9" s="621"/>
      <c r="BF9" s="622"/>
      <c r="BG9" s="623">
        <v>135811297</v>
      </c>
      <c r="BH9" s="624"/>
      <c r="BI9" s="624"/>
      <c r="BJ9" s="624"/>
      <c r="BK9" s="624"/>
      <c r="BL9" s="624"/>
      <c r="BM9" s="624"/>
      <c r="BN9" s="625"/>
      <c r="BO9" s="626">
        <v>37.9</v>
      </c>
      <c r="BP9" s="626"/>
      <c r="BQ9" s="626"/>
      <c r="BR9" s="626"/>
      <c r="BS9" s="627" t="s">
        <v>236</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73697231</v>
      </c>
      <c r="CS9" s="624"/>
      <c r="CT9" s="624"/>
      <c r="CU9" s="624"/>
      <c r="CV9" s="624"/>
      <c r="CW9" s="624"/>
      <c r="CX9" s="624"/>
      <c r="CY9" s="625"/>
      <c r="CZ9" s="626">
        <v>6.6</v>
      </c>
      <c r="DA9" s="626"/>
      <c r="DB9" s="626"/>
      <c r="DC9" s="626"/>
      <c r="DD9" s="632">
        <v>3691658</v>
      </c>
      <c r="DE9" s="624"/>
      <c r="DF9" s="624"/>
      <c r="DG9" s="624"/>
      <c r="DH9" s="624"/>
      <c r="DI9" s="624"/>
      <c r="DJ9" s="624"/>
      <c r="DK9" s="624"/>
      <c r="DL9" s="624"/>
      <c r="DM9" s="624"/>
      <c r="DN9" s="624"/>
      <c r="DO9" s="624"/>
      <c r="DP9" s="625"/>
      <c r="DQ9" s="632">
        <v>42305372</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v>333527</v>
      </c>
      <c r="S10" s="624"/>
      <c r="T10" s="624"/>
      <c r="U10" s="624"/>
      <c r="V10" s="624"/>
      <c r="W10" s="624"/>
      <c r="X10" s="624"/>
      <c r="Y10" s="625"/>
      <c r="Z10" s="626">
        <v>0</v>
      </c>
      <c r="AA10" s="626"/>
      <c r="AB10" s="626"/>
      <c r="AC10" s="626"/>
      <c r="AD10" s="627">
        <v>333527</v>
      </c>
      <c r="AE10" s="627"/>
      <c r="AF10" s="627"/>
      <c r="AG10" s="627"/>
      <c r="AH10" s="627"/>
      <c r="AI10" s="627"/>
      <c r="AJ10" s="627"/>
      <c r="AK10" s="627"/>
      <c r="AL10" s="628">
        <v>0.1</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9392832</v>
      </c>
      <c r="BH10" s="624"/>
      <c r="BI10" s="624"/>
      <c r="BJ10" s="624"/>
      <c r="BK10" s="624"/>
      <c r="BL10" s="624"/>
      <c r="BM10" s="624"/>
      <c r="BN10" s="625"/>
      <c r="BO10" s="626">
        <v>2.6</v>
      </c>
      <c r="BP10" s="626"/>
      <c r="BQ10" s="626"/>
      <c r="BR10" s="626"/>
      <c r="BS10" s="627">
        <v>1154128</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126570</v>
      </c>
      <c r="CS10" s="624"/>
      <c r="CT10" s="624"/>
      <c r="CU10" s="624"/>
      <c r="CV10" s="624"/>
      <c r="CW10" s="624"/>
      <c r="CX10" s="624"/>
      <c r="CY10" s="625"/>
      <c r="CZ10" s="626">
        <v>0</v>
      </c>
      <c r="DA10" s="626"/>
      <c r="DB10" s="626"/>
      <c r="DC10" s="626"/>
      <c r="DD10" s="632" t="s">
        <v>236</v>
      </c>
      <c r="DE10" s="624"/>
      <c r="DF10" s="624"/>
      <c r="DG10" s="624"/>
      <c r="DH10" s="624"/>
      <c r="DI10" s="624"/>
      <c r="DJ10" s="624"/>
      <c r="DK10" s="624"/>
      <c r="DL10" s="624"/>
      <c r="DM10" s="624"/>
      <c r="DN10" s="624"/>
      <c r="DO10" s="624"/>
      <c r="DP10" s="625"/>
      <c r="DQ10" s="632">
        <v>115806</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41566284</v>
      </c>
      <c r="S11" s="624"/>
      <c r="T11" s="624"/>
      <c r="U11" s="624"/>
      <c r="V11" s="624"/>
      <c r="W11" s="624"/>
      <c r="X11" s="624"/>
      <c r="Y11" s="625"/>
      <c r="Z11" s="628">
        <v>3.6</v>
      </c>
      <c r="AA11" s="629"/>
      <c r="AB11" s="629"/>
      <c r="AC11" s="635"/>
      <c r="AD11" s="632">
        <v>41566284</v>
      </c>
      <c r="AE11" s="624"/>
      <c r="AF11" s="624"/>
      <c r="AG11" s="624"/>
      <c r="AH11" s="624"/>
      <c r="AI11" s="624"/>
      <c r="AJ11" s="624"/>
      <c r="AK11" s="625"/>
      <c r="AL11" s="628">
        <v>9.5</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27676404</v>
      </c>
      <c r="BH11" s="624"/>
      <c r="BI11" s="624"/>
      <c r="BJ11" s="624"/>
      <c r="BK11" s="624"/>
      <c r="BL11" s="624"/>
      <c r="BM11" s="624"/>
      <c r="BN11" s="625"/>
      <c r="BO11" s="626">
        <v>7.7</v>
      </c>
      <c r="BP11" s="626"/>
      <c r="BQ11" s="626"/>
      <c r="BR11" s="626"/>
      <c r="BS11" s="627">
        <v>7656509</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4770468</v>
      </c>
      <c r="CS11" s="624"/>
      <c r="CT11" s="624"/>
      <c r="CU11" s="624"/>
      <c r="CV11" s="624"/>
      <c r="CW11" s="624"/>
      <c r="CX11" s="624"/>
      <c r="CY11" s="625"/>
      <c r="CZ11" s="626">
        <v>0.4</v>
      </c>
      <c r="DA11" s="626"/>
      <c r="DB11" s="626"/>
      <c r="DC11" s="626"/>
      <c r="DD11" s="632">
        <v>1889209</v>
      </c>
      <c r="DE11" s="624"/>
      <c r="DF11" s="624"/>
      <c r="DG11" s="624"/>
      <c r="DH11" s="624"/>
      <c r="DI11" s="624"/>
      <c r="DJ11" s="624"/>
      <c r="DK11" s="624"/>
      <c r="DL11" s="624"/>
      <c r="DM11" s="624"/>
      <c r="DN11" s="624"/>
      <c r="DO11" s="624"/>
      <c r="DP11" s="625"/>
      <c r="DQ11" s="632">
        <v>2763509</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v>37501</v>
      </c>
      <c r="S12" s="624"/>
      <c r="T12" s="624"/>
      <c r="U12" s="624"/>
      <c r="V12" s="624"/>
      <c r="W12" s="624"/>
      <c r="X12" s="624"/>
      <c r="Y12" s="625"/>
      <c r="Z12" s="626">
        <v>0</v>
      </c>
      <c r="AA12" s="626"/>
      <c r="AB12" s="626"/>
      <c r="AC12" s="626"/>
      <c r="AD12" s="627">
        <v>37501</v>
      </c>
      <c r="AE12" s="627"/>
      <c r="AF12" s="627"/>
      <c r="AG12" s="627"/>
      <c r="AH12" s="627"/>
      <c r="AI12" s="627"/>
      <c r="AJ12" s="627"/>
      <c r="AK12" s="627"/>
      <c r="AL12" s="628">
        <v>0</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130074663</v>
      </c>
      <c r="BH12" s="624"/>
      <c r="BI12" s="624"/>
      <c r="BJ12" s="624"/>
      <c r="BK12" s="624"/>
      <c r="BL12" s="624"/>
      <c r="BM12" s="624"/>
      <c r="BN12" s="625"/>
      <c r="BO12" s="626">
        <v>36.299999999999997</v>
      </c>
      <c r="BP12" s="626"/>
      <c r="BQ12" s="626"/>
      <c r="BR12" s="626"/>
      <c r="BS12" s="627" t="s">
        <v>129</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222047492</v>
      </c>
      <c r="CS12" s="624"/>
      <c r="CT12" s="624"/>
      <c r="CU12" s="624"/>
      <c r="CV12" s="624"/>
      <c r="CW12" s="624"/>
      <c r="CX12" s="624"/>
      <c r="CY12" s="625"/>
      <c r="CZ12" s="626">
        <v>19.7</v>
      </c>
      <c r="DA12" s="626"/>
      <c r="DB12" s="626"/>
      <c r="DC12" s="626"/>
      <c r="DD12" s="632">
        <v>1277208</v>
      </c>
      <c r="DE12" s="624"/>
      <c r="DF12" s="624"/>
      <c r="DG12" s="624"/>
      <c r="DH12" s="624"/>
      <c r="DI12" s="624"/>
      <c r="DJ12" s="624"/>
      <c r="DK12" s="624"/>
      <c r="DL12" s="624"/>
      <c r="DM12" s="624"/>
      <c r="DN12" s="624"/>
      <c r="DO12" s="624"/>
      <c r="DP12" s="625"/>
      <c r="DQ12" s="632">
        <v>12793779</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236</v>
      </c>
      <c r="S13" s="624"/>
      <c r="T13" s="624"/>
      <c r="U13" s="624"/>
      <c r="V13" s="624"/>
      <c r="W13" s="624"/>
      <c r="X13" s="624"/>
      <c r="Y13" s="625"/>
      <c r="Z13" s="626" t="s">
        <v>236</v>
      </c>
      <c r="AA13" s="626"/>
      <c r="AB13" s="626"/>
      <c r="AC13" s="626"/>
      <c r="AD13" s="627" t="s">
        <v>236</v>
      </c>
      <c r="AE13" s="627"/>
      <c r="AF13" s="627"/>
      <c r="AG13" s="627"/>
      <c r="AH13" s="627"/>
      <c r="AI13" s="627"/>
      <c r="AJ13" s="627"/>
      <c r="AK13" s="627"/>
      <c r="AL13" s="628" t="s">
        <v>129</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129324464</v>
      </c>
      <c r="BH13" s="624"/>
      <c r="BI13" s="624"/>
      <c r="BJ13" s="624"/>
      <c r="BK13" s="624"/>
      <c r="BL13" s="624"/>
      <c r="BM13" s="624"/>
      <c r="BN13" s="625"/>
      <c r="BO13" s="626">
        <v>36.1</v>
      </c>
      <c r="BP13" s="626"/>
      <c r="BQ13" s="626"/>
      <c r="BR13" s="626"/>
      <c r="BS13" s="627" t="s">
        <v>129</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98417161</v>
      </c>
      <c r="CS13" s="624"/>
      <c r="CT13" s="624"/>
      <c r="CU13" s="624"/>
      <c r="CV13" s="624"/>
      <c r="CW13" s="624"/>
      <c r="CX13" s="624"/>
      <c r="CY13" s="625"/>
      <c r="CZ13" s="626">
        <v>8.8000000000000007</v>
      </c>
      <c r="DA13" s="626"/>
      <c r="DB13" s="626"/>
      <c r="DC13" s="626"/>
      <c r="DD13" s="632">
        <v>49766429</v>
      </c>
      <c r="DE13" s="624"/>
      <c r="DF13" s="624"/>
      <c r="DG13" s="624"/>
      <c r="DH13" s="624"/>
      <c r="DI13" s="624"/>
      <c r="DJ13" s="624"/>
      <c r="DK13" s="624"/>
      <c r="DL13" s="624"/>
      <c r="DM13" s="624"/>
      <c r="DN13" s="624"/>
      <c r="DO13" s="624"/>
      <c r="DP13" s="625"/>
      <c r="DQ13" s="632">
        <v>47428944</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129</v>
      </c>
      <c r="S14" s="624"/>
      <c r="T14" s="624"/>
      <c r="U14" s="624"/>
      <c r="V14" s="624"/>
      <c r="W14" s="624"/>
      <c r="X14" s="624"/>
      <c r="Y14" s="625"/>
      <c r="Z14" s="626" t="s">
        <v>129</v>
      </c>
      <c r="AA14" s="626"/>
      <c r="AB14" s="626"/>
      <c r="AC14" s="626"/>
      <c r="AD14" s="627" t="s">
        <v>236</v>
      </c>
      <c r="AE14" s="627"/>
      <c r="AF14" s="627"/>
      <c r="AG14" s="627"/>
      <c r="AH14" s="627"/>
      <c r="AI14" s="627"/>
      <c r="AJ14" s="627"/>
      <c r="AK14" s="627"/>
      <c r="AL14" s="628" t="s">
        <v>236</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2241248</v>
      </c>
      <c r="BH14" s="624"/>
      <c r="BI14" s="624"/>
      <c r="BJ14" s="624"/>
      <c r="BK14" s="624"/>
      <c r="BL14" s="624"/>
      <c r="BM14" s="624"/>
      <c r="BN14" s="625"/>
      <c r="BO14" s="626">
        <v>0.6</v>
      </c>
      <c r="BP14" s="626"/>
      <c r="BQ14" s="626"/>
      <c r="BR14" s="626"/>
      <c r="BS14" s="627" t="s">
        <v>129</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13762295</v>
      </c>
      <c r="CS14" s="624"/>
      <c r="CT14" s="624"/>
      <c r="CU14" s="624"/>
      <c r="CV14" s="624"/>
      <c r="CW14" s="624"/>
      <c r="CX14" s="624"/>
      <c r="CY14" s="625"/>
      <c r="CZ14" s="626">
        <v>1.2</v>
      </c>
      <c r="DA14" s="626"/>
      <c r="DB14" s="626"/>
      <c r="DC14" s="626"/>
      <c r="DD14" s="632">
        <v>1159258</v>
      </c>
      <c r="DE14" s="624"/>
      <c r="DF14" s="624"/>
      <c r="DG14" s="624"/>
      <c r="DH14" s="624"/>
      <c r="DI14" s="624"/>
      <c r="DJ14" s="624"/>
      <c r="DK14" s="624"/>
      <c r="DL14" s="624"/>
      <c r="DM14" s="624"/>
      <c r="DN14" s="624"/>
      <c r="DO14" s="624"/>
      <c r="DP14" s="625"/>
      <c r="DQ14" s="632">
        <v>12367668</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v>4612099</v>
      </c>
      <c r="S15" s="624"/>
      <c r="T15" s="624"/>
      <c r="U15" s="624"/>
      <c r="V15" s="624"/>
      <c r="W15" s="624"/>
      <c r="X15" s="624"/>
      <c r="Y15" s="625"/>
      <c r="Z15" s="626">
        <v>0.4</v>
      </c>
      <c r="AA15" s="626"/>
      <c r="AB15" s="626"/>
      <c r="AC15" s="626"/>
      <c r="AD15" s="627">
        <v>4612099</v>
      </c>
      <c r="AE15" s="627"/>
      <c r="AF15" s="627"/>
      <c r="AG15" s="627"/>
      <c r="AH15" s="627"/>
      <c r="AI15" s="627"/>
      <c r="AJ15" s="627"/>
      <c r="AK15" s="627"/>
      <c r="AL15" s="628">
        <v>1</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12861730</v>
      </c>
      <c r="BH15" s="624"/>
      <c r="BI15" s="624"/>
      <c r="BJ15" s="624"/>
      <c r="BK15" s="624"/>
      <c r="BL15" s="624"/>
      <c r="BM15" s="624"/>
      <c r="BN15" s="625"/>
      <c r="BO15" s="626">
        <v>3.6</v>
      </c>
      <c r="BP15" s="626"/>
      <c r="BQ15" s="626"/>
      <c r="BR15" s="626"/>
      <c r="BS15" s="627" t="s">
        <v>236</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163274643</v>
      </c>
      <c r="CS15" s="624"/>
      <c r="CT15" s="624"/>
      <c r="CU15" s="624"/>
      <c r="CV15" s="624"/>
      <c r="CW15" s="624"/>
      <c r="CX15" s="624"/>
      <c r="CY15" s="625"/>
      <c r="CZ15" s="626">
        <v>14.5</v>
      </c>
      <c r="DA15" s="626"/>
      <c r="DB15" s="626"/>
      <c r="DC15" s="626"/>
      <c r="DD15" s="632">
        <v>24731833</v>
      </c>
      <c r="DE15" s="624"/>
      <c r="DF15" s="624"/>
      <c r="DG15" s="624"/>
      <c r="DH15" s="624"/>
      <c r="DI15" s="624"/>
      <c r="DJ15" s="624"/>
      <c r="DK15" s="624"/>
      <c r="DL15" s="624"/>
      <c r="DM15" s="624"/>
      <c r="DN15" s="624"/>
      <c r="DO15" s="624"/>
      <c r="DP15" s="625"/>
      <c r="DQ15" s="632">
        <v>109856760</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667915</v>
      </c>
      <c r="S16" s="624"/>
      <c r="T16" s="624"/>
      <c r="U16" s="624"/>
      <c r="V16" s="624"/>
      <c r="W16" s="624"/>
      <c r="X16" s="624"/>
      <c r="Y16" s="625"/>
      <c r="Z16" s="626">
        <v>0.1</v>
      </c>
      <c r="AA16" s="626"/>
      <c r="AB16" s="626"/>
      <c r="AC16" s="626"/>
      <c r="AD16" s="627">
        <v>667915</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236</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v>746282</v>
      </c>
      <c r="CS16" s="624"/>
      <c r="CT16" s="624"/>
      <c r="CU16" s="624"/>
      <c r="CV16" s="624"/>
      <c r="CW16" s="624"/>
      <c r="CX16" s="624"/>
      <c r="CY16" s="625"/>
      <c r="CZ16" s="626">
        <v>0.1</v>
      </c>
      <c r="DA16" s="626"/>
      <c r="DB16" s="626"/>
      <c r="DC16" s="626"/>
      <c r="DD16" s="632" t="s">
        <v>129</v>
      </c>
      <c r="DE16" s="624"/>
      <c r="DF16" s="624"/>
      <c r="DG16" s="624"/>
      <c r="DH16" s="624"/>
      <c r="DI16" s="624"/>
      <c r="DJ16" s="624"/>
      <c r="DK16" s="624"/>
      <c r="DL16" s="624"/>
      <c r="DM16" s="624"/>
      <c r="DN16" s="624"/>
      <c r="DO16" s="624"/>
      <c r="DP16" s="625"/>
      <c r="DQ16" s="632">
        <v>82996</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5700677</v>
      </c>
      <c r="S17" s="624"/>
      <c r="T17" s="624"/>
      <c r="U17" s="624"/>
      <c r="V17" s="624"/>
      <c r="W17" s="624"/>
      <c r="X17" s="624"/>
      <c r="Y17" s="625"/>
      <c r="Z17" s="626">
        <v>0.5</v>
      </c>
      <c r="AA17" s="626"/>
      <c r="AB17" s="626"/>
      <c r="AC17" s="626"/>
      <c r="AD17" s="627">
        <v>5700677</v>
      </c>
      <c r="AE17" s="627"/>
      <c r="AF17" s="627"/>
      <c r="AG17" s="627"/>
      <c r="AH17" s="627"/>
      <c r="AI17" s="627"/>
      <c r="AJ17" s="627"/>
      <c r="AK17" s="627"/>
      <c r="AL17" s="628">
        <v>1.3</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236</v>
      </c>
      <c r="BH17" s="624"/>
      <c r="BI17" s="624"/>
      <c r="BJ17" s="624"/>
      <c r="BK17" s="624"/>
      <c r="BL17" s="624"/>
      <c r="BM17" s="624"/>
      <c r="BN17" s="625"/>
      <c r="BO17" s="626" t="s">
        <v>236</v>
      </c>
      <c r="BP17" s="626"/>
      <c r="BQ17" s="626"/>
      <c r="BR17" s="626"/>
      <c r="BS17" s="627" t="s">
        <v>129</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104115730</v>
      </c>
      <c r="CS17" s="624"/>
      <c r="CT17" s="624"/>
      <c r="CU17" s="624"/>
      <c r="CV17" s="624"/>
      <c r="CW17" s="624"/>
      <c r="CX17" s="624"/>
      <c r="CY17" s="625"/>
      <c r="CZ17" s="626">
        <v>9.3000000000000007</v>
      </c>
      <c r="DA17" s="626"/>
      <c r="DB17" s="626"/>
      <c r="DC17" s="626"/>
      <c r="DD17" s="632" t="s">
        <v>236</v>
      </c>
      <c r="DE17" s="624"/>
      <c r="DF17" s="624"/>
      <c r="DG17" s="624"/>
      <c r="DH17" s="624"/>
      <c r="DI17" s="624"/>
      <c r="DJ17" s="624"/>
      <c r="DK17" s="624"/>
      <c r="DL17" s="624"/>
      <c r="DM17" s="624"/>
      <c r="DN17" s="624"/>
      <c r="DO17" s="624"/>
      <c r="DP17" s="625"/>
      <c r="DQ17" s="632">
        <v>91859055</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1835009</v>
      </c>
      <c r="S18" s="624"/>
      <c r="T18" s="624"/>
      <c r="U18" s="624"/>
      <c r="V18" s="624"/>
      <c r="W18" s="624"/>
      <c r="X18" s="624"/>
      <c r="Y18" s="625"/>
      <c r="Z18" s="626">
        <v>0.2</v>
      </c>
      <c r="AA18" s="626"/>
      <c r="AB18" s="626"/>
      <c r="AC18" s="626"/>
      <c r="AD18" s="627">
        <v>1835009</v>
      </c>
      <c r="AE18" s="627"/>
      <c r="AF18" s="627"/>
      <c r="AG18" s="627"/>
      <c r="AH18" s="627"/>
      <c r="AI18" s="627"/>
      <c r="AJ18" s="627"/>
      <c r="AK18" s="627"/>
      <c r="AL18" s="628">
        <v>0.4</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236</v>
      </c>
      <c r="BH18" s="624"/>
      <c r="BI18" s="624"/>
      <c r="BJ18" s="624"/>
      <c r="BK18" s="624"/>
      <c r="BL18" s="624"/>
      <c r="BM18" s="624"/>
      <c r="BN18" s="625"/>
      <c r="BO18" s="626" t="s">
        <v>129</v>
      </c>
      <c r="BP18" s="626"/>
      <c r="BQ18" s="626"/>
      <c r="BR18" s="626"/>
      <c r="BS18" s="627" t="s">
        <v>236</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v>13452923</v>
      </c>
      <c r="CS18" s="624"/>
      <c r="CT18" s="624"/>
      <c r="CU18" s="624"/>
      <c r="CV18" s="624"/>
      <c r="CW18" s="624"/>
      <c r="CX18" s="624"/>
      <c r="CY18" s="625"/>
      <c r="CZ18" s="626">
        <v>1.2</v>
      </c>
      <c r="DA18" s="626"/>
      <c r="DB18" s="626"/>
      <c r="DC18" s="626"/>
      <c r="DD18" s="632" t="s">
        <v>129</v>
      </c>
      <c r="DE18" s="624"/>
      <c r="DF18" s="624"/>
      <c r="DG18" s="624"/>
      <c r="DH18" s="624"/>
      <c r="DI18" s="624"/>
      <c r="DJ18" s="624"/>
      <c r="DK18" s="624"/>
      <c r="DL18" s="624"/>
      <c r="DM18" s="624"/>
      <c r="DN18" s="624"/>
      <c r="DO18" s="624"/>
      <c r="DP18" s="625"/>
      <c r="DQ18" s="632">
        <v>6118028</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1815588</v>
      </c>
      <c r="S19" s="624"/>
      <c r="T19" s="624"/>
      <c r="U19" s="624"/>
      <c r="V19" s="624"/>
      <c r="W19" s="624"/>
      <c r="X19" s="624"/>
      <c r="Y19" s="625"/>
      <c r="Z19" s="626">
        <v>0.2</v>
      </c>
      <c r="AA19" s="626"/>
      <c r="AB19" s="626"/>
      <c r="AC19" s="626"/>
      <c r="AD19" s="627">
        <v>1815588</v>
      </c>
      <c r="AE19" s="627"/>
      <c r="AF19" s="627"/>
      <c r="AG19" s="627"/>
      <c r="AH19" s="627"/>
      <c r="AI19" s="627"/>
      <c r="AJ19" s="627"/>
      <c r="AK19" s="627"/>
      <c r="AL19" s="628">
        <v>0.4</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37432884</v>
      </c>
      <c r="BH19" s="624"/>
      <c r="BI19" s="624"/>
      <c r="BJ19" s="624"/>
      <c r="BK19" s="624"/>
      <c r="BL19" s="624"/>
      <c r="BM19" s="624"/>
      <c r="BN19" s="625"/>
      <c r="BO19" s="626">
        <v>10.4</v>
      </c>
      <c r="BP19" s="626"/>
      <c r="BQ19" s="626"/>
      <c r="BR19" s="626"/>
      <c r="BS19" s="627" t="s">
        <v>236</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129</v>
      </c>
      <c r="DA19" s="626"/>
      <c r="DB19" s="626"/>
      <c r="DC19" s="626"/>
      <c r="DD19" s="632" t="s">
        <v>129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v>19421</v>
      </c>
      <c r="S20" s="624"/>
      <c r="T20" s="624"/>
      <c r="U20" s="624"/>
      <c r="V20" s="624"/>
      <c r="W20" s="624"/>
      <c r="X20" s="624"/>
      <c r="Y20" s="625"/>
      <c r="Z20" s="626">
        <v>0</v>
      </c>
      <c r="AA20" s="626"/>
      <c r="AB20" s="626"/>
      <c r="AC20" s="626"/>
      <c r="AD20" s="627">
        <v>19421</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35518183</v>
      </c>
      <c r="BH20" s="624"/>
      <c r="BI20" s="624"/>
      <c r="BJ20" s="624"/>
      <c r="BK20" s="624"/>
      <c r="BL20" s="624"/>
      <c r="BM20" s="624"/>
      <c r="BN20" s="625"/>
      <c r="BO20" s="626">
        <v>9.9</v>
      </c>
      <c r="BP20" s="626"/>
      <c r="BQ20" s="626"/>
      <c r="BR20" s="626"/>
      <c r="BS20" s="627" t="s">
        <v>236</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1124508359</v>
      </c>
      <c r="CS20" s="624"/>
      <c r="CT20" s="624"/>
      <c r="CU20" s="624"/>
      <c r="CV20" s="624"/>
      <c r="CW20" s="624"/>
      <c r="CX20" s="624"/>
      <c r="CY20" s="625"/>
      <c r="CZ20" s="626">
        <v>100</v>
      </c>
      <c r="DA20" s="626"/>
      <c r="DB20" s="626"/>
      <c r="DC20" s="626"/>
      <c r="DD20" s="632">
        <v>87666133</v>
      </c>
      <c r="DE20" s="624"/>
      <c r="DF20" s="624"/>
      <c r="DG20" s="624"/>
      <c r="DH20" s="624"/>
      <c r="DI20" s="624"/>
      <c r="DJ20" s="624"/>
      <c r="DK20" s="624"/>
      <c r="DL20" s="624"/>
      <c r="DM20" s="624"/>
      <c r="DN20" s="624"/>
      <c r="DO20" s="624"/>
      <c r="DP20" s="625"/>
      <c r="DQ20" s="632">
        <v>518527273</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43846636</v>
      </c>
      <c r="S21" s="624"/>
      <c r="T21" s="624"/>
      <c r="U21" s="624"/>
      <c r="V21" s="624"/>
      <c r="W21" s="624"/>
      <c r="X21" s="624"/>
      <c r="Y21" s="625"/>
      <c r="Z21" s="626">
        <v>3.8</v>
      </c>
      <c r="AA21" s="626"/>
      <c r="AB21" s="626"/>
      <c r="AC21" s="626"/>
      <c r="AD21" s="627">
        <v>42190285</v>
      </c>
      <c r="AE21" s="627"/>
      <c r="AF21" s="627"/>
      <c r="AG21" s="627"/>
      <c r="AH21" s="627"/>
      <c r="AI21" s="627"/>
      <c r="AJ21" s="627"/>
      <c r="AK21" s="627"/>
      <c r="AL21" s="628">
        <v>9.6</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44949</v>
      </c>
      <c r="BH21" s="624"/>
      <c r="BI21" s="624"/>
      <c r="BJ21" s="624"/>
      <c r="BK21" s="624"/>
      <c r="BL21" s="624"/>
      <c r="BM21" s="624"/>
      <c r="BN21" s="625"/>
      <c r="BO21" s="626">
        <v>0</v>
      </c>
      <c r="BP21" s="626"/>
      <c r="BQ21" s="626"/>
      <c r="BR21" s="626"/>
      <c r="BS21" s="627" t="s">
        <v>236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42190285</v>
      </c>
      <c r="S22" s="624"/>
      <c r="T22" s="624"/>
      <c r="U22" s="624"/>
      <c r="V22" s="624"/>
      <c r="W22" s="624"/>
      <c r="X22" s="624"/>
      <c r="Y22" s="625"/>
      <c r="Z22" s="626">
        <v>3.7</v>
      </c>
      <c r="AA22" s="626"/>
      <c r="AB22" s="626"/>
      <c r="AC22" s="626"/>
      <c r="AD22" s="627">
        <v>42190285</v>
      </c>
      <c r="AE22" s="627"/>
      <c r="AF22" s="627"/>
      <c r="AG22" s="627"/>
      <c r="AH22" s="627"/>
      <c r="AI22" s="627"/>
      <c r="AJ22" s="627"/>
      <c r="AK22" s="627"/>
      <c r="AL22" s="628">
        <v>9.6</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v>8286804</v>
      </c>
      <c r="BH22" s="624"/>
      <c r="BI22" s="624"/>
      <c r="BJ22" s="624"/>
      <c r="BK22" s="624"/>
      <c r="BL22" s="624"/>
      <c r="BM22" s="624"/>
      <c r="BN22" s="625"/>
      <c r="BO22" s="626">
        <v>2.2999999999999998</v>
      </c>
      <c r="BP22" s="626"/>
      <c r="BQ22" s="626"/>
      <c r="BR22" s="626"/>
      <c r="BS22" s="627" t="s">
        <v>236</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1656351</v>
      </c>
      <c r="S23" s="624"/>
      <c r="T23" s="624"/>
      <c r="U23" s="624"/>
      <c r="V23" s="624"/>
      <c r="W23" s="624"/>
      <c r="X23" s="624"/>
      <c r="Y23" s="625"/>
      <c r="Z23" s="626">
        <v>0.1</v>
      </c>
      <c r="AA23" s="626"/>
      <c r="AB23" s="626"/>
      <c r="AC23" s="626"/>
      <c r="AD23" s="627" t="s">
        <v>129</v>
      </c>
      <c r="AE23" s="627"/>
      <c r="AF23" s="627"/>
      <c r="AG23" s="627"/>
      <c r="AH23" s="627"/>
      <c r="AI23" s="627"/>
      <c r="AJ23" s="627"/>
      <c r="AK23" s="627"/>
      <c r="AL23" s="628" t="s">
        <v>236</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v>27186430</v>
      </c>
      <c r="BH23" s="624"/>
      <c r="BI23" s="624"/>
      <c r="BJ23" s="624"/>
      <c r="BK23" s="624"/>
      <c r="BL23" s="624"/>
      <c r="BM23" s="624"/>
      <c r="BN23" s="625"/>
      <c r="BO23" s="626">
        <v>7.6</v>
      </c>
      <c r="BP23" s="626"/>
      <c r="BQ23" s="626"/>
      <c r="BR23" s="626"/>
      <c r="BS23" s="627" t="s">
        <v>236</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t="s">
        <v>236</v>
      </c>
      <c r="S24" s="624"/>
      <c r="T24" s="624"/>
      <c r="U24" s="624"/>
      <c r="V24" s="624"/>
      <c r="W24" s="624"/>
      <c r="X24" s="624"/>
      <c r="Y24" s="625"/>
      <c r="Z24" s="626" t="s">
        <v>236</v>
      </c>
      <c r="AA24" s="626"/>
      <c r="AB24" s="626"/>
      <c r="AC24" s="626"/>
      <c r="AD24" s="627" t="s">
        <v>236</v>
      </c>
      <c r="AE24" s="627"/>
      <c r="AF24" s="627"/>
      <c r="AG24" s="627"/>
      <c r="AH24" s="627"/>
      <c r="AI24" s="627"/>
      <c r="AJ24" s="627"/>
      <c r="AK24" s="627"/>
      <c r="AL24" s="628" t="s">
        <v>129</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129</v>
      </c>
      <c r="BP24" s="626"/>
      <c r="BQ24" s="626"/>
      <c r="BR24" s="626"/>
      <c r="BS24" s="627" t="s">
        <v>236</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524853270</v>
      </c>
      <c r="CS24" s="613"/>
      <c r="CT24" s="613"/>
      <c r="CU24" s="613"/>
      <c r="CV24" s="613"/>
      <c r="CW24" s="613"/>
      <c r="CX24" s="613"/>
      <c r="CY24" s="614"/>
      <c r="CZ24" s="617">
        <v>46.7</v>
      </c>
      <c r="DA24" s="618"/>
      <c r="DB24" s="618"/>
      <c r="DC24" s="634"/>
      <c r="DD24" s="653">
        <v>290166172</v>
      </c>
      <c r="DE24" s="613"/>
      <c r="DF24" s="613"/>
      <c r="DG24" s="613"/>
      <c r="DH24" s="613"/>
      <c r="DI24" s="613"/>
      <c r="DJ24" s="613"/>
      <c r="DK24" s="614"/>
      <c r="DL24" s="653">
        <v>281612953</v>
      </c>
      <c r="DM24" s="613"/>
      <c r="DN24" s="613"/>
      <c r="DO24" s="613"/>
      <c r="DP24" s="613"/>
      <c r="DQ24" s="613"/>
      <c r="DR24" s="613"/>
      <c r="DS24" s="613"/>
      <c r="DT24" s="613"/>
      <c r="DU24" s="613"/>
      <c r="DV24" s="614"/>
      <c r="DW24" s="617">
        <v>62</v>
      </c>
      <c r="DX24" s="618"/>
      <c r="DY24" s="618"/>
      <c r="DZ24" s="618"/>
      <c r="EA24" s="618"/>
      <c r="EB24" s="618"/>
      <c r="EC24" s="619"/>
    </row>
    <row r="25" spans="2:133" ht="11.25" customHeight="1" x14ac:dyDescent="0.15">
      <c r="B25" s="620" t="s">
        <v>294</v>
      </c>
      <c r="C25" s="621"/>
      <c r="D25" s="621"/>
      <c r="E25" s="621"/>
      <c r="F25" s="621"/>
      <c r="G25" s="621"/>
      <c r="H25" s="621"/>
      <c r="I25" s="621"/>
      <c r="J25" s="621"/>
      <c r="K25" s="621"/>
      <c r="L25" s="621"/>
      <c r="M25" s="621"/>
      <c r="N25" s="621"/>
      <c r="O25" s="621"/>
      <c r="P25" s="621"/>
      <c r="Q25" s="622"/>
      <c r="R25" s="623">
        <v>465663819</v>
      </c>
      <c r="S25" s="624"/>
      <c r="T25" s="624"/>
      <c r="U25" s="624"/>
      <c r="V25" s="624"/>
      <c r="W25" s="624"/>
      <c r="X25" s="624"/>
      <c r="Y25" s="625"/>
      <c r="Z25" s="626">
        <v>40.700000000000003</v>
      </c>
      <c r="AA25" s="626"/>
      <c r="AB25" s="626"/>
      <c r="AC25" s="626"/>
      <c r="AD25" s="627">
        <v>434906337</v>
      </c>
      <c r="AE25" s="627"/>
      <c r="AF25" s="627"/>
      <c r="AG25" s="627"/>
      <c r="AH25" s="627"/>
      <c r="AI25" s="627"/>
      <c r="AJ25" s="627"/>
      <c r="AK25" s="627"/>
      <c r="AL25" s="628">
        <v>98.9</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v>1914701</v>
      </c>
      <c r="BH25" s="624"/>
      <c r="BI25" s="624"/>
      <c r="BJ25" s="624"/>
      <c r="BK25" s="624"/>
      <c r="BL25" s="624"/>
      <c r="BM25" s="624"/>
      <c r="BN25" s="625"/>
      <c r="BO25" s="626">
        <v>0.5</v>
      </c>
      <c r="BP25" s="626"/>
      <c r="BQ25" s="626"/>
      <c r="BR25" s="626"/>
      <c r="BS25" s="627" t="s">
        <v>236</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145757855</v>
      </c>
      <c r="CS25" s="656"/>
      <c r="CT25" s="656"/>
      <c r="CU25" s="656"/>
      <c r="CV25" s="656"/>
      <c r="CW25" s="656"/>
      <c r="CX25" s="656"/>
      <c r="CY25" s="657"/>
      <c r="CZ25" s="628">
        <v>13</v>
      </c>
      <c r="DA25" s="654"/>
      <c r="DB25" s="654"/>
      <c r="DC25" s="658"/>
      <c r="DD25" s="632">
        <v>122303697</v>
      </c>
      <c r="DE25" s="656"/>
      <c r="DF25" s="656"/>
      <c r="DG25" s="656"/>
      <c r="DH25" s="656"/>
      <c r="DI25" s="656"/>
      <c r="DJ25" s="656"/>
      <c r="DK25" s="657"/>
      <c r="DL25" s="632">
        <v>115427460</v>
      </c>
      <c r="DM25" s="656"/>
      <c r="DN25" s="656"/>
      <c r="DO25" s="656"/>
      <c r="DP25" s="656"/>
      <c r="DQ25" s="656"/>
      <c r="DR25" s="656"/>
      <c r="DS25" s="656"/>
      <c r="DT25" s="656"/>
      <c r="DU25" s="656"/>
      <c r="DV25" s="657"/>
      <c r="DW25" s="628">
        <v>25.4</v>
      </c>
      <c r="DX25" s="654"/>
      <c r="DY25" s="654"/>
      <c r="DZ25" s="654"/>
      <c r="EA25" s="654"/>
      <c r="EB25" s="654"/>
      <c r="EC25" s="655"/>
    </row>
    <row r="26" spans="2:133" ht="11.25" customHeight="1" x14ac:dyDescent="0.15">
      <c r="B26" s="620" t="s">
        <v>297</v>
      </c>
      <c r="C26" s="621"/>
      <c r="D26" s="621"/>
      <c r="E26" s="621"/>
      <c r="F26" s="621"/>
      <c r="G26" s="621"/>
      <c r="H26" s="621"/>
      <c r="I26" s="621"/>
      <c r="J26" s="621"/>
      <c r="K26" s="621"/>
      <c r="L26" s="621"/>
      <c r="M26" s="621"/>
      <c r="N26" s="621"/>
      <c r="O26" s="621"/>
      <c r="P26" s="621"/>
      <c r="Q26" s="622"/>
      <c r="R26" s="623">
        <v>507306</v>
      </c>
      <c r="S26" s="624"/>
      <c r="T26" s="624"/>
      <c r="U26" s="624"/>
      <c r="V26" s="624"/>
      <c r="W26" s="624"/>
      <c r="X26" s="624"/>
      <c r="Y26" s="625"/>
      <c r="Z26" s="626">
        <v>0</v>
      </c>
      <c r="AA26" s="626"/>
      <c r="AB26" s="626"/>
      <c r="AC26" s="626"/>
      <c r="AD26" s="627">
        <v>507306</v>
      </c>
      <c r="AE26" s="627"/>
      <c r="AF26" s="627"/>
      <c r="AG26" s="627"/>
      <c r="AH26" s="627"/>
      <c r="AI26" s="627"/>
      <c r="AJ26" s="627"/>
      <c r="AK26" s="627"/>
      <c r="AL26" s="628">
        <v>0.1</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236</v>
      </c>
      <c r="BH26" s="624"/>
      <c r="BI26" s="624"/>
      <c r="BJ26" s="624"/>
      <c r="BK26" s="624"/>
      <c r="BL26" s="624"/>
      <c r="BM26" s="624"/>
      <c r="BN26" s="625"/>
      <c r="BO26" s="626" t="s">
        <v>236</v>
      </c>
      <c r="BP26" s="626"/>
      <c r="BQ26" s="626"/>
      <c r="BR26" s="626"/>
      <c r="BS26" s="627" t="s">
        <v>236</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103633706</v>
      </c>
      <c r="CS26" s="624"/>
      <c r="CT26" s="624"/>
      <c r="CU26" s="624"/>
      <c r="CV26" s="624"/>
      <c r="CW26" s="624"/>
      <c r="CX26" s="624"/>
      <c r="CY26" s="625"/>
      <c r="CZ26" s="628">
        <v>9.1999999999999993</v>
      </c>
      <c r="DA26" s="654"/>
      <c r="DB26" s="654"/>
      <c r="DC26" s="658"/>
      <c r="DD26" s="632">
        <v>82442607</v>
      </c>
      <c r="DE26" s="624"/>
      <c r="DF26" s="624"/>
      <c r="DG26" s="624"/>
      <c r="DH26" s="624"/>
      <c r="DI26" s="624"/>
      <c r="DJ26" s="624"/>
      <c r="DK26" s="625"/>
      <c r="DL26" s="632" t="s">
        <v>236</v>
      </c>
      <c r="DM26" s="624"/>
      <c r="DN26" s="624"/>
      <c r="DO26" s="624"/>
      <c r="DP26" s="624"/>
      <c r="DQ26" s="624"/>
      <c r="DR26" s="624"/>
      <c r="DS26" s="624"/>
      <c r="DT26" s="624"/>
      <c r="DU26" s="624"/>
      <c r="DV26" s="625"/>
      <c r="DW26" s="628" t="s">
        <v>129</v>
      </c>
      <c r="DX26" s="654"/>
      <c r="DY26" s="654"/>
      <c r="DZ26" s="654"/>
      <c r="EA26" s="654"/>
      <c r="EB26" s="654"/>
      <c r="EC26" s="655"/>
    </row>
    <row r="27" spans="2:133" ht="11.25" customHeight="1" x14ac:dyDescent="0.15">
      <c r="B27" s="620" t="s">
        <v>300</v>
      </c>
      <c r="C27" s="621"/>
      <c r="D27" s="621"/>
      <c r="E27" s="621"/>
      <c r="F27" s="621"/>
      <c r="G27" s="621"/>
      <c r="H27" s="621"/>
      <c r="I27" s="621"/>
      <c r="J27" s="621"/>
      <c r="K27" s="621"/>
      <c r="L27" s="621"/>
      <c r="M27" s="621"/>
      <c r="N27" s="621"/>
      <c r="O27" s="621"/>
      <c r="P27" s="621"/>
      <c r="Q27" s="622"/>
      <c r="R27" s="623">
        <v>12173478</v>
      </c>
      <c r="S27" s="624"/>
      <c r="T27" s="624"/>
      <c r="U27" s="624"/>
      <c r="V27" s="624"/>
      <c r="W27" s="624"/>
      <c r="X27" s="624"/>
      <c r="Y27" s="625"/>
      <c r="Z27" s="626">
        <v>1.1000000000000001</v>
      </c>
      <c r="AA27" s="626"/>
      <c r="AB27" s="626"/>
      <c r="AC27" s="626"/>
      <c r="AD27" s="627" t="s">
        <v>236</v>
      </c>
      <c r="AE27" s="627"/>
      <c r="AF27" s="627"/>
      <c r="AG27" s="627"/>
      <c r="AH27" s="627"/>
      <c r="AI27" s="627"/>
      <c r="AJ27" s="627"/>
      <c r="AK27" s="627"/>
      <c r="AL27" s="628" t="s">
        <v>236</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358265739</v>
      </c>
      <c r="BH27" s="624"/>
      <c r="BI27" s="624"/>
      <c r="BJ27" s="624"/>
      <c r="BK27" s="624"/>
      <c r="BL27" s="624"/>
      <c r="BM27" s="624"/>
      <c r="BN27" s="625"/>
      <c r="BO27" s="626">
        <v>100</v>
      </c>
      <c r="BP27" s="626"/>
      <c r="BQ27" s="626"/>
      <c r="BR27" s="626"/>
      <c r="BS27" s="627">
        <v>8810637</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275325505</v>
      </c>
      <c r="CS27" s="656"/>
      <c r="CT27" s="656"/>
      <c r="CU27" s="656"/>
      <c r="CV27" s="656"/>
      <c r="CW27" s="656"/>
      <c r="CX27" s="656"/>
      <c r="CY27" s="657"/>
      <c r="CZ27" s="628">
        <v>24.5</v>
      </c>
      <c r="DA27" s="654"/>
      <c r="DB27" s="654"/>
      <c r="DC27" s="658"/>
      <c r="DD27" s="632">
        <v>76349210</v>
      </c>
      <c r="DE27" s="656"/>
      <c r="DF27" s="656"/>
      <c r="DG27" s="656"/>
      <c r="DH27" s="656"/>
      <c r="DI27" s="656"/>
      <c r="DJ27" s="656"/>
      <c r="DK27" s="657"/>
      <c r="DL27" s="632">
        <v>74672228</v>
      </c>
      <c r="DM27" s="656"/>
      <c r="DN27" s="656"/>
      <c r="DO27" s="656"/>
      <c r="DP27" s="656"/>
      <c r="DQ27" s="656"/>
      <c r="DR27" s="656"/>
      <c r="DS27" s="656"/>
      <c r="DT27" s="656"/>
      <c r="DU27" s="656"/>
      <c r="DV27" s="657"/>
      <c r="DW27" s="628">
        <v>16.399999999999999</v>
      </c>
      <c r="DX27" s="654"/>
      <c r="DY27" s="654"/>
      <c r="DZ27" s="654"/>
      <c r="EA27" s="654"/>
      <c r="EB27" s="654"/>
      <c r="EC27" s="655"/>
    </row>
    <row r="28" spans="2:133" ht="11.25" customHeight="1" x14ac:dyDescent="0.15">
      <c r="B28" s="620" t="s">
        <v>303</v>
      </c>
      <c r="C28" s="621"/>
      <c r="D28" s="621"/>
      <c r="E28" s="621"/>
      <c r="F28" s="621"/>
      <c r="G28" s="621"/>
      <c r="H28" s="621"/>
      <c r="I28" s="621"/>
      <c r="J28" s="621"/>
      <c r="K28" s="621"/>
      <c r="L28" s="621"/>
      <c r="M28" s="621"/>
      <c r="N28" s="621"/>
      <c r="O28" s="621"/>
      <c r="P28" s="621"/>
      <c r="Q28" s="622"/>
      <c r="R28" s="623">
        <v>17407570</v>
      </c>
      <c r="S28" s="624"/>
      <c r="T28" s="624"/>
      <c r="U28" s="624"/>
      <c r="V28" s="624"/>
      <c r="W28" s="624"/>
      <c r="X28" s="624"/>
      <c r="Y28" s="625"/>
      <c r="Z28" s="626">
        <v>1.5</v>
      </c>
      <c r="AA28" s="626"/>
      <c r="AB28" s="626"/>
      <c r="AC28" s="626"/>
      <c r="AD28" s="627">
        <v>3277873</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103769910</v>
      </c>
      <c r="CS28" s="624"/>
      <c r="CT28" s="624"/>
      <c r="CU28" s="624"/>
      <c r="CV28" s="624"/>
      <c r="CW28" s="624"/>
      <c r="CX28" s="624"/>
      <c r="CY28" s="625"/>
      <c r="CZ28" s="628">
        <v>9.1999999999999993</v>
      </c>
      <c r="DA28" s="654"/>
      <c r="DB28" s="654"/>
      <c r="DC28" s="658"/>
      <c r="DD28" s="632">
        <v>91513265</v>
      </c>
      <c r="DE28" s="624"/>
      <c r="DF28" s="624"/>
      <c r="DG28" s="624"/>
      <c r="DH28" s="624"/>
      <c r="DI28" s="624"/>
      <c r="DJ28" s="624"/>
      <c r="DK28" s="625"/>
      <c r="DL28" s="632">
        <v>91513265</v>
      </c>
      <c r="DM28" s="624"/>
      <c r="DN28" s="624"/>
      <c r="DO28" s="624"/>
      <c r="DP28" s="624"/>
      <c r="DQ28" s="624"/>
      <c r="DR28" s="624"/>
      <c r="DS28" s="624"/>
      <c r="DT28" s="624"/>
      <c r="DU28" s="624"/>
      <c r="DV28" s="625"/>
      <c r="DW28" s="628">
        <v>20.100000000000001</v>
      </c>
      <c r="DX28" s="654"/>
      <c r="DY28" s="654"/>
      <c r="DZ28" s="654"/>
      <c r="EA28" s="654"/>
      <c r="EB28" s="654"/>
      <c r="EC28" s="655"/>
    </row>
    <row r="29" spans="2:133" ht="11.25" customHeight="1" x14ac:dyDescent="0.15">
      <c r="B29" s="620" t="s">
        <v>305</v>
      </c>
      <c r="C29" s="621"/>
      <c r="D29" s="621"/>
      <c r="E29" s="621"/>
      <c r="F29" s="621"/>
      <c r="G29" s="621"/>
      <c r="H29" s="621"/>
      <c r="I29" s="621"/>
      <c r="J29" s="621"/>
      <c r="K29" s="621"/>
      <c r="L29" s="621"/>
      <c r="M29" s="621"/>
      <c r="N29" s="621"/>
      <c r="O29" s="621"/>
      <c r="P29" s="621"/>
      <c r="Q29" s="622"/>
      <c r="R29" s="623">
        <v>7785739</v>
      </c>
      <c r="S29" s="624"/>
      <c r="T29" s="624"/>
      <c r="U29" s="624"/>
      <c r="V29" s="624"/>
      <c r="W29" s="624"/>
      <c r="X29" s="624"/>
      <c r="Y29" s="625"/>
      <c r="Z29" s="626">
        <v>0.7</v>
      </c>
      <c r="AA29" s="626"/>
      <c r="AB29" s="626"/>
      <c r="AC29" s="626"/>
      <c r="AD29" s="627">
        <v>57077</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306</v>
      </c>
      <c r="CE29" s="660"/>
      <c r="CF29" s="620" t="s">
        <v>307</v>
      </c>
      <c r="CG29" s="621"/>
      <c r="CH29" s="621"/>
      <c r="CI29" s="621"/>
      <c r="CJ29" s="621"/>
      <c r="CK29" s="621"/>
      <c r="CL29" s="621"/>
      <c r="CM29" s="621"/>
      <c r="CN29" s="621"/>
      <c r="CO29" s="621"/>
      <c r="CP29" s="621"/>
      <c r="CQ29" s="622"/>
      <c r="CR29" s="623">
        <v>103764052</v>
      </c>
      <c r="CS29" s="656"/>
      <c r="CT29" s="656"/>
      <c r="CU29" s="656"/>
      <c r="CV29" s="656"/>
      <c r="CW29" s="656"/>
      <c r="CX29" s="656"/>
      <c r="CY29" s="657"/>
      <c r="CZ29" s="628">
        <v>9.1999999999999993</v>
      </c>
      <c r="DA29" s="654"/>
      <c r="DB29" s="654"/>
      <c r="DC29" s="658"/>
      <c r="DD29" s="632">
        <v>91507407</v>
      </c>
      <c r="DE29" s="656"/>
      <c r="DF29" s="656"/>
      <c r="DG29" s="656"/>
      <c r="DH29" s="656"/>
      <c r="DI29" s="656"/>
      <c r="DJ29" s="656"/>
      <c r="DK29" s="657"/>
      <c r="DL29" s="632">
        <v>91507407</v>
      </c>
      <c r="DM29" s="656"/>
      <c r="DN29" s="656"/>
      <c r="DO29" s="656"/>
      <c r="DP29" s="656"/>
      <c r="DQ29" s="656"/>
      <c r="DR29" s="656"/>
      <c r="DS29" s="656"/>
      <c r="DT29" s="656"/>
      <c r="DU29" s="656"/>
      <c r="DV29" s="657"/>
      <c r="DW29" s="628">
        <v>20.100000000000001</v>
      </c>
      <c r="DX29" s="654"/>
      <c r="DY29" s="654"/>
      <c r="DZ29" s="654"/>
      <c r="EA29" s="654"/>
      <c r="EB29" s="654"/>
      <c r="EC29" s="655"/>
    </row>
    <row r="30" spans="2:133" ht="11.25" customHeight="1" x14ac:dyDescent="0.15">
      <c r="B30" s="620" t="s">
        <v>308</v>
      </c>
      <c r="C30" s="621"/>
      <c r="D30" s="621"/>
      <c r="E30" s="621"/>
      <c r="F30" s="621"/>
      <c r="G30" s="621"/>
      <c r="H30" s="621"/>
      <c r="I30" s="621"/>
      <c r="J30" s="621"/>
      <c r="K30" s="621"/>
      <c r="L30" s="621"/>
      <c r="M30" s="621"/>
      <c r="N30" s="621"/>
      <c r="O30" s="621"/>
      <c r="P30" s="621"/>
      <c r="Q30" s="622"/>
      <c r="R30" s="623">
        <v>239225251</v>
      </c>
      <c r="S30" s="624"/>
      <c r="T30" s="624"/>
      <c r="U30" s="624"/>
      <c r="V30" s="624"/>
      <c r="W30" s="624"/>
      <c r="X30" s="624"/>
      <c r="Y30" s="625"/>
      <c r="Z30" s="626">
        <v>20.9</v>
      </c>
      <c r="AA30" s="626"/>
      <c r="AB30" s="626"/>
      <c r="AC30" s="626"/>
      <c r="AD30" s="627" t="s">
        <v>129</v>
      </c>
      <c r="AE30" s="627"/>
      <c r="AF30" s="627"/>
      <c r="AG30" s="627"/>
      <c r="AH30" s="627"/>
      <c r="AI30" s="627"/>
      <c r="AJ30" s="627"/>
      <c r="AK30" s="627"/>
      <c r="AL30" s="628" t="s">
        <v>129</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94567500</v>
      </c>
      <c r="CS30" s="624"/>
      <c r="CT30" s="624"/>
      <c r="CU30" s="624"/>
      <c r="CV30" s="624"/>
      <c r="CW30" s="624"/>
      <c r="CX30" s="624"/>
      <c r="CY30" s="625"/>
      <c r="CZ30" s="628">
        <v>8.4</v>
      </c>
      <c r="DA30" s="654"/>
      <c r="DB30" s="654"/>
      <c r="DC30" s="658"/>
      <c r="DD30" s="632">
        <v>82888257</v>
      </c>
      <c r="DE30" s="624"/>
      <c r="DF30" s="624"/>
      <c r="DG30" s="624"/>
      <c r="DH30" s="624"/>
      <c r="DI30" s="624"/>
      <c r="DJ30" s="624"/>
      <c r="DK30" s="625"/>
      <c r="DL30" s="632">
        <v>82888257</v>
      </c>
      <c r="DM30" s="624"/>
      <c r="DN30" s="624"/>
      <c r="DO30" s="624"/>
      <c r="DP30" s="624"/>
      <c r="DQ30" s="624"/>
      <c r="DR30" s="624"/>
      <c r="DS30" s="624"/>
      <c r="DT30" s="624"/>
      <c r="DU30" s="624"/>
      <c r="DV30" s="625"/>
      <c r="DW30" s="628">
        <v>18.2</v>
      </c>
      <c r="DX30" s="654"/>
      <c r="DY30" s="654"/>
      <c r="DZ30" s="654"/>
      <c r="EA30" s="654"/>
      <c r="EB30" s="654"/>
      <c r="EC30" s="655"/>
    </row>
    <row r="31" spans="2:133" ht="11.25" customHeight="1" x14ac:dyDescent="0.15">
      <c r="B31" s="636" t="s">
        <v>312</v>
      </c>
      <c r="C31" s="637"/>
      <c r="D31" s="637"/>
      <c r="E31" s="637"/>
      <c r="F31" s="637"/>
      <c r="G31" s="637"/>
      <c r="H31" s="637"/>
      <c r="I31" s="637"/>
      <c r="J31" s="637"/>
      <c r="K31" s="637"/>
      <c r="L31" s="637"/>
      <c r="M31" s="637"/>
      <c r="N31" s="637"/>
      <c r="O31" s="637"/>
      <c r="P31" s="637"/>
      <c r="Q31" s="638"/>
      <c r="R31" s="623">
        <v>56700</v>
      </c>
      <c r="S31" s="624"/>
      <c r="T31" s="624"/>
      <c r="U31" s="624"/>
      <c r="V31" s="624"/>
      <c r="W31" s="624"/>
      <c r="X31" s="624"/>
      <c r="Y31" s="625"/>
      <c r="Z31" s="626">
        <v>0</v>
      </c>
      <c r="AA31" s="626"/>
      <c r="AB31" s="626"/>
      <c r="AC31" s="626"/>
      <c r="AD31" s="627">
        <v>56700</v>
      </c>
      <c r="AE31" s="627"/>
      <c r="AF31" s="627"/>
      <c r="AG31" s="627"/>
      <c r="AH31" s="627"/>
      <c r="AI31" s="627"/>
      <c r="AJ31" s="627"/>
      <c r="AK31" s="627"/>
      <c r="AL31" s="628">
        <v>0</v>
      </c>
      <c r="AM31" s="629"/>
      <c r="AN31" s="629"/>
      <c r="AO31" s="630"/>
      <c r="AP31" s="669" t="s">
        <v>313</v>
      </c>
      <c r="AQ31" s="670"/>
      <c r="AR31" s="670"/>
      <c r="AS31" s="670"/>
      <c r="AT31" s="675" t="s">
        <v>314</v>
      </c>
      <c r="AU31" s="218"/>
      <c r="AV31" s="218"/>
      <c r="AW31" s="218"/>
      <c r="AX31" s="609" t="s">
        <v>187</v>
      </c>
      <c r="AY31" s="610"/>
      <c r="AZ31" s="610"/>
      <c r="BA31" s="610"/>
      <c r="BB31" s="610"/>
      <c r="BC31" s="610"/>
      <c r="BD31" s="610"/>
      <c r="BE31" s="610"/>
      <c r="BF31" s="611"/>
      <c r="BG31" s="679">
        <v>99.5</v>
      </c>
      <c r="BH31" s="667"/>
      <c r="BI31" s="667"/>
      <c r="BJ31" s="667"/>
      <c r="BK31" s="667"/>
      <c r="BL31" s="667"/>
      <c r="BM31" s="618">
        <v>98.8</v>
      </c>
      <c r="BN31" s="667"/>
      <c r="BO31" s="667"/>
      <c r="BP31" s="667"/>
      <c r="BQ31" s="668"/>
      <c r="BR31" s="679">
        <v>99.5</v>
      </c>
      <c r="BS31" s="667"/>
      <c r="BT31" s="667"/>
      <c r="BU31" s="667"/>
      <c r="BV31" s="667"/>
      <c r="BW31" s="667"/>
      <c r="BX31" s="618">
        <v>98.8</v>
      </c>
      <c r="BY31" s="667"/>
      <c r="BZ31" s="667"/>
      <c r="CA31" s="667"/>
      <c r="CB31" s="668"/>
      <c r="CD31" s="661"/>
      <c r="CE31" s="662"/>
      <c r="CF31" s="620" t="s">
        <v>315</v>
      </c>
      <c r="CG31" s="621"/>
      <c r="CH31" s="621"/>
      <c r="CI31" s="621"/>
      <c r="CJ31" s="621"/>
      <c r="CK31" s="621"/>
      <c r="CL31" s="621"/>
      <c r="CM31" s="621"/>
      <c r="CN31" s="621"/>
      <c r="CO31" s="621"/>
      <c r="CP31" s="621"/>
      <c r="CQ31" s="622"/>
      <c r="CR31" s="623">
        <v>9196552</v>
      </c>
      <c r="CS31" s="656"/>
      <c r="CT31" s="656"/>
      <c r="CU31" s="656"/>
      <c r="CV31" s="656"/>
      <c r="CW31" s="656"/>
      <c r="CX31" s="656"/>
      <c r="CY31" s="657"/>
      <c r="CZ31" s="628">
        <v>0.8</v>
      </c>
      <c r="DA31" s="654"/>
      <c r="DB31" s="654"/>
      <c r="DC31" s="658"/>
      <c r="DD31" s="632">
        <v>8619150</v>
      </c>
      <c r="DE31" s="656"/>
      <c r="DF31" s="656"/>
      <c r="DG31" s="656"/>
      <c r="DH31" s="656"/>
      <c r="DI31" s="656"/>
      <c r="DJ31" s="656"/>
      <c r="DK31" s="657"/>
      <c r="DL31" s="632">
        <v>8619150</v>
      </c>
      <c r="DM31" s="656"/>
      <c r="DN31" s="656"/>
      <c r="DO31" s="656"/>
      <c r="DP31" s="656"/>
      <c r="DQ31" s="656"/>
      <c r="DR31" s="656"/>
      <c r="DS31" s="656"/>
      <c r="DT31" s="656"/>
      <c r="DU31" s="656"/>
      <c r="DV31" s="657"/>
      <c r="DW31" s="628">
        <v>1.9</v>
      </c>
      <c r="DX31" s="654"/>
      <c r="DY31" s="654"/>
      <c r="DZ31" s="654"/>
      <c r="EA31" s="654"/>
      <c r="EB31" s="654"/>
      <c r="EC31" s="655"/>
    </row>
    <row r="32" spans="2:133" ht="11.25" customHeight="1" x14ac:dyDescent="0.15">
      <c r="B32" s="620" t="s">
        <v>316</v>
      </c>
      <c r="C32" s="621"/>
      <c r="D32" s="621"/>
      <c r="E32" s="621"/>
      <c r="F32" s="621"/>
      <c r="G32" s="621"/>
      <c r="H32" s="621"/>
      <c r="I32" s="621"/>
      <c r="J32" s="621"/>
      <c r="K32" s="621"/>
      <c r="L32" s="621"/>
      <c r="M32" s="621"/>
      <c r="N32" s="621"/>
      <c r="O32" s="621"/>
      <c r="P32" s="621"/>
      <c r="Q32" s="622"/>
      <c r="R32" s="623">
        <v>49149334</v>
      </c>
      <c r="S32" s="624"/>
      <c r="T32" s="624"/>
      <c r="U32" s="624"/>
      <c r="V32" s="624"/>
      <c r="W32" s="624"/>
      <c r="X32" s="624"/>
      <c r="Y32" s="625"/>
      <c r="Z32" s="626">
        <v>4.3</v>
      </c>
      <c r="AA32" s="626"/>
      <c r="AB32" s="626"/>
      <c r="AC32" s="626"/>
      <c r="AD32" s="627" t="s">
        <v>236</v>
      </c>
      <c r="AE32" s="627"/>
      <c r="AF32" s="627"/>
      <c r="AG32" s="627"/>
      <c r="AH32" s="627"/>
      <c r="AI32" s="627"/>
      <c r="AJ32" s="627"/>
      <c r="AK32" s="627"/>
      <c r="AL32" s="628" t="s">
        <v>236</v>
      </c>
      <c r="AM32" s="629"/>
      <c r="AN32" s="629"/>
      <c r="AO32" s="630"/>
      <c r="AP32" s="671"/>
      <c r="AQ32" s="672"/>
      <c r="AR32" s="672"/>
      <c r="AS32" s="672"/>
      <c r="AT32" s="676"/>
      <c r="AU32" s="214" t="s">
        <v>317</v>
      </c>
      <c r="AX32" s="620" t="s">
        <v>318</v>
      </c>
      <c r="AY32" s="621"/>
      <c r="AZ32" s="621"/>
      <c r="BA32" s="621"/>
      <c r="BB32" s="621"/>
      <c r="BC32" s="621"/>
      <c r="BD32" s="621"/>
      <c r="BE32" s="621"/>
      <c r="BF32" s="622"/>
      <c r="BG32" s="680">
        <v>99.2</v>
      </c>
      <c r="BH32" s="656"/>
      <c r="BI32" s="656"/>
      <c r="BJ32" s="656"/>
      <c r="BK32" s="656"/>
      <c r="BL32" s="656"/>
      <c r="BM32" s="629">
        <v>98.1</v>
      </c>
      <c r="BN32" s="656"/>
      <c r="BO32" s="656"/>
      <c r="BP32" s="656"/>
      <c r="BQ32" s="678"/>
      <c r="BR32" s="680">
        <v>99.3</v>
      </c>
      <c r="BS32" s="656"/>
      <c r="BT32" s="656"/>
      <c r="BU32" s="656"/>
      <c r="BV32" s="656"/>
      <c r="BW32" s="656"/>
      <c r="BX32" s="629">
        <v>98.1</v>
      </c>
      <c r="BY32" s="656"/>
      <c r="BZ32" s="656"/>
      <c r="CA32" s="656"/>
      <c r="CB32" s="678"/>
      <c r="CD32" s="663"/>
      <c r="CE32" s="664"/>
      <c r="CF32" s="620" t="s">
        <v>319</v>
      </c>
      <c r="CG32" s="621"/>
      <c r="CH32" s="621"/>
      <c r="CI32" s="621"/>
      <c r="CJ32" s="621"/>
      <c r="CK32" s="621"/>
      <c r="CL32" s="621"/>
      <c r="CM32" s="621"/>
      <c r="CN32" s="621"/>
      <c r="CO32" s="621"/>
      <c r="CP32" s="621"/>
      <c r="CQ32" s="622"/>
      <c r="CR32" s="623">
        <v>5858</v>
      </c>
      <c r="CS32" s="624"/>
      <c r="CT32" s="624"/>
      <c r="CU32" s="624"/>
      <c r="CV32" s="624"/>
      <c r="CW32" s="624"/>
      <c r="CX32" s="624"/>
      <c r="CY32" s="625"/>
      <c r="CZ32" s="628">
        <v>0</v>
      </c>
      <c r="DA32" s="654"/>
      <c r="DB32" s="654"/>
      <c r="DC32" s="658"/>
      <c r="DD32" s="632">
        <v>5858</v>
      </c>
      <c r="DE32" s="624"/>
      <c r="DF32" s="624"/>
      <c r="DG32" s="624"/>
      <c r="DH32" s="624"/>
      <c r="DI32" s="624"/>
      <c r="DJ32" s="624"/>
      <c r="DK32" s="625"/>
      <c r="DL32" s="632">
        <v>5858</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320</v>
      </c>
      <c r="C33" s="621"/>
      <c r="D33" s="621"/>
      <c r="E33" s="621"/>
      <c r="F33" s="621"/>
      <c r="G33" s="621"/>
      <c r="H33" s="621"/>
      <c r="I33" s="621"/>
      <c r="J33" s="621"/>
      <c r="K33" s="621"/>
      <c r="L33" s="621"/>
      <c r="M33" s="621"/>
      <c r="N33" s="621"/>
      <c r="O33" s="621"/>
      <c r="P33" s="621"/>
      <c r="Q33" s="622"/>
      <c r="R33" s="623">
        <v>11934077</v>
      </c>
      <c r="S33" s="624"/>
      <c r="T33" s="624"/>
      <c r="U33" s="624"/>
      <c r="V33" s="624"/>
      <c r="W33" s="624"/>
      <c r="X33" s="624"/>
      <c r="Y33" s="625"/>
      <c r="Z33" s="626">
        <v>1</v>
      </c>
      <c r="AA33" s="626"/>
      <c r="AB33" s="626"/>
      <c r="AC33" s="626"/>
      <c r="AD33" s="627">
        <v>1000343</v>
      </c>
      <c r="AE33" s="627"/>
      <c r="AF33" s="627"/>
      <c r="AG33" s="627"/>
      <c r="AH33" s="627"/>
      <c r="AI33" s="627"/>
      <c r="AJ33" s="627"/>
      <c r="AK33" s="627"/>
      <c r="AL33" s="628">
        <v>0.2</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99.7</v>
      </c>
      <c r="BH33" s="682"/>
      <c r="BI33" s="682"/>
      <c r="BJ33" s="682"/>
      <c r="BK33" s="682"/>
      <c r="BL33" s="682"/>
      <c r="BM33" s="683">
        <v>99.5</v>
      </c>
      <c r="BN33" s="682"/>
      <c r="BO33" s="682"/>
      <c r="BP33" s="682"/>
      <c r="BQ33" s="684"/>
      <c r="BR33" s="681">
        <v>99.7</v>
      </c>
      <c r="BS33" s="682"/>
      <c r="BT33" s="682"/>
      <c r="BU33" s="682"/>
      <c r="BV33" s="682"/>
      <c r="BW33" s="682"/>
      <c r="BX33" s="683">
        <v>99.3</v>
      </c>
      <c r="BY33" s="682"/>
      <c r="BZ33" s="682"/>
      <c r="CA33" s="682"/>
      <c r="CB33" s="684"/>
      <c r="CD33" s="620" t="s">
        <v>322</v>
      </c>
      <c r="CE33" s="621"/>
      <c r="CF33" s="621"/>
      <c r="CG33" s="621"/>
      <c r="CH33" s="621"/>
      <c r="CI33" s="621"/>
      <c r="CJ33" s="621"/>
      <c r="CK33" s="621"/>
      <c r="CL33" s="621"/>
      <c r="CM33" s="621"/>
      <c r="CN33" s="621"/>
      <c r="CO33" s="621"/>
      <c r="CP33" s="621"/>
      <c r="CQ33" s="622"/>
      <c r="CR33" s="623">
        <v>511242674</v>
      </c>
      <c r="CS33" s="656"/>
      <c r="CT33" s="656"/>
      <c r="CU33" s="656"/>
      <c r="CV33" s="656"/>
      <c r="CW33" s="656"/>
      <c r="CX33" s="656"/>
      <c r="CY33" s="657"/>
      <c r="CZ33" s="628">
        <v>45.5</v>
      </c>
      <c r="DA33" s="654"/>
      <c r="DB33" s="654"/>
      <c r="DC33" s="658"/>
      <c r="DD33" s="632">
        <v>205708245</v>
      </c>
      <c r="DE33" s="656"/>
      <c r="DF33" s="656"/>
      <c r="DG33" s="656"/>
      <c r="DH33" s="656"/>
      <c r="DI33" s="656"/>
      <c r="DJ33" s="656"/>
      <c r="DK33" s="657"/>
      <c r="DL33" s="632">
        <v>143962563</v>
      </c>
      <c r="DM33" s="656"/>
      <c r="DN33" s="656"/>
      <c r="DO33" s="656"/>
      <c r="DP33" s="656"/>
      <c r="DQ33" s="656"/>
      <c r="DR33" s="656"/>
      <c r="DS33" s="656"/>
      <c r="DT33" s="656"/>
      <c r="DU33" s="656"/>
      <c r="DV33" s="657"/>
      <c r="DW33" s="628">
        <v>31.7</v>
      </c>
      <c r="DX33" s="654"/>
      <c r="DY33" s="654"/>
      <c r="DZ33" s="654"/>
      <c r="EA33" s="654"/>
      <c r="EB33" s="654"/>
      <c r="EC33" s="655"/>
    </row>
    <row r="34" spans="2:133" ht="11.25" customHeight="1" x14ac:dyDescent="0.15">
      <c r="B34" s="620" t="s">
        <v>323</v>
      </c>
      <c r="C34" s="621"/>
      <c r="D34" s="621"/>
      <c r="E34" s="621"/>
      <c r="F34" s="621"/>
      <c r="G34" s="621"/>
      <c r="H34" s="621"/>
      <c r="I34" s="621"/>
      <c r="J34" s="621"/>
      <c r="K34" s="621"/>
      <c r="L34" s="621"/>
      <c r="M34" s="621"/>
      <c r="N34" s="621"/>
      <c r="O34" s="621"/>
      <c r="P34" s="621"/>
      <c r="Q34" s="622"/>
      <c r="R34" s="623">
        <v>1558306</v>
      </c>
      <c r="S34" s="624"/>
      <c r="T34" s="624"/>
      <c r="U34" s="624"/>
      <c r="V34" s="624"/>
      <c r="W34" s="624"/>
      <c r="X34" s="624"/>
      <c r="Y34" s="625"/>
      <c r="Z34" s="626">
        <v>0.1</v>
      </c>
      <c r="AA34" s="626"/>
      <c r="AB34" s="626"/>
      <c r="AC34" s="626"/>
      <c r="AD34" s="627" t="s">
        <v>129</v>
      </c>
      <c r="AE34" s="627"/>
      <c r="AF34" s="627"/>
      <c r="AG34" s="627"/>
      <c r="AH34" s="627"/>
      <c r="AI34" s="627"/>
      <c r="AJ34" s="627"/>
      <c r="AK34" s="627"/>
      <c r="AL34" s="628" t="s">
        <v>236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119440473</v>
      </c>
      <c r="CS34" s="624"/>
      <c r="CT34" s="624"/>
      <c r="CU34" s="624"/>
      <c r="CV34" s="624"/>
      <c r="CW34" s="624"/>
      <c r="CX34" s="624"/>
      <c r="CY34" s="625"/>
      <c r="CZ34" s="628">
        <v>10.6</v>
      </c>
      <c r="DA34" s="654"/>
      <c r="DB34" s="654"/>
      <c r="DC34" s="658"/>
      <c r="DD34" s="632">
        <v>73914572</v>
      </c>
      <c r="DE34" s="624"/>
      <c r="DF34" s="624"/>
      <c r="DG34" s="624"/>
      <c r="DH34" s="624"/>
      <c r="DI34" s="624"/>
      <c r="DJ34" s="624"/>
      <c r="DK34" s="625"/>
      <c r="DL34" s="632">
        <v>60903997</v>
      </c>
      <c r="DM34" s="624"/>
      <c r="DN34" s="624"/>
      <c r="DO34" s="624"/>
      <c r="DP34" s="624"/>
      <c r="DQ34" s="624"/>
      <c r="DR34" s="624"/>
      <c r="DS34" s="624"/>
      <c r="DT34" s="624"/>
      <c r="DU34" s="624"/>
      <c r="DV34" s="625"/>
      <c r="DW34" s="628">
        <v>13.4</v>
      </c>
      <c r="DX34" s="654"/>
      <c r="DY34" s="654"/>
      <c r="DZ34" s="654"/>
      <c r="EA34" s="654"/>
      <c r="EB34" s="654"/>
      <c r="EC34" s="655"/>
    </row>
    <row r="35" spans="2:133" ht="11.25" customHeight="1" x14ac:dyDescent="0.15">
      <c r="B35" s="620" t="s">
        <v>325</v>
      </c>
      <c r="C35" s="621"/>
      <c r="D35" s="621"/>
      <c r="E35" s="621"/>
      <c r="F35" s="621"/>
      <c r="G35" s="621"/>
      <c r="H35" s="621"/>
      <c r="I35" s="621"/>
      <c r="J35" s="621"/>
      <c r="K35" s="621"/>
      <c r="L35" s="621"/>
      <c r="M35" s="621"/>
      <c r="N35" s="621"/>
      <c r="O35" s="621"/>
      <c r="P35" s="621"/>
      <c r="Q35" s="622"/>
      <c r="R35" s="623">
        <v>18900228</v>
      </c>
      <c r="S35" s="624"/>
      <c r="T35" s="624"/>
      <c r="U35" s="624"/>
      <c r="V35" s="624"/>
      <c r="W35" s="624"/>
      <c r="X35" s="624"/>
      <c r="Y35" s="625"/>
      <c r="Z35" s="626">
        <v>1.7</v>
      </c>
      <c r="AA35" s="626"/>
      <c r="AB35" s="626"/>
      <c r="AC35" s="626"/>
      <c r="AD35" s="627" t="s">
        <v>236</v>
      </c>
      <c r="AE35" s="627"/>
      <c r="AF35" s="627"/>
      <c r="AG35" s="627"/>
      <c r="AH35" s="627"/>
      <c r="AI35" s="627"/>
      <c r="AJ35" s="627"/>
      <c r="AK35" s="627"/>
      <c r="AL35" s="628" t="s">
        <v>129</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10900323</v>
      </c>
      <c r="CS35" s="656"/>
      <c r="CT35" s="656"/>
      <c r="CU35" s="656"/>
      <c r="CV35" s="656"/>
      <c r="CW35" s="656"/>
      <c r="CX35" s="656"/>
      <c r="CY35" s="657"/>
      <c r="CZ35" s="628">
        <v>1</v>
      </c>
      <c r="DA35" s="654"/>
      <c r="DB35" s="654"/>
      <c r="DC35" s="658"/>
      <c r="DD35" s="632">
        <v>8026553</v>
      </c>
      <c r="DE35" s="656"/>
      <c r="DF35" s="656"/>
      <c r="DG35" s="656"/>
      <c r="DH35" s="656"/>
      <c r="DI35" s="656"/>
      <c r="DJ35" s="656"/>
      <c r="DK35" s="657"/>
      <c r="DL35" s="632">
        <v>8024543</v>
      </c>
      <c r="DM35" s="656"/>
      <c r="DN35" s="656"/>
      <c r="DO35" s="656"/>
      <c r="DP35" s="656"/>
      <c r="DQ35" s="656"/>
      <c r="DR35" s="656"/>
      <c r="DS35" s="656"/>
      <c r="DT35" s="656"/>
      <c r="DU35" s="656"/>
      <c r="DV35" s="657"/>
      <c r="DW35" s="628">
        <v>1.8</v>
      </c>
      <c r="DX35" s="654"/>
      <c r="DY35" s="654"/>
      <c r="DZ35" s="654"/>
      <c r="EA35" s="654"/>
      <c r="EB35" s="654"/>
      <c r="EC35" s="655"/>
    </row>
    <row r="36" spans="2:133" ht="11.25" customHeight="1" x14ac:dyDescent="0.15">
      <c r="B36" s="620" t="s">
        <v>329</v>
      </c>
      <c r="C36" s="621"/>
      <c r="D36" s="621"/>
      <c r="E36" s="621"/>
      <c r="F36" s="621"/>
      <c r="G36" s="621"/>
      <c r="H36" s="621"/>
      <c r="I36" s="621"/>
      <c r="J36" s="621"/>
      <c r="K36" s="621"/>
      <c r="L36" s="621"/>
      <c r="M36" s="621"/>
      <c r="N36" s="621"/>
      <c r="O36" s="621"/>
      <c r="P36" s="621"/>
      <c r="Q36" s="622"/>
      <c r="R36" s="623">
        <v>16909529</v>
      </c>
      <c r="S36" s="624"/>
      <c r="T36" s="624"/>
      <c r="U36" s="624"/>
      <c r="V36" s="624"/>
      <c r="W36" s="624"/>
      <c r="X36" s="624"/>
      <c r="Y36" s="625"/>
      <c r="Z36" s="626">
        <v>1.5</v>
      </c>
      <c r="AA36" s="626"/>
      <c r="AB36" s="626"/>
      <c r="AC36" s="626"/>
      <c r="AD36" s="627" t="s">
        <v>129</v>
      </c>
      <c r="AE36" s="627"/>
      <c r="AF36" s="627"/>
      <c r="AG36" s="627"/>
      <c r="AH36" s="627"/>
      <c r="AI36" s="627"/>
      <c r="AJ36" s="627"/>
      <c r="AK36" s="627"/>
      <c r="AL36" s="628" t="s">
        <v>129</v>
      </c>
      <c r="AM36" s="629"/>
      <c r="AN36" s="629"/>
      <c r="AO36" s="630"/>
      <c r="AP36" s="222"/>
      <c r="AQ36" s="689" t="s">
        <v>330</v>
      </c>
      <c r="AR36" s="690"/>
      <c r="AS36" s="690"/>
      <c r="AT36" s="690"/>
      <c r="AU36" s="690"/>
      <c r="AV36" s="690"/>
      <c r="AW36" s="690"/>
      <c r="AX36" s="690"/>
      <c r="AY36" s="691"/>
      <c r="AZ36" s="612">
        <v>98768922</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3419814</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68699517</v>
      </c>
      <c r="CS36" s="624"/>
      <c r="CT36" s="624"/>
      <c r="CU36" s="624"/>
      <c r="CV36" s="624"/>
      <c r="CW36" s="624"/>
      <c r="CX36" s="624"/>
      <c r="CY36" s="625"/>
      <c r="CZ36" s="628">
        <v>6.1</v>
      </c>
      <c r="DA36" s="654"/>
      <c r="DB36" s="654"/>
      <c r="DC36" s="658"/>
      <c r="DD36" s="632">
        <v>53249776</v>
      </c>
      <c r="DE36" s="624"/>
      <c r="DF36" s="624"/>
      <c r="DG36" s="624"/>
      <c r="DH36" s="624"/>
      <c r="DI36" s="624"/>
      <c r="DJ36" s="624"/>
      <c r="DK36" s="625"/>
      <c r="DL36" s="632">
        <v>31737291</v>
      </c>
      <c r="DM36" s="624"/>
      <c r="DN36" s="624"/>
      <c r="DO36" s="624"/>
      <c r="DP36" s="624"/>
      <c r="DQ36" s="624"/>
      <c r="DR36" s="624"/>
      <c r="DS36" s="624"/>
      <c r="DT36" s="624"/>
      <c r="DU36" s="624"/>
      <c r="DV36" s="625"/>
      <c r="DW36" s="628">
        <v>7</v>
      </c>
      <c r="DX36" s="654"/>
      <c r="DY36" s="654"/>
      <c r="DZ36" s="654"/>
      <c r="EA36" s="654"/>
      <c r="EB36" s="654"/>
      <c r="EC36" s="655"/>
    </row>
    <row r="37" spans="2:133" ht="11.25" customHeight="1" x14ac:dyDescent="0.15">
      <c r="B37" s="620" t="s">
        <v>333</v>
      </c>
      <c r="C37" s="621"/>
      <c r="D37" s="621"/>
      <c r="E37" s="621"/>
      <c r="F37" s="621"/>
      <c r="G37" s="621"/>
      <c r="H37" s="621"/>
      <c r="I37" s="621"/>
      <c r="J37" s="621"/>
      <c r="K37" s="621"/>
      <c r="L37" s="621"/>
      <c r="M37" s="621"/>
      <c r="N37" s="621"/>
      <c r="O37" s="621"/>
      <c r="P37" s="621"/>
      <c r="Q37" s="622"/>
      <c r="R37" s="623">
        <v>234555082</v>
      </c>
      <c r="S37" s="624"/>
      <c r="T37" s="624"/>
      <c r="U37" s="624"/>
      <c r="V37" s="624"/>
      <c r="W37" s="624"/>
      <c r="X37" s="624"/>
      <c r="Y37" s="625"/>
      <c r="Z37" s="626">
        <v>20.5</v>
      </c>
      <c r="AA37" s="626"/>
      <c r="AB37" s="626"/>
      <c r="AC37" s="626"/>
      <c r="AD37" s="627">
        <v>43476</v>
      </c>
      <c r="AE37" s="627"/>
      <c r="AF37" s="627"/>
      <c r="AG37" s="627"/>
      <c r="AH37" s="627"/>
      <c r="AI37" s="627"/>
      <c r="AJ37" s="627"/>
      <c r="AK37" s="627"/>
      <c r="AL37" s="628">
        <v>0</v>
      </c>
      <c r="AM37" s="629"/>
      <c r="AN37" s="629"/>
      <c r="AO37" s="630"/>
      <c r="AQ37" s="686" t="s">
        <v>334</v>
      </c>
      <c r="AR37" s="687"/>
      <c r="AS37" s="687"/>
      <c r="AT37" s="687"/>
      <c r="AU37" s="687"/>
      <c r="AV37" s="687"/>
      <c r="AW37" s="687"/>
      <c r="AX37" s="687"/>
      <c r="AY37" s="688"/>
      <c r="AZ37" s="623">
        <v>22956404</v>
      </c>
      <c r="BA37" s="624"/>
      <c r="BB37" s="624"/>
      <c r="BC37" s="624"/>
      <c r="BD37" s="656"/>
      <c r="BE37" s="656"/>
      <c r="BF37" s="678"/>
      <c r="BG37" s="620" t="s">
        <v>335</v>
      </c>
      <c r="BH37" s="621"/>
      <c r="BI37" s="621"/>
      <c r="BJ37" s="621"/>
      <c r="BK37" s="621"/>
      <c r="BL37" s="621"/>
      <c r="BM37" s="621"/>
      <c r="BN37" s="621"/>
      <c r="BO37" s="621"/>
      <c r="BP37" s="621"/>
      <c r="BQ37" s="621"/>
      <c r="BR37" s="621"/>
      <c r="BS37" s="621"/>
      <c r="BT37" s="621"/>
      <c r="BU37" s="622"/>
      <c r="BV37" s="623">
        <v>-471278</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380193</v>
      </c>
      <c r="CS37" s="656"/>
      <c r="CT37" s="656"/>
      <c r="CU37" s="656"/>
      <c r="CV37" s="656"/>
      <c r="CW37" s="656"/>
      <c r="CX37" s="656"/>
      <c r="CY37" s="657"/>
      <c r="CZ37" s="628">
        <v>0</v>
      </c>
      <c r="DA37" s="654"/>
      <c r="DB37" s="654"/>
      <c r="DC37" s="658"/>
      <c r="DD37" s="632">
        <v>380193</v>
      </c>
      <c r="DE37" s="656"/>
      <c r="DF37" s="656"/>
      <c r="DG37" s="656"/>
      <c r="DH37" s="656"/>
      <c r="DI37" s="656"/>
      <c r="DJ37" s="656"/>
      <c r="DK37" s="657"/>
      <c r="DL37" s="632">
        <v>377509</v>
      </c>
      <c r="DM37" s="656"/>
      <c r="DN37" s="656"/>
      <c r="DO37" s="656"/>
      <c r="DP37" s="656"/>
      <c r="DQ37" s="656"/>
      <c r="DR37" s="656"/>
      <c r="DS37" s="656"/>
      <c r="DT37" s="656"/>
      <c r="DU37" s="656"/>
      <c r="DV37" s="657"/>
      <c r="DW37" s="628">
        <v>0.1</v>
      </c>
      <c r="DX37" s="654"/>
      <c r="DY37" s="654"/>
      <c r="DZ37" s="654"/>
      <c r="EA37" s="654"/>
      <c r="EB37" s="654"/>
      <c r="EC37" s="655"/>
    </row>
    <row r="38" spans="2:133" ht="11.25" customHeight="1" x14ac:dyDescent="0.15">
      <c r="B38" s="620" t="s">
        <v>337</v>
      </c>
      <c r="C38" s="621"/>
      <c r="D38" s="621"/>
      <c r="E38" s="621"/>
      <c r="F38" s="621"/>
      <c r="G38" s="621"/>
      <c r="H38" s="621"/>
      <c r="I38" s="621"/>
      <c r="J38" s="621"/>
      <c r="K38" s="621"/>
      <c r="L38" s="621"/>
      <c r="M38" s="621"/>
      <c r="N38" s="621"/>
      <c r="O38" s="621"/>
      <c r="P38" s="621"/>
      <c r="Q38" s="622"/>
      <c r="R38" s="623">
        <v>67053000</v>
      </c>
      <c r="S38" s="624"/>
      <c r="T38" s="624"/>
      <c r="U38" s="624"/>
      <c r="V38" s="624"/>
      <c r="W38" s="624"/>
      <c r="X38" s="624"/>
      <c r="Y38" s="625"/>
      <c r="Z38" s="626">
        <v>5.9</v>
      </c>
      <c r="AA38" s="626"/>
      <c r="AB38" s="626"/>
      <c r="AC38" s="626"/>
      <c r="AD38" s="627" t="s">
        <v>236</v>
      </c>
      <c r="AE38" s="627"/>
      <c r="AF38" s="627"/>
      <c r="AG38" s="627"/>
      <c r="AH38" s="627"/>
      <c r="AI38" s="627"/>
      <c r="AJ38" s="627"/>
      <c r="AK38" s="627"/>
      <c r="AL38" s="628" t="s">
        <v>236</v>
      </c>
      <c r="AM38" s="629"/>
      <c r="AN38" s="629"/>
      <c r="AO38" s="630"/>
      <c r="AQ38" s="686" t="s">
        <v>338</v>
      </c>
      <c r="AR38" s="687"/>
      <c r="AS38" s="687"/>
      <c r="AT38" s="687"/>
      <c r="AU38" s="687"/>
      <c r="AV38" s="687"/>
      <c r="AW38" s="687"/>
      <c r="AX38" s="687"/>
      <c r="AY38" s="688"/>
      <c r="AZ38" s="623">
        <v>13452923</v>
      </c>
      <c r="BA38" s="624"/>
      <c r="BB38" s="624"/>
      <c r="BC38" s="624"/>
      <c r="BD38" s="656"/>
      <c r="BE38" s="656"/>
      <c r="BF38" s="678"/>
      <c r="BG38" s="620" t="s">
        <v>339</v>
      </c>
      <c r="BH38" s="621"/>
      <c r="BI38" s="621"/>
      <c r="BJ38" s="621"/>
      <c r="BK38" s="621"/>
      <c r="BL38" s="621"/>
      <c r="BM38" s="621"/>
      <c r="BN38" s="621"/>
      <c r="BO38" s="621"/>
      <c r="BP38" s="621"/>
      <c r="BQ38" s="621"/>
      <c r="BR38" s="621"/>
      <c r="BS38" s="621"/>
      <c r="BT38" s="621"/>
      <c r="BU38" s="622"/>
      <c r="BV38" s="623">
        <v>214694</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61375249</v>
      </c>
      <c r="CS38" s="624"/>
      <c r="CT38" s="624"/>
      <c r="CU38" s="624"/>
      <c r="CV38" s="624"/>
      <c r="CW38" s="624"/>
      <c r="CX38" s="624"/>
      <c r="CY38" s="625"/>
      <c r="CZ38" s="628">
        <v>5.5</v>
      </c>
      <c r="DA38" s="654"/>
      <c r="DB38" s="654"/>
      <c r="DC38" s="658"/>
      <c r="DD38" s="632">
        <v>50034537</v>
      </c>
      <c r="DE38" s="624"/>
      <c r="DF38" s="624"/>
      <c r="DG38" s="624"/>
      <c r="DH38" s="624"/>
      <c r="DI38" s="624"/>
      <c r="DJ38" s="624"/>
      <c r="DK38" s="625"/>
      <c r="DL38" s="632">
        <v>43295263</v>
      </c>
      <c r="DM38" s="624"/>
      <c r="DN38" s="624"/>
      <c r="DO38" s="624"/>
      <c r="DP38" s="624"/>
      <c r="DQ38" s="624"/>
      <c r="DR38" s="624"/>
      <c r="DS38" s="624"/>
      <c r="DT38" s="624"/>
      <c r="DU38" s="624"/>
      <c r="DV38" s="625"/>
      <c r="DW38" s="628">
        <v>9.5</v>
      </c>
      <c r="DX38" s="654"/>
      <c r="DY38" s="654"/>
      <c r="DZ38" s="654"/>
      <c r="EA38" s="654"/>
      <c r="EB38" s="654"/>
      <c r="EC38" s="655"/>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236</v>
      </c>
      <c r="S39" s="624"/>
      <c r="T39" s="624"/>
      <c r="U39" s="624"/>
      <c r="V39" s="624"/>
      <c r="W39" s="624"/>
      <c r="X39" s="624"/>
      <c r="Y39" s="625"/>
      <c r="Z39" s="626" t="s">
        <v>129</v>
      </c>
      <c r="AA39" s="626"/>
      <c r="AB39" s="626"/>
      <c r="AC39" s="626"/>
      <c r="AD39" s="627" t="s">
        <v>236</v>
      </c>
      <c r="AE39" s="627"/>
      <c r="AF39" s="627"/>
      <c r="AG39" s="627"/>
      <c r="AH39" s="627"/>
      <c r="AI39" s="627"/>
      <c r="AJ39" s="627"/>
      <c r="AK39" s="627"/>
      <c r="AL39" s="628" t="s">
        <v>236</v>
      </c>
      <c r="AM39" s="629"/>
      <c r="AN39" s="629"/>
      <c r="AO39" s="630"/>
      <c r="AQ39" s="686" t="s">
        <v>342</v>
      </c>
      <c r="AR39" s="687"/>
      <c r="AS39" s="687"/>
      <c r="AT39" s="687"/>
      <c r="AU39" s="687"/>
      <c r="AV39" s="687"/>
      <c r="AW39" s="687"/>
      <c r="AX39" s="687"/>
      <c r="AY39" s="688"/>
      <c r="AZ39" s="623">
        <v>2137241</v>
      </c>
      <c r="BA39" s="624"/>
      <c r="BB39" s="624"/>
      <c r="BC39" s="624"/>
      <c r="BD39" s="656"/>
      <c r="BE39" s="656"/>
      <c r="BF39" s="678"/>
      <c r="BG39" s="620" t="s">
        <v>343</v>
      </c>
      <c r="BH39" s="621"/>
      <c r="BI39" s="621"/>
      <c r="BJ39" s="621"/>
      <c r="BK39" s="621"/>
      <c r="BL39" s="621"/>
      <c r="BM39" s="621"/>
      <c r="BN39" s="621"/>
      <c r="BO39" s="621"/>
      <c r="BP39" s="621"/>
      <c r="BQ39" s="621"/>
      <c r="BR39" s="621"/>
      <c r="BS39" s="621"/>
      <c r="BT39" s="621"/>
      <c r="BU39" s="622"/>
      <c r="BV39" s="623">
        <v>305778</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33812476</v>
      </c>
      <c r="CS39" s="656"/>
      <c r="CT39" s="656"/>
      <c r="CU39" s="656"/>
      <c r="CV39" s="656"/>
      <c r="CW39" s="656"/>
      <c r="CX39" s="656"/>
      <c r="CY39" s="657"/>
      <c r="CZ39" s="628">
        <v>3</v>
      </c>
      <c r="DA39" s="654"/>
      <c r="DB39" s="654"/>
      <c r="DC39" s="658"/>
      <c r="DD39" s="632">
        <v>19232459</v>
      </c>
      <c r="DE39" s="656"/>
      <c r="DF39" s="656"/>
      <c r="DG39" s="656"/>
      <c r="DH39" s="656"/>
      <c r="DI39" s="656"/>
      <c r="DJ39" s="656"/>
      <c r="DK39" s="657"/>
      <c r="DL39" s="632" t="s">
        <v>129</v>
      </c>
      <c r="DM39" s="656"/>
      <c r="DN39" s="656"/>
      <c r="DO39" s="656"/>
      <c r="DP39" s="656"/>
      <c r="DQ39" s="656"/>
      <c r="DR39" s="656"/>
      <c r="DS39" s="656"/>
      <c r="DT39" s="656"/>
      <c r="DU39" s="656"/>
      <c r="DV39" s="657"/>
      <c r="DW39" s="628" t="s">
        <v>236</v>
      </c>
      <c r="DX39" s="654"/>
      <c r="DY39" s="654"/>
      <c r="DZ39" s="654"/>
      <c r="EA39" s="654"/>
      <c r="EB39" s="654"/>
      <c r="EC39" s="655"/>
    </row>
    <row r="40" spans="2:133" ht="11.25" customHeight="1" x14ac:dyDescent="0.15">
      <c r="B40" s="620" t="s">
        <v>345</v>
      </c>
      <c r="C40" s="621"/>
      <c r="D40" s="621"/>
      <c r="E40" s="621"/>
      <c r="F40" s="621"/>
      <c r="G40" s="621"/>
      <c r="H40" s="621"/>
      <c r="I40" s="621"/>
      <c r="J40" s="621"/>
      <c r="K40" s="621"/>
      <c r="L40" s="621"/>
      <c r="M40" s="621"/>
      <c r="N40" s="621"/>
      <c r="O40" s="621"/>
      <c r="P40" s="621"/>
      <c r="Q40" s="622"/>
      <c r="R40" s="623">
        <v>14700000</v>
      </c>
      <c r="S40" s="624"/>
      <c r="T40" s="624"/>
      <c r="U40" s="624"/>
      <c r="V40" s="624"/>
      <c r="W40" s="624"/>
      <c r="X40" s="624"/>
      <c r="Y40" s="625"/>
      <c r="Z40" s="626">
        <v>1.3</v>
      </c>
      <c r="AA40" s="626"/>
      <c r="AB40" s="626"/>
      <c r="AC40" s="626"/>
      <c r="AD40" s="627" t="s">
        <v>129</v>
      </c>
      <c r="AE40" s="627"/>
      <c r="AF40" s="627"/>
      <c r="AG40" s="627"/>
      <c r="AH40" s="627"/>
      <c r="AI40" s="627"/>
      <c r="AJ40" s="627"/>
      <c r="AK40" s="627"/>
      <c r="AL40" s="628" t="s">
        <v>129</v>
      </c>
      <c r="AM40" s="629"/>
      <c r="AN40" s="629"/>
      <c r="AO40" s="630"/>
      <c r="AQ40" s="686" t="s">
        <v>346</v>
      </c>
      <c r="AR40" s="687"/>
      <c r="AS40" s="687"/>
      <c r="AT40" s="687"/>
      <c r="AU40" s="687"/>
      <c r="AV40" s="687"/>
      <c r="AW40" s="687"/>
      <c r="AX40" s="687"/>
      <c r="AY40" s="688"/>
      <c r="AZ40" s="623">
        <v>2102811</v>
      </c>
      <c r="BA40" s="624"/>
      <c r="BB40" s="624"/>
      <c r="BC40" s="624"/>
      <c r="BD40" s="656"/>
      <c r="BE40" s="656"/>
      <c r="BF40" s="678"/>
      <c r="BG40" s="671" t="s">
        <v>347</v>
      </c>
      <c r="BH40" s="672"/>
      <c r="BI40" s="672"/>
      <c r="BJ40" s="672"/>
      <c r="BK40" s="672"/>
      <c r="BL40" s="223"/>
      <c r="BM40" s="621" t="s">
        <v>348</v>
      </c>
      <c r="BN40" s="621"/>
      <c r="BO40" s="621"/>
      <c r="BP40" s="621"/>
      <c r="BQ40" s="621"/>
      <c r="BR40" s="621"/>
      <c r="BS40" s="621"/>
      <c r="BT40" s="621"/>
      <c r="BU40" s="622"/>
      <c r="BV40" s="623">
        <v>91</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217014636</v>
      </c>
      <c r="CS40" s="624"/>
      <c r="CT40" s="624"/>
      <c r="CU40" s="624"/>
      <c r="CV40" s="624"/>
      <c r="CW40" s="624"/>
      <c r="CX40" s="624"/>
      <c r="CY40" s="625"/>
      <c r="CZ40" s="628">
        <v>19.3</v>
      </c>
      <c r="DA40" s="654"/>
      <c r="DB40" s="654"/>
      <c r="DC40" s="658"/>
      <c r="DD40" s="632">
        <v>1250348</v>
      </c>
      <c r="DE40" s="624"/>
      <c r="DF40" s="624"/>
      <c r="DG40" s="624"/>
      <c r="DH40" s="624"/>
      <c r="DI40" s="624"/>
      <c r="DJ40" s="624"/>
      <c r="DK40" s="625"/>
      <c r="DL40" s="632">
        <v>1469</v>
      </c>
      <c r="DM40" s="624"/>
      <c r="DN40" s="624"/>
      <c r="DO40" s="624"/>
      <c r="DP40" s="624"/>
      <c r="DQ40" s="624"/>
      <c r="DR40" s="624"/>
      <c r="DS40" s="624"/>
      <c r="DT40" s="624"/>
      <c r="DU40" s="624"/>
      <c r="DV40" s="625"/>
      <c r="DW40" s="628">
        <v>0</v>
      </c>
      <c r="DX40" s="654"/>
      <c r="DY40" s="654"/>
      <c r="DZ40" s="654"/>
      <c r="EA40" s="654"/>
      <c r="EB40" s="654"/>
      <c r="EC40" s="655"/>
    </row>
    <row r="41" spans="2:133" ht="11.25" customHeight="1" x14ac:dyDescent="0.15">
      <c r="B41" s="644" t="s">
        <v>350</v>
      </c>
      <c r="C41" s="645"/>
      <c r="D41" s="645"/>
      <c r="E41" s="645"/>
      <c r="F41" s="645"/>
      <c r="G41" s="645"/>
      <c r="H41" s="645"/>
      <c r="I41" s="645"/>
      <c r="J41" s="645"/>
      <c r="K41" s="645"/>
      <c r="L41" s="645"/>
      <c r="M41" s="645"/>
      <c r="N41" s="645"/>
      <c r="O41" s="645"/>
      <c r="P41" s="645"/>
      <c r="Q41" s="646"/>
      <c r="R41" s="695">
        <v>1142879419</v>
      </c>
      <c r="S41" s="696"/>
      <c r="T41" s="696"/>
      <c r="U41" s="696"/>
      <c r="V41" s="696"/>
      <c r="W41" s="696"/>
      <c r="X41" s="696"/>
      <c r="Y41" s="700"/>
      <c r="Z41" s="701">
        <v>100</v>
      </c>
      <c r="AA41" s="701"/>
      <c r="AB41" s="701"/>
      <c r="AC41" s="701"/>
      <c r="AD41" s="702">
        <v>439849112</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18447042</v>
      </c>
      <c r="BA41" s="624"/>
      <c r="BB41" s="624"/>
      <c r="BC41" s="624"/>
      <c r="BD41" s="656"/>
      <c r="BE41" s="656"/>
      <c r="BF41" s="678"/>
      <c r="BG41" s="671"/>
      <c r="BH41" s="672"/>
      <c r="BI41" s="672"/>
      <c r="BJ41" s="672"/>
      <c r="BK41" s="672"/>
      <c r="BL41" s="223"/>
      <c r="BM41" s="621" t="s">
        <v>352</v>
      </c>
      <c r="BN41" s="621"/>
      <c r="BO41" s="621"/>
      <c r="BP41" s="621"/>
      <c r="BQ41" s="621"/>
      <c r="BR41" s="621"/>
      <c r="BS41" s="621"/>
      <c r="BT41" s="621"/>
      <c r="BU41" s="622"/>
      <c r="BV41" s="623" t="s">
        <v>129</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236</v>
      </c>
      <c r="CS41" s="656"/>
      <c r="CT41" s="656"/>
      <c r="CU41" s="656"/>
      <c r="CV41" s="656"/>
      <c r="CW41" s="656"/>
      <c r="CX41" s="656"/>
      <c r="CY41" s="657"/>
      <c r="CZ41" s="628" t="s">
        <v>236</v>
      </c>
      <c r="DA41" s="654"/>
      <c r="DB41" s="654"/>
      <c r="DC41" s="658"/>
      <c r="DD41" s="632" t="s">
        <v>236</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354</v>
      </c>
      <c r="AR42" s="693"/>
      <c r="AS42" s="693"/>
      <c r="AT42" s="693"/>
      <c r="AU42" s="693"/>
      <c r="AV42" s="693"/>
      <c r="AW42" s="693"/>
      <c r="AX42" s="693"/>
      <c r="AY42" s="694"/>
      <c r="AZ42" s="695">
        <v>39672501</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306</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88412415</v>
      </c>
      <c r="CS42" s="656"/>
      <c r="CT42" s="656"/>
      <c r="CU42" s="656"/>
      <c r="CV42" s="656"/>
      <c r="CW42" s="656"/>
      <c r="CX42" s="656"/>
      <c r="CY42" s="657"/>
      <c r="CZ42" s="628">
        <v>7.9</v>
      </c>
      <c r="DA42" s="654"/>
      <c r="DB42" s="654"/>
      <c r="DC42" s="658"/>
      <c r="DD42" s="632">
        <v>22652856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3648246</v>
      </c>
      <c r="CS43" s="656"/>
      <c r="CT43" s="656"/>
      <c r="CU43" s="656"/>
      <c r="CV43" s="656"/>
      <c r="CW43" s="656"/>
      <c r="CX43" s="656"/>
      <c r="CY43" s="657"/>
      <c r="CZ43" s="628">
        <v>0.3</v>
      </c>
      <c r="DA43" s="654"/>
      <c r="DB43" s="654"/>
      <c r="DC43" s="658"/>
      <c r="DD43" s="632">
        <v>3531246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306</v>
      </c>
      <c r="CE44" s="660"/>
      <c r="CF44" s="620" t="s">
        <v>360</v>
      </c>
      <c r="CG44" s="621"/>
      <c r="CH44" s="621"/>
      <c r="CI44" s="621"/>
      <c r="CJ44" s="621"/>
      <c r="CK44" s="621"/>
      <c r="CL44" s="621"/>
      <c r="CM44" s="621"/>
      <c r="CN44" s="621"/>
      <c r="CO44" s="621"/>
      <c r="CP44" s="621"/>
      <c r="CQ44" s="622"/>
      <c r="CR44" s="623">
        <v>87666133</v>
      </c>
      <c r="CS44" s="624"/>
      <c r="CT44" s="624"/>
      <c r="CU44" s="624"/>
      <c r="CV44" s="624"/>
      <c r="CW44" s="624"/>
      <c r="CX44" s="624"/>
      <c r="CY44" s="625"/>
      <c r="CZ44" s="628">
        <v>7.8</v>
      </c>
      <c r="DA44" s="629"/>
      <c r="DB44" s="629"/>
      <c r="DC44" s="635"/>
      <c r="DD44" s="632">
        <v>22569860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42949923</v>
      </c>
      <c r="CS45" s="656"/>
      <c r="CT45" s="656"/>
      <c r="CU45" s="656"/>
      <c r="CV45" s="656"/>
      <c r="CW45" s="656"/>
      <c r="CX45" s="656"/>
      <c r="CY45" s="657"/>
      <c r="CZ45" s="628">
        <v>3.8</v>
      </c>
      <c r="DA45" s="654"/>
      <c r="DB45" s="654"/>
      <c r="DC45" s="658"/>
      <c r="DD45" s="632">
        <v>3061824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363</v>
      </c>
      <c r="CG46" s="621"/>
      <c r="CH46" s="621"/>
      <c r="CI46" s="621"/>
      <c r="CJ46" s="621"/>
      <c r="CK46" s="621"/>
      <c r="CL46" s="621"/>
      <c r="CM46" s="621"/>
      <c r="CN46" s="621"/>
      <c r="CO46" s="621"/>
      <c r="CP46" s="621"/>
      <c r="CQ46" s="622"/>
      <c r="CR46" s="623">
        <v>42225342</v>
      </c>
      <c r="CS46" s="624"/>
      <c r="CT46" s="624"/>
      <c r="CU46" s="624"/>
      <c r="CV46" s="624"/>
      <c r="CW46" s="624"/>
      <c r="CX46" s="624"/>
      <c r="CY46" s="625"/>
      <c r="CZ46" s="628">
        <v>3.8</v>
      </c>
      <c r="DA46" s="629"/>
      <c r="DB46" s="629"/>
      <c r="DC46" s="635"/>
      <c r="DD46" s="632">
        <v>19297168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364</v>
      </c>
      <c r="CG47" s="621"/>
      <c r="CH47" s="621"/>
      <c r="CI47" s="621"/>
      <c r="CJ47" s="621"/>
      <c r="CK47" s="621"/>
      <c r="CL47" s="621"/>
      <c r="CM47" s="621"/>
      <c r="CN47" s="621"/>
      <c r="CO47" s="621"/>
      <c r="CP47" s="621"/>
      <c r="CQ47" s="622"/>
      <c r="CR47" s="623">
        <v>746282</v>
      </c>
      <c r="CS47" s="656"/>
      <c r="CT47" s="656"/>
      <c r="CU47" s="656"/>
      <c r="CV47" s="656"/>
      <c r="CW47" s="656"/>
      <c r="CX47" s="656"/>
      <c r="CY47" s="657"/>
      <c r="CZ47" s="628">
        <v>0.1</v>
      </c>
      <c r="DA47" s="654"/>
      <c r="DB47" s="654"/>
      <c r="DC47" s="658"/>
      <c r="DD47" s="632">
        <v>82996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365</v>
      </c>
      <c r="CG48" s="621"/>
      <c r="CH48" s="621"/>
      <c r="CI48" s="621"/>
      <c r="CJ48" s="621"/>
      <c r="CK48" s="621"/>
      <c r="CL48" s="621"/>
      <c r="CM48" s="621"/>
      <c r="CN48" s="621"/>
      <c r="CO48" s="621"/>
      <c r="CP48" s="621"/>
      <c r="CQ48" s="622"/>
      <c r="CR48" s="623" t="s">
        <v>129</v>
      </c>
      <c r="CS48" s="624"/>
      <c r="CT48" s="624"/>
      <c r="CU48" s="624"/>
      <c r="CV48" s="624"/>
      <c r="CW48" s="624"/>
      <c r="CX48" s="624"/>
      <c r="CY48" s="625"/>
      <c r="CZ48" s="628" t="s">
        <v>129</v>
      </c>
      <c r="DA48" s="629"/>
      <c r="DB48" s="629"/>
      <c r="DC48" s="635"/>
      <c r="DD48" s="632" t="s">
        <v>236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366</v>
      </c>
      <c r="CE49" s="645"/>
      <c r="CF49" s="645"/>
      <c r="CG49" s="645"/>
      <c r="CH49" s="645"/>
      <c r="CI49" s="645"/>
      <c r="CJ49" s="645"/>
      <c r="CK49" s="645"/>
      <c r="CL49" s="645"/>
      <c r="CM49" s="645"/>
      <c r="CN49" s="645"/>
      <c r="CO49" s="645"/>
      <c r="CP49" s="645"/>
      <c r="CQ49" s="646"/>
      <c r="CR49" s="695">
        <v>1124508359</v>
      </c>
      <c r="CS49" s="682"/>
      <c r="CT49" s="682"/>
      <c r="CU49" s="682"/>
      <c r="CV49" s="682"/>
      <c r="CW49" s="682"/>
      <c r="CX49" s="682"/>
      <c r="CY49" s="711"/>
      <c r="CZ49" s="703">
        <v>100</v>
      </c>
      <c r="DA49" s="712"/>
      <c r="DB49" s="712"/>
      <c r="DC49" s="713"/>
      <c r="DD49" s="714">
        <v>518527273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3KP6SFmEETWKvDrV2OqkEeOjgr57MfgxAJzPjTOnSRAVH+PekgZ25KGNXJxfX3c9TH2EavD1Q5QJ/KOIfOyeg==" saltValue="r7JIqcqnjsIxFeP6ppIxI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O105" zoomScale="70" zoomScaleNormal="70" zoomScaleSheetLayoutView="70" workbookViewId="0">
      <selection activeCell="BM23" sqref="BM2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389</v>
      </c>
      <c r="C7" s="750"/>
      <c r="D7" s="750"/>
      <c r="E7" s="750"/>
      <c r="F7" s="750"/>
      <c r="G7" s="750"/>
      <c r="H7" s="750"/>
      <c r="I7" s="750"/>
      <c r="J7" s="750"/>
      <c r="K7" s="750"/>
      <c r="L7" s="750"/>
      <c r="M7" s="750"/>
      <c r="N7" s="750"/>
      <c r="O7" s="750"/>
      <c r="P7" s="751"/>
      <c r="Q7" s="752">
        <v>1136734</v>
      </c>
      <c r="R7" s="753"/>
      <c r="S7" s="753"/>
      <c r="T7" s="753"/>
      <c r="U7" s="753"/>
      <c r="V7" s="753">
        <f>1119367-1</f>
        <v>1119366</v>
      </c>
      <c r="W7" s="753"/>
      <c r="X7" s="753"/>
      <c r="Y7" s="753"/>
      <c r="Z7" s="753"/>
      <c r="AA7" s="753">
        <f t="shared" ref="AA7:AA12" si="0">Q7-V7</f>
        <v>17368</v>
      </c>
      <c r="AB7" s="753"/>
      <c r="AC7" s="753"/>
      <c r="AD7" s="753"/>
      <c r="AE7" s="754"/>
      <c r="AF7" s="755">
        <v>9880</v>
      </c>
      <c r="AG7" s="756"/>
      <c r="AH7" s="756"/>
      <c r="AI7" s="756"/>
      <c r="AJ7" s="757"/>
      <c r="AK7" s="758">
        <v>15938</v>
      </c>
      <c r="AL7" s="759"/>
      <c r="AM7" s="759"/>
      <c r="AN7" s="759"/>
      <c r="AO7" s="759"/>
      <c r="AP7" s="759">
        <v>1359106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587</v>
      </c>
      <c r="BT7" s="747"/>
      <c r="BU7" s="747"/>
      <c r="BV7" s="747"/>
      <c r="BW7" s="747"/>
      <c r="BX7" s="747"/>
      <c r="BY7" s="747"/>
      <c r="BZ7" s="747"/>
      <c r="CA7" s="747"/>
      <c r="CB7" s="747"/>
      <c r="CC7" s="747"/>
      <c r="CD7" s="747"/>
      <c r="CE7" s="747"/>
      <c r="CF7" s="747"/>
      <c r="CG7" s="762"/>
      <c r="CH7" s="743">
        <v>197</v>
      </c>
      <c r="CI7" s="744"/>
      <c r="CJ7" s="744"/>
      <c r="CK7" s="744"/>
      <c r="CL7" s="745"/>
      <c r="CM7" s="743">
        <v>1593</v>
      </c>
      <c r="CN7" s="744"/>
      <c r="CO7" s="744"/>
      <c r="CP7" s="744"/>
      <c r="CQ7" s="745"/>
      <c r="CR7" s="743">
        <v>723</v>
      </c>
      <c r="CS7" s="744"/>
      <c r="CT7" s="744"/>
      <c r="CU7" s="744"/>
      <c r="CV7" s="745"/>
      <c r="CW7" s="743" t="s">
        <v>539</v>
      </c>
      <c r="CX7" s="744"/>
      <c r="CY7" s="744"/>
      <c r="CZ7" s="744"/>
      <c r="DA7" s="745"/>
      <c r="DB7" s="743" t="s">
        <v>539</v>
      </c>
      <c r="DC7" s="744"/>
      <c r="DD7" s="744"/>
      <c r="DE7" s="744"/>
      <c r="DF7" s="745"/>
      <c r="DG7" s="743" t="s">
        <v>539</v>
      </c>
      <c r="DH7" s="744"/>
      <c r="DI7" s="744"/>
      <c r="DJ7" s="744"/>
      <c r="DK7" s="745"/>
      <c r="DL7" s="743" t="s">
        <v>539</v>
      </c>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390</v>
      </c>
      <c r="C8" s="781"/>
      <c r="D8" s="781"/>
      <c r="E8" s="781"/>
      <c r="F8" s="781"/>
      <c r="G8" s="781"/>
      <c r="H8" s="781"/>
      <c r="I8" s="781"/>
      <c r="J8" s="781"/>
      <c r="K8" s="781"/>
      <c r="L8" s="781"/>
      <c r="M8" s="781"/>
      <c r="N8" s="781"/>
      <c r="O8" s="781"/>
      <c r="P8" s="782"/>
      <c r="Q8" s="783">
        <v>1530</v>
      </c>
      <c r="R8" s="784"/>
      <c r="S8" s="784"/>
      <c r="T8" s="784"/>
      <c r="U8" s="784"/>
      <c r="V8" s="784">
        <v>546</v>
      </c>
      <c r="W8" s="784"/>
      <c r="X8" s="784"/>
      <c r="Y8" s="784"/>
      <c r="Z8" s="784"/>
      <c r="AA8" s="784">
        <f t="shared" si="0"/>
        <v>984</v>
      </c>
      <c r="AB8" s="784"/>
      <c r="AC8" s="784"/>
      <c r="AD8" s="784"/>
      <c r="AE8" s="785"/>
      <c r="AF8" s="786" t="s">
        <v>391</v>
      </c>
      <c r="AG8" s="787"/>
      <c r="AH8" s="787"/>
      <c r="AI8" s="787"/>
      <c r="AJ8" s="788"/>
      <c r="AK8" s="769">
        <v>22</v>
      </c>
      <c r="AL8" s="770"/>
      <c r="AM8" s="770"/>
      <c r="AN8" s="770"/>
      <c r="AO8" s="770"/>
      <c r="AP8" s="770">
        <v>4359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588</v>
      </c>
      <c r="BS8" s="773" t="s">
        <v>589</v>
      </c>
      <c r="BT8" s="774"/>
      <c r="BU8" s="774"/>
      <c r="BV8" s="774"/>
      <c r="BW8" s="774"/>
      <c r="BX8" s="774"/>
      <c r="BY8" s="774"/>
      <c r="BZ8" s="774"/>
      <c r="CA8" s="774"/>
      <c r="CB8" s="774"/>
      <c r="CC8" s="774"/>
      <c r="CD8" s="774"/>
      <c r="CE8" s="774"/>
      <c r="CF8" s="774"/>
      <c r="CG8" s="775"/>
      <c r="CH8" s="776">
        <v>183</v>
      </c>
      <c r="CI8" s="777"/>
      <c r="CJ8" s="777"/>
      <c r="CK8" s="777"/>
      <c r="CL8" s="778"/>
      <c r="CM8" s="776">
        <v>11701</v>
      </c>
      <c r="CN8" s="777"/>
      <c r="CO8" s="777"/>
      <c r="CP8" s="777"/>
      <c r="CQ8" s="778"/>
      <c r="CR8" s="776">
        <v>185</v>
      </c>
      <c r="CS8" s="777"/>
      <c r="CT8" s="777"/>
      <c r="CU8" s="777"/>
      <c r="CV8" s="778"/>
      <c r="CW8" s="776">
        <v>375</v>
      </c>
      <c r="CX8" s="777"/>
      <c r="CY8" s="777"/>
      <c r="CZ8" s="777"/>
      <c r="DA8" s="778"/>
      <c r="DB8" s="776" t="s">
        <v>539</v>
      </c>
      <c r="DC8" s="777"/>
      <c r="DD8" s="777"/>
      <c r="DE8" s="777"/>
      <c r="DF8" s="778"/>
      <c r="DG8" s="776" t="s">
        <v>539</v>
      </c>
      <c r="DH8" s="777"/>
      <c r="DI8" s="777"/>
      <c r="DJ8" s="777"/>
      <c r="DK8" s="778"/>
      <c r="DL8" s="776">
        <v>116</v>
      </c>
      <c r="DM8" s="777"/>
      <c r="DN8" s="777"/>
      <c r="DO8" s="777"/>
      <c r="DP8" s="778"/>
      <c r="DQ8" s="776">
        <v>116</v>
      </c>
      <c r="DR8" s="777"/>
      <c r="DS8" s="777"/>
      <c r="DT8" s="777"/>
      <c r="DU8" s="778"/>
      <c r="DV8" s="773"/>
      <c r="DW8" s="774"/>
      <c r="DX8" s="774"/>
      <c r="DY8" s="774"/>
      <c r="DZ8" s="779"/>
      <c r="EA8" s="234"/>
    </row>
    <row r="9" spans="1:131" s="235" customFormat="1" ht="26.25" customHeight="1" x14ac:dyDescent="0.15">
      <c r="A9" s="238">
        <v>3</v>
      </c>
      <c r="B9" s="780" t="s">
        <v>392</v>
      </c>
      <c r="C9" s="781"/>
      <c r="D9" s="781"/>
      <c r="E9" s="781"/>
      <c r="F9" s="781"/>
      <c r="G9" s="781"/>
      <c r="H9" s="781"/>
      <c r="I9" s="781"/>
      <c r="J9" s="781"/>
      <c r="K9" s="781"/>
      <c r="L9" s="781"/>
      <c r="M9" s="781"/>
      <c r="N9" s="781"/>
      <c r="O9" s="781"/>
      <c r="P9" s="782"/>
      <c r="Q9" s="783">
        <v>2477</v>
      </c>
      <c r="R9" s="784"/>
      <c r="S9" s="784"/>
      <c r="T9" s="784"/>
      <c r="U9" s="784"/>
      <c r="V9" s="784">
        <v>2477</v>
      </c>
      <c r="W9" s="784"/>
      <c r="X9" s="784"/>
      <c r="Y9" s="784"/>
      <c r="Z9" s="784"/>
      <c r="AA9" s="784">
        <f t="shared" si="0"/>
        <v>0</v>
      </c>
      <c r="AB9" s="784"/>
      <c r="AC9" s="784"/>
      <c r="AD9" s="784"/>
      <c r="AE9" s="785"/>
      <c r="AF9" s="786" t="s">
        <v>391</v>
      </c>
      <c r="AG9" s="787"/>
      <c r="AH9" s="787"/>
      <c r="AI9" s="787"/>
      <c r="AJ9" s="788"/>
      <c r="AK9" s="769">
        <v>910</v>
      </c>
      <c r="AL9" s="770"/>
      <c r="AM9" s="770"/>
      <c r="AN9" s="770"/>
      <c r="AO9" s="770"/>
      <c r="AP9" s="770">
        <f>12817+1</f>
        <v>12818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590</v>
      </c>
      <c r="BT9" s="774"/>
      <c r="BU9" s="774"/>
      <c r="BV9" s="774"/>
      <c r="BW9" s="774"/>
      <c r="BX9" s="774"/>
      <c r="BY9" s="774"/>
      <c r="BZ9" s="774"/>
      <c r="CA9" s="774"/>
      <c r="CB9" s="774"/>
      <c r="CC9" s="774"/>
      <c r="CD9" s="774"/>
      <c r="CE9" s="774"/>
      <c r="CF9" s="774"/>
      <c r="CG9" s="775"/>
      <c r="CH9" s="776">
        <v>-22</v>
      </c>
      <c r="CI9" s="777"/>
      <c r="CJ9" s="777"/>
      <c r="CK9" s="777"/>
      <c r="CL9" s="778"/>
      <c r="CM9" s="776">
        <v>216</v>
      </c>
      <c r="CN9" s="777"/>
      <c r="CO9" s="777"/>
      <c r="CP9" s="777"/>
      <c r="CQ9" s="778"/>
      <c r="CR9" s="776">
        <v>10</v>
      </c>
      <c r="CS9" s="777"/>
      <c r="CT9" s="777"/>
      <c r="CU9" s="777"/>
      <c r="CV9" s="778"/>
      <c r="CW9" s="776" t="s">
        <v>539</v>
      </c>
      <c r="CX9" s="777"/>
      <c r="CY9" s="777"/>
      <c r="CZ9" s="777"/>
      <c r="DA9" s="778"/>
      <c r="DB9" s="776" t="s">
        <v>539</v>
      </c>
      <c r="DC9" s="777"/>
      <c r="DD9" s="777"/>
      <c r="DE9" s="777"/>
      <c r="DF9" s="778"/>
      <c r="DG9" s="776" t="s">
        <v>539</v>
      </c>
      <c r="DH9" s="777"/>
      <c r="DI9" s="777"/>
      <c r="DJ9" s="777"/>
      <c r="DK9" s="778"/>
      <c r="DL9" s="776" t="s">
        <v>539</v>
      </c>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393</v>
      </c>
      <c r="C10" s="781"/>
      <c r="D10" s="781"/>
      <c r="E10" s="781"/>
      <c r="F10" s="781"/>
      <c r="G10" s="781"/>
      <c r="H10" s="781"/>
      <c r="I10" s="781"/>
      <c r="J10" s="781"/>
      <c r="K10" s="781"/>
      <c r="L10" s="781"/>
      <c r="M10" s="781"/>
      <c r="N10" s="781"/>
      <c r="O10" s="781"/>
      <c r="P10" s="782"/>
      <c r="Q10" s="783">
        <v>339</v>
      </c>
      <c r="R10" s="784"/>
      <c r="S10" s="784"/>
      <c r="T10" s="784"/>
      <c r="U10" s="784"/>
      <c r="V10" s="784">
        <v>307</v>
      </c>
      <c r="W10" s="784"/>
      <c r="X10" s="784"/>
      <c r="Y10" s="784"/>
      <c r="Z10" s="784"/>
      <c r="AA10" s="784">
        <f t="shared" si="0"/>
        <v>32</v>
      </c>
      <c r="AB10" s="784"/>
      <c r="AC10" s="784"/>
      <c r="AD10" s="784"/>
      <c r="AE10" s="785"/>
      <c r="AF10" s="786" t="s">
        <v>391</v>
      </c>
      <c r="AG10" s="787"/>
      <c r="AH10" s="787"/>
      <c r="AI10" s="787"/>
      <c r="AJ10" s="788"/>
      <c r="AK10" s="769">
        <v>195</v>
      </c>
      <c r="AL10" s="770"/>
      <c r="AM10" s="770"/>
      <c r="AN10" s="770"/>
      <c r="AO10" s="770"/>
      <c r="AP10" s="770">
        <v>72</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591</v>
      </c>
      <c r="BT10" s="774"/>
      <c r="BU10" s="774"/>
      <c r="BV10" s="774"/>
      <c r="BW10" s="774"/>
      <c r="BX10" s="774"/>
      <c r="BY10" s="774"/>
      <c r="BZ10" s="774"/>
      <c r="CA10" s="774"/>
      <c r="CB10" s="774"/>
      <c r="CC10" s="774"/>
      <c r="CD10" s="774"/>
      <c r="CE10" s="774"/>
      <c r="CF10" s="774"/>
      <c r="CG10" s="775"/>
      <c r="CH10" s="776">
        <v>5</v>
      </c>
      <c r="CI10" s="777"/>
      <c r="CJ10" s="777"/>
      <c r="CK10" s="777"/>
      <c r="CL10" s="778"/>
      <c r="CM10" s="776">
        <v>833</v>
      </c>
      <c r="CN10" s="777"/>
      <c r="CO10" s="777"/>
      <c r="CP10" s="777"/>
      <c r="CQ10" s="778"/>
      <c r="CR10" s="776">
        <v>755</v>
      </c>
      <c r="CS10" s="777"/>
      <c r="CT10" s="777"/>
      <c r="CU10" s="777"/>
      <c r="CV10" s="778"/>
      <c r="CW10" s="776" t="s">
        <v>539</v>
      </c>
      <c r="CX10" s="777"/>
      <c r="CY10" s="777"/>
      <c r="CZ10" s="777"/>
      <c r="DA10" s="778"/>
      <c r="DB10" s="776" t="s">
        <v>539</v>
      </c>
      <c r="DC10" s="777"/>
      <c r="DD10" s="777"/>
      <c r="DE10" s="777"/>
      <c r="DF10" s="778"/>
      <c r="DG10" s="776" t="s">
        <v>539</v>
      </c>
      <c r="DH10" s="777"/>
      <c r="DI10" s="777"/>
      <c r="DJ10" s="777"/>
      <c r="DK10" s="778"/>
      <c r="DL10" s="776" t="s">
        <v>539</v>
      </c>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t="s">
        <v>394</v>
      </c>
      <c r="C11" s="781"/>
      <c r="D11" s="781"/>
      <c r="E11" s="781"/>
      <c r="F11" s="781"/>
      <c r="G11" s="781"/>
      <c r="H11" s="781"/>
      <c r="I11" s="781"/>
      <c r="J11" s="781"/>
      <c r="K11" s="781"/>
      <c r="L11" s="781"/>
      <c r="M11" s="781"/>
      <c r="N11" s="781"/>
      <c r="O11" s="781"/>
      <c r="P11" s="782"/>
      <c r="Q11" s="783">
        <v>811</v>
      </c>
      <c r="R11" s="784"/>
      <c r="S11" s="784"/>
      <c r="T11" s="784"/>
      <c r="U11" s="784"/>
      <c r="V11" s="784">
        <v>811</v>
      </c>
      <c r="W11" s="784"/>
      <c r="X11" s="784"/>
      <c r="Y11" s="784"/>
      <c r="Z11" s="784"/>
      <c r="AA11" s="784">
        <f t="shared" si="0"/>
        <v>0</v>
      </c>
      <c r="AB11" s="784"/>
      <c r="AC11" s="784"/>
      <c r="AD11" s="784"/>
      <c r="AE11" s="785"/>
      <c r="AF11" s="786" t="s">
        <v>391</v>
      </c>
      <c r="AG11" s="787"/>
      <c r="AH11" s="787"/>
      <c r="AI11" s="787"/>
      <c r="AJ11" s="788"/>
      <c r="AK11" s="769">
        <v>0</v>
      </c>
      <c r="AL11" s="770"/>
      <c r="AM11" s="770"/>
      <c r="AN11" s="770"/>
      <c r="AO11" s="770"/>
      <c r="AP11" s="770">
        <v>11251</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592</v>
      </c>
      <c r="BT11" s="774"/>
      <c r="BU11" s="774"/>
      <c r="BV11" s="774"/>
      <c r="BW11" s="774"/>
      <c r="BX11" s="774"/>
      <c r="BY11" s="774"/>
      <c r="BZ11" s="774"/>
      <c r="CA11" s="774"/>
      <c r="CB11" s="774"/>
      <c r="CC11" s="774"/>
      <c r="CD11" s="774"/>
      <c r="CE11" s="774"/>
      <c r="CF11" s="774"/>
      <c r="CG11" s="775"/>
      <c r="CH11" s="776">
        <v>0</v>
      </c>
      <c r="CI11" s="777"/>
      <c r="CJ11" s="777"/>
      <c r="CK11" s="777"/>
      <c r="CL11" s="778"/>
      <c r="CM11" s="776">
        <v>16</v>
      </c>
      <c r="CN11" s="777"/>
      <c r="CO11" s="777"/>
      <c r="CP11" s="777"/>
      <c r="CQ11" s="778"/>
      <c r="CR11" s="776">
        <v>10</v>
      </c>
      <c r="CS11" s="777"/>
      <c r="CT11" s="777"/>
      <c r="CU11" s="777"/>
      <c r="CV11" s="778"/>
      <c r="CW11" s="776" t="s">
        <v>539</v>
      </c>
      <c r="CX11" s="777"/>
      <c r="CY11" s="777"/>
      <c r="CZ11" s="777"/>
      <c r="DA11" s="778"/>
      <c r="DB11" s="776" t="s">
        <v>539</v>
      </c>
      <c r="DC11" s="777"/>
      <c r="DD11" s="777"/>
      <c r="DE11" s="777"/>
      <c r="DF11" s="778"/>
      <c r="DG11" s="776" t="s">
        <v>539</v>
      </c>
      <c r="DH11" s="777"/>
      <c r="DI11" s="777"/>
      <c r="DJ11" s="777"/>
      <c r="DK11" s="778"/>
      <c r="DL11" s="776" t="s">
        <v>539</v>
      </c>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t="s">
        <v>395</v>
      </c>
      <c r="C12" s="781"/>
      <c r="D12" s="781"/>
      <c r="E12" s="781"/>
      <c r="F12" s="781"/>
      <c r="G12" s="781"/>
      <c r="H12" s="781"/>
      <c r="I12" s="781"/>
      <c r="J12" s="781"/>
      <c r="K12" s="781"/>
      <c r="L12" s="781"/>
      <c r="M12" s="781"/>
      <c r="N12" s="781"/>
      <c r="O12" s="781"/>
      <c r="P12" s="782"/>
      <c r="Q12" s="783">
        <v>384142</v>
      </c>
      <c r="R12" s="784"/>
      <c r="S12" s="784"/>
      <c r="T12" s="784"/>
      <c r="U12" s="784"/>
      <c r="V12" s="784">
        <v>384142</v>
      </c>
      <c r="W12" s="784"/>
      <c r="X12" s="784"/>
      <c r="Y12" s="784"/>
      <c r="Z12" s="784"/>
      <c r="AA12" s="784">
        <f t="shared" si="0"/>
        <v>0</v>
      </c>
      <c r="AB12" s="784"/>
      <c r="AC12" s="784"/>
      <c r="AD12" s="784"/>
      <c r="AE12" s="785"/>
      <c r="AF12" s="786" t="s">
        <v>391</v>
      </c>
      <c r="AG12" s="787"/>
      <c r="AH12" s="787"/>
      <c r="AI12" s="787"/>
      <c r="AJ12" s="788"/>
      <c r="AK12" s="769">
        <v>218131</v>
      </c>
      <c r="AL12" s="770"/>
      <c r="AM12" s="770"/>
      <c r="AN12" s="770"/>
      <c r="AO12" s="770"/>
      <c r="AP12" s="770">
        <v>0</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t="s">
        <v>588</v>
      </c>
      <c r="BS12" s="773" t="s">
        <v>593</v>
      </c>
      <c r="BT12" s="774" t="s">
        <v>594</v>
      </c>
      <c r="BU12" s="774" t="s">
        <v>594</v>
      </c>
      <c r="BV12" s="774" t="s">
        <v>594</v>
      </c>
      <c r="BW12" s="774" t="s">
        <v>594</v>
      </c>
      <c r="BX12" s="774" t="s">
        <v>594</v>
      </c>
      <c r="BY12" s="774" t="s">
        <v>594</v>
      </c>
      <c r="BZ12" s="774" t="s">
        <v>594</v>
      </c>
      <c r="CA12" s="774" t="s">
        <v>594</v>
      </c>
      <c r="CB12" s="774" t="s">
        <v>594</v>
      </c>
      <c r="CC12" s="774" t="s">
        <v>594</v>
      </c>
      <c r="CD12" s="774" t="s">
        <v>594</v>
      </c>
      <c r="CE12" s="774" t="s">
        <v>594</v>
      </c>
      <c r="CF12" s="774" t="s">
        <v>594</v>
      </c>
      <c r="CG12" s="775" t="s">
        <v>594</v>
      </c>
      <c r="CH12" s="776">
        <v>9</v>
      </c>
      <c r="CI12" s="777"/>
      <c r="CJ12" s="777"/>
      <c r="CK12" s="777"/>
      <c r="CL12" s="778"/>
      <c r="CM12" s="776">
        <v>1194</v>
      </c>
      <c r="CN12" s="777"/>
      <c r="CO12" s="777"/>
      <c r="CP12" s="777"/>
      <c r="CQ12" s="778"/>
      <c r="CR12" s="776">
        <v>29</v>
      </c>
      <c r="CS12" s="777"/>
      <c r="CT12" s="777"/>
      <c r="CU12" s="777"/>
      <c r="CV12" s="778"/>
      <c r="CW12" s="776">
        <v>49</v>
      </c>
      <c r="CX12" s="777"/>
      <c r="CY12" s="777"/>
      <c r="CZ12" s="777"/>
      <c r="DA12" s="778"/>
      <c r="DB12" s="776">
        <v>4956</v>
      </c>
      <c r="DC12" s="777"/>
      <c r="DD12" s="777"/>
      <c r="DE12" s="777"/>
      <c r="DF12" s="778"/>
      <c r="DG12" s="776" t="s">
        <v>539</v>
      </c>
      <c r="DH12" s="777"/>
      <c r="DI12" s="777"/>
      <c r="DJ12" s="777"/>
      <c r="DK12" s="778"/>
      <c r="DL12" s="776" t="s">
        <v>539</v>
      </c>
      <c r="DM12" s="777"/>
      <c r="DN12" s="777"/>
      <c r="DO12" s="777"/>
      <c r="DP12" s="778"/>
      <c r="DQ12" s="776">
        <v>496</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595</v>
      </c>
      <c r="BT13" s="774"/>
      <c r="BU13" s="774"/>
      <c r="BV13" s="774"/>
      <c r="BW13" s="774"/>
      <c r="BX13" s="774"/>
      <c r="BY13" s="774"/>
      <c r="BZ13" s="774"/>
      <c r="CA13" s="774"/>
      <c r="CB13" s="774"/>
      <c r="CC13" s="774"/>
      <c r="CD13" s="774"/>
      <c r="CE13" s="774"/>
      <c r="CF13" s="774"/>
      <c r="CG13" s="775"/>
      <c r="CH13" s="776">
        <v>-10</v>
      </c>
      <c r="CI13" s="777"/>
      <c r="CJ13" s="777"/>
      <c r="CK13" s="777"/>
      <c r="CL13" s="778"/>
      <c r="CM13" s="776">
        <v>294</v>
      </c>
      <c r="CN13" s="777"/>
      <c r="CO13" s="777"/>
      <c r="CP13" s="777"/>
      <c r="CQ13" s="778"/>
      <c r="CR13" s="776">
        <v>160</v>
      </c>
      <c r="CS13" s="777"/>
      <c r="CT13" s="777"/>
      <c r="CU13" s="777"/>
      <c r="CV13" s="778"/>
      <c r="CW13" s="776">
        <v>73</v>
      </c>
      <c r="CX13" s="777"/>
      <c r="CY13" s="777"/>
      <c r="CZ13" s="777"/>
      <c r="DA13" s="778"/>
      <c r="DB13" s="776" t="s">
        <v>539</v>
      </c>
      <c r="DC13" s="777"/>
      <c r="DD13" s="777"/>
      <c r="DE13" s="777"/>
      <c r="DF13" s="778"/>
      <c r="DG13" s="776" t="s">
        <v>539</v>
      </c>
      <c r="DH13" s="777"/>
      <c r="DI13" s="777"/>
      <c r="DJ13" s="777"/>
      <c r="DK13" s="778"/>
      <c r="DL13" s="776" t="s">
        <v>539</v>
      </c>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596</v>
      </c>
      <c r="BT14" s="774"/>
      <c r="BU14" s="774"/>
      <c r="BV14" s="774"/>
      <c r="BW14" s="774"/>
      <c r="BX14" s="774"/>
      <c r="BY14" s="774"/>
      <c r="BZ14" s="774"/>
      <c r="CA14" s="774"/>
      <c r="CB14" s="774"/>
      <c r="CC14" s="774"/>
      <c r="CD14" s="774"/>
      <c r="CE14" s="774"/>
      <c r="CF14" s="774"/>
      <c r="CG14" s="775"/>
      <c r="CH14" s="776">
        <v>0</v>
      </c>
      <c r="CI14" s="777"/>
      <c r="CJ14" s="777"/>
      <c r="CK14" s="777"/>
      <c r="CL14" s="778"/>
      <c r="CM14" s="776">
        <v>652</v>
      </c>
      <c r="CN14" s="777"/>
      <c r="CO14" s="777"/>
      <c r="CP14" s="777"/>
      <c r="CQ14" s="778"/>
      <c r="CR14" s="776">
        <v>200</v>
      </c>
      <c r="CS14" s="777"/>
      <c r="CT14" s="777"/>
      <c r="CU14" s="777"/>
      <c r="CV14" s="778"/>
      <c r="CW14" s="776">
        <v>89</v>
      </c>
      <c r="CX14" s="777"/>
      <c r="CY14" s="777"/>
      <c r="CZ14" s="777"/>
      <c r="DA14" s="778"/>
      <c r="DB14" s="776" t="s">
        <v>539</v>
      </c>
      <c r="DC14" s="777"/>
      <c r="DD14" s="777"/>
      <c r="DE14" s="777"/>
      <c r="DF14" s="778"/>
      <c r="DG14" s="776" t="s">
        <v>539</v>
      </c>
      <c r="DH14" s="777"/>
      <c r="DI14" s="777"/>
      <c r="DJ14" s="777"/>
      <c r="DK14" s="778"/>
      <c r="DL14" s="776" t="s">
        <v>539</v>
      </c>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597</v>
      </c>
      <c r="BT15" s="774"/>
      <c r="BU15" s="774"/>
      <c r="BV15" s="774"/>
      <c r="BW15" s="774"/>
      <c r="BX15" s="774"/>
      <c r="BY15" s="774"/>
      <c r="BZ15" s="774"/>
      <c r="CA15" s="774"/>
      <c r="CB15" s="774"/>
      <c r="CC15" s="774"/>
      <c r="CD15" s="774"/>
      <c r="CE15" s="774"/>
      <c r="CF15" s="774"/>
      <c r="CG15" s="775"/>
      <c r="CH15" s="776">
        <v>-1</v>
      </c>
      <c r="CI15" s="777"/>
      <c r="CJ15" s="777"/>
      <c r="CK15" s="777"/>
      <c r="CL15" s="778"/>
      <c r="CM15" s="776">
        <v>14</v>
      </c>
      <c r="CN15" s="777"/>
      <c r="CO15" s="777"/>
      <c r="CP15" s="777"/>
      <c r="CQ15" s="778"/>
      <c r="CR15" s="776">
        <v>5</v>
      </c>
      <c r="CS15" s="777"/>
      <c r="CT15" s="777"/>
      <c r="CU15" s="777"/>
      <c r="CV15" s="778"/>
      <c r="CW15" s="776" t="s">
        <v>539</v>
      </c>
      <c r="CX15" s="777"/>
      <c r="CY15" s="777"/>
      <c r="CZ15" s="777"/>
      <c r="DA15" s="778"/>
      <c r="DB15" s="776" t="s">
        <v>539</v>
      </c>
      <c r="DC15" s="777"/>
      <c r="DD15" s="777"/>
      <c r="DE15" s="777"/>
      <c r="DF15" s="778"/>
      <c r="DG15" s="776" t="s">
        <v>539</v>
      </c>
      <c r="DH15" s="777"/>
      <c r="DI15" s="777"/>
      <c r="DJ15" s="777"/>
      <c r="DK15" s="778"/>
      <c r="DL15" s="776" t="s">
        <v>539</v>
      </c>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598</v>
      </c>
      <c r="BT16" s="774"/>
      <c r="BU16" s="774"/>
      <c r="BV16" s="774"/>
      <c r="BW16" s="774"/>
      <c r="BX16" s="774"/>
      <c r="BY16" s="774"/>
      <c r="BZ16" s="774"/>
      <c r="CA16" s="774"/>
      <c r="CB16" s="774"/>
      <c r="CC16" s="774"/>
      <c r="CD16" s="774"/>
      <c r="CE16" s="774"/>
      <c r="CF16" s="774"/>
      <c r="CG16" s="775"/>
      <c r="CH16" s="776">
        <v>5</v>
      </c>
      <c r="CI16" s="777"/>
      <c r="CJ16" s="777"/>
      <c r="CK16" s="777"/>
      <c r="CL16" s="778"/>
      <c r="CM16" s="776">
        <v>549</v>
      </c>
      <c r="CN16" s="777"/>
      <c r="CO16" s="777"/>
      <c r="CP16" s="777"/>
      <c r="CQ16" s="778"/>
      <c r="CR16" s="776">
        <v>250</v>
      </c>
      <c r="CS16" s="777"/>
      <c r="CT16" s="777"/>
      <c r="CU16" s="777"/>
      <c r="CV16" s="778"/>
      <c r="CW16" s="776">
        <v>299</v>
      </c>
      <c r="CX16" s="777"/>
      <c r="CY16" s="777"/>
      <c r="CZ16" s="777"/>
      <c r="DA16" s="778"/>
      <c r="DB16" s="776" t="s">
        <v>539</v>
      </c>
      <c r="DC16" s="777"/>
      <c r="DD16" s="777"/>
      <c r="DE16" s="777"/>
      <c r="DF16" s="778"/>
      <c r="DG16" s="776" t="s">
        <v>539</v>
      </c>
      <c r="DH16" s="777"/>
      <c r="DI16" s="777"/>
      <c r="DJ16" s="777"/>
      <c r="DK16" s="778"/>
      <c r="DL16" s="776" t="s">
        <v>539</v>
      </c>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599</v>
      </c>
      <c r="BT17" s="774"/>
      <c r="BU17" s="774"/>
      <c r="BV17" s="774"/>
      <c r="BW17" s="774"/>
      <c r="BX17" s="774"/>
      <c r="BY17" s="774"/>
      <c r="BZ17" s="774"/>
      <c r="CA17" s="774"/>
      <c r="CB17" s="774"/>
      <c r="CC17" s="774"/>
      <c r="CD17" s="774"/>
      <c r="CE17" s="774"/>
      <c r="CF17" s="774"/>
      <c r="CG17" s="775"/>
      <c r="CH17" s="776">
        <v>9</v>
      </c>
      <c r="CI17" s="777"/>
      <c r="CJ17" s="777"/>
      <c r="CK17" s="777"/>
      <c r="CL17" s="778"/>
      <c r="CM17" s="776">
        <v>4291</v>
      </c>
      <c r="CN17" s="777"/>
      <c r="CO17" s="777"/>
      <c r="CP17" s="777"/>
      <c r="CQ17" s="778"/>
      <c r="CR17" s="776">
        <v>900</v>
      </c>
      <c r="CS17" s="777"/>
      <c r="CT17" s="777"/>
      <c r="CU17" s="777"/>
      <c r="CV17" s="778"/>
      <c r="CW17" s="776">
        <v>92</v>
      </c>
      <c r="CX17" s="777"/>
      <c r="CY17" s="777"/>
      <c r="CZ17" s="777"/>
      <c r="DA17" s="778"/>
      <c r="DB17" s="776" t="s">
        <v>539</v>
      </c>
      <c r="DC17" s="777"/>
      <c r="DD17" s="777"/>
      <c r="DE17" s="777"/>
      <c r="DF17" s="778"/>
      <c r="DG17" s="776" t="s">
        <v>539</v>
      </c>
      <c r="DH17" s="777"/>
      <c r="DI17" s="777"/>
      <c r="DJ17" s="777"/>
      <c r="DK17" s="778"/>
      <c r="DL17" s="776" t="s">
        <v>539</v>
      </c>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600</v>
      </c>
      <c r="BT18" s="774"/>
      <c r="BU18" s="774"/>
      <c r="BV18" s="774"/>
      <c r="BW18" s="774"/>
      <c r="BX18" s="774"/>
      <c r="BY18" s="774"/>
      <c r="BZ18" s="774"/>
      <c r="CA18" s="774"/>
      <c r="CB18" s="774"/>
      <c r="CC18" s="774"/>
      <c r="CD18" s="774"/>
      <c r="CE18" s="774"/>
      <c r="CF18" s="774"/>
      <c r="CG18" s="775"/>
      <c r="CH18" s="776">
        <v>0</v>
      </c>
      <c r="CI18" s="777"/>
      <c r="CJ18" s="777"/>
      <c r="CK18" s="777"/>
      <c r="CL18" s="778"/>
      <c r="CM18" s="776">
        <v>34</v>
      </c>
      <c r="CN18" s="777"/>
      <c r="CO18" s="777"/>
      <c r="CP18" s="777"/>
      <c r="CQ18" s="778"/>
      <c r="CR18" s="776">
        <v>30</v>
      </c>
      <c r="CS18" s="777"/>
      <c r="CT18" s="777"/>
      <c r="CU18" s="777"/>
      <c r="CV18" s="778"/>
      <c r="CW18" s="776">
        <v>71</v>
      </c>
      <c r="CX18" s="777"/>
      <c r="CY18" s="777"/>
      <c r="CZ18" s="777"/>
      <c r="DA18" s="778"/>
      <c r="DB18" s="776" t="s">
        <v>539</v>
      </c>
      <c r="DC18" s="777"/>
      <c r="DD18" s="777"/>
      <c r="DE18" s="777"/>
      <c r="DF18" s="778"/>
      <c r="DG18" s="776" t="s">
        <v>539</v>
      </c>
      <c r="DH18" s="777"/>
      <c r="DI18" s="777"/>
      <c r="DJ18" s="777"/>
      <c r="DK18" s="778"/>
      <c r="DL18" s="776" t="s">
        <v>539</v>
      </c>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601</v>
      </c>
      <c r="BT19" s="774"/>
      <c r="BU19" s="774"/>
      <c r="BV19" s="774"/>
      <c r="BW19" s="774"/>
      <c r="BX19" s="774"/>
      <c r="BY19" s="774"/>
      <c r="BZ19" s="774"/>
      <c r="CA19" s="774"/>
      <c r="CB19" s="774"/>
      <c r="CC19" s="774"/>
      <c r="CD19" s="774"/>
      <c r="CE19" s="774"/>
      <c r="CF19" s="774"/>
      <c r="CG19" s="775"/>
      <c r="CH19" s="776">
        <v>-5</v>
      </c>
      <c r="CI19" s="777"/>
      <c r="CJ19" s="777"/>
      <c r="CK19" s="777"/>
      <c r="CL19" s="778"/>
      <c r="CM19" s="776">
        <v>581</v>
      </c>
      <c r="CN19" s="777"/>
      <c r="CO19" s="777"/>
      <c r="CP19" s="777"/>
      <c r="CQ19" s="778"/>
      <c r="CR19" s="776">
        <v>491</v>
      </c>
      <c r="CS19" s="777"/>
      <c r="CT19" s="777"/>
      <c r="CU19" s="777"/>
      <c r="CV19" s="778"/>
      <c r="CW19" s="776" t="s">
        <v>539</v>
      </c>
      <c r="CX19" s="777"/>
      <c r="CY19" s="777"/>
      <c r="CZ19" s="777"/>
      <c r="DA19" s="778"/>
      <c r="DB19" s="776" t="s">
        <v>539</v>
      </c>
      <c r="DC19" s="777"/>
      <c r="DD19" s="777"/>
      <c r="DE19" s="777"/>
      <c r="DF19" s="778"/>
      <c r="DG19" s="776" t="s">
        <v>539</v>
      </c>
      <c r="DH19" s="777"/>
      <c r="DI19" s="777"/>
      <c r="DJ19" s="777"/>
      <c r="DK19" s="778"/>
      <c r="DL19" s="776" t="s">
        <v>539</v>
      </c>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t="s">
        <v>588</v>
      </c>
      <c r="BS20" s="773" t="s">
        <v>602</v>
      </c>
      <c r="BT20" s="774"/>
      <c r="BU20" s="774"/>
      <c r="BV20" s="774"/>
      <c r="BW20" s="774"/>
      <c r="BX20" s="774"/>
      <c r="BY20" s="774"/>
      <c r="BZ20" s="774"/>
      <c r="CA20" s="774"/>
      <c r="CB20" s="774"/>
      <c r="CC20" s="774"/>
      <c r="CD20" s="774"/>
      <c r="CE20" s="774"/>
      <c r="CF20" s="774"/>
      <c r="CG20" s="775"/>
      <c r="CH20" s="776">
        <v>12</v>
      </c>
      <c r="CI20" s="777"/>
      <c r="CJ20" s="777"/>
      <c r="CK20" s="777"/>
      <c r="CL20" s="778"/>
      <c r="CM20" s="776">
        <v>107</v>
      </c>
      <c r="CN20" s="777"/>
      <c r="CO20" s="777"/>
      <c r="CP20" s="777"/>
      <c r="CQ20" s="778"/>
      <c r="CR20" s="776">
        <v>200</v>
      </c>
      <c r="CS20" s="777"/>
      <c r="CT20" s="777"/>
      <c r="CU20" s="777"/>
      <c r="CV20" s="778"/>
      <c r="CW20" s="776" t="s">
        <v>539</v>
      </c>
      <c r="CX20" s="777"/>
      <c r="CY20" s="777"/>
      <c r="CZ20" s="777"/>
      <c r="DA20" s="778"/>
      <c r="DB20" s="776" t="s">
        <v>539</v>
      </c>
      <c r="DC20" s="777"/>
      <c r="DD20" s="777"/>
      <c r="DE20" s="777"/>
      <c r="DF20" s="778"/>
      <c r="DG20" s="776" t="s">
        <v>539</v>
      </c>
      <c r="DH20" s="777"/>
      <c r="DI20" s="777"/>
      <c r="DJ20" s="777"/>
      <c r="DK20" s="778"/>
      <c r="DL20" s="776">
        <v>9540</v>
      </c>
      <c r="DM20" s="777"/>
      <c r="DN20" s="777"/>
      <c r="DO20" s="777"/>
      <c r="DP20" s="778"/>
      <c r="DQ20" s="776">
        <v>9540</v>
      </c>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603</v>
      </c>
      <c r="BT21" s="774"/>
      <c r="BU21" s="774"/>
      <c r="BV21" s="774"/>
      <c r="BW21" s="774"/>
      <c r="BX21" s="774"/>
      <c r="BY21" s="774"/>
      <c r="BZ21" s="774"/>
      <c r="CA21" s="774"/>
      <c r="CB21" s="774"/>
      <c r="CC21" s="774"/>
      <c r="CD21" s="774"/>
      <c r="CE21" s="774"/>
      <c r="CF21" s="774"/>
      <c r="CG21" s="775"/>
      <c r="CH21" s="776">
        <v>34</v>
      </c>
      <c r="CI21" s="777"/>
      <c r="CJ21" s="777"/>
      <c r="CK21" s="777"/>
      <c r="CL21" s="778"/>
      <c r="CM21" s="776">
        <v>15607</v>
      </c>
      <c r="CN21" s="777"/>
      <c r="CO21" s="777"/>
      <c r="CP21" s="777"/>
      <c r="CQ21" s="778"/>
      <c r="CR21" s="776">
        <v>3264</v>
      </c>
      <c r="CS21" s="777"/>
      <c r="CT21" s="777"/>
      <c r="CU21" s="777"/>
      <c r="CV21" s="778"/>
      <c r="CW21" s="776" t="s">
        <v>539</v>
      </c>
      <c r="CX21" s="777"/>
      <c r="CY21" s="777"/>
      <c r="CZ21" s="777"/>
      <c r="DA21" s="778"/>
      <c r="DB21" s="776" t="s">
        <v>539</v>
      </c>
      <c r="DC21" s="777"/>
      <c r="DD21" s="777"/>
      <c r="DE21" s="777"/>
      <c r="DF21" s="778"/>
      <c r="DG21" s="776" t="s">
        <v>539</v>
      </c>
      <c r="DH21" s="777"/>
      <c r="DI21" s="777"/>
      <c r="DJ21" s="777"/>
      <c r="DK21" s="778"/>
      <c r="DL21" s="776" t="s">
        <v>539</v>
      </c>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t="s">
        <v>604</v>
      </c>
      <c r="BT22" s="774"/>
      <c r="BU22" s="774"/>
      <c r="BV22" s="774"/>
      <c r="BW22" s="774"/>
      <c r="BX22" s="774"/>
      <c r="BY22" s="774"/>
      <c r="BZ22" s="774"/>
      <c r="CA22" s="774"/>
      <c r="CB22" s="774"/>
      <c r="CC22" s="774"/>
      <c r="CD22" s="774"/>
      <c r="CE22" s="774"/>
      <c r="CF22" s="774"/>
      <c r="CG22" s="775"/>
      <c r="CH22" s="776">
        <v>148</v>
      </c>
      <c r="CI22" s="777"/>
      <c r="CJ22" s="777"/>
      <c r="CK22" s="777"/>
      <c r="CL22" s="778"/>
      <c r="CM22" s="776">
        <v>4095</v>
      </c>
      <c r="CN22" s="777"/>
      <c r="CO22" s="777"/>
      <c r="CP22" s="777"/>
      <c r="CQ22" s="778"/>
      <c r="CR22" s="776">
        <v>1000</v>
      </c>
      <c r="CS22" s="777"/>
      <c r="CT22" s="777"/>
      <c r="CU22" s="777"/>
      <c r="CV22" s="778"/>
      <c r="CW22" s="776" t="s">
        <v>539</v>
      </c>
      <c r="CX22" s="777"/>
      <c r="CY22" s="777"/>
      <c r="CZ22" s="777"/>
      <c r="DA22" s="778"/>
      <c r="DB22" s="776" t="s">
        <v>539</v>
      </c>
      <c r="DC22" s="777"/>
      <c r="DD22" s="777"/>
      <c r="DE22" s="777"/>
      <c r="DF22" s="778"/>
      <c r="DG22" s="776" t="s">
        <v>539</v>
      </c>
      <c r="DH22" s="777"/>
      <c r="DI22" s="777"/>
      <c r="DJ22" s="777"/>
      <c r="DK22" s="778"/>
      <c r="DL22" s="776" t="s">
        <v>539</v>
      </c>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f>SUM(Q7:U12)</f>
        <v>1526033</v>
      </c>
      <c r="R23" s="793"/>
      <c r="S23" s="793"/>
      <c r="T23" s="793"/>
      <c r="U23" s="793"/>
      <c r="V23" s="793">
        <f t="shared" ref="V23" si="1">SUM(V7:Z12)</f>
        <v>1507649</v>
      </c>
      <c r="W23" s="793"/>
      <c r="X23" s="793"/>
      <c r="Y23" s="793"/>
      <c r="Z23" s="793"/>
      <c r="AA23" s="793">
        <f t="shared" ref="AA23" si="2">SUM(AA7:AE12)</f>
        <v>18384</v>
      </c>
      <c r="AB23" s="793"/>
      <c r="AC23" s="793"/>
      <c r="AD23" s="793"/>
      <c r="AE23" s="794"/>
      <c r="AF23" s="795">
        <v>9880</v>
      </c>
      <c r="AG23" s="793"/>
      <c r="AH23" s="793"/>
      <c r="AI23" s="793"/>
      <c r="AJ23" s="796"/>
      <c r="AK23" s="797"/>
      <c r="AL23" s="798"/>
      <c r="AM23" s="798"/>
      <c r="AN23" s="798"/>
      <c r="AO23" s="798"/>
      <c r="AP23" s="793">
        <f>SUM(AP7:AT12)</f>
        <v>1387606</v>
      </c>
      <c r="AQ23" s="793"/>
      <c r="AR23" s="793"/>
      <c r="AS23" s="793"/>
      <c r="AT23" s="793"/>
      <c r="AU23" s="809"/>
      <c r="AV23" s="809"/>
      <c r="AW23" s="809"/>
      <c r="AX23" s="809"/>
      <c r="AY23" s="810"/>
      <c r="AZ23" s="811" t="s">
        <v>391</v>
      </c>
      <c r="BA23" s="812"/>
      <c r="BB23" s="812"/>
      <c r="BC23" s="812"/>
      <c r="BD23" s="813"/>
      <c r="BE23" s="233"/>
      <c r="BF23" s="233"/>
      <c r="BG23" s="233"/>
      <c r="BH23" s="233"/>
      <c r="BI23" s="233"/>
      <c r="BJ23" s="233"/>
      <c r="BK23" s="233"/>
      <c r="BL23" s="233"/>
      <c r="BM23" s="233"/>
      <c r="BN23" s="233"/>
      <c r="BO23" s="233"/>
      <c r="BP23" s="233"/>
      <c r="BQ23" s="238">
        <v>17</v>
      </c>
      <c r="BR23" s="239"/>
      <c r="BS23" s="773" t="s">
        <v>605</v>
      </c>
      <c r="BT23" s="774"/>
      <c r="BU23" s="774"/>
      <c r="BV23" s="774"/>
      <c r="BW23" s="774"/>
      <c r="BX23" s="774"/>
      <c r="BY23" s="774"/>
      <c r="BZ23" s="774"/>
      <c r="CA23" s="774"/>
      <c r="CB23" s="774"/>
      <c r="CC23" s="774"/>
      <c r="CD23" s="774"/>
      <c r="CE23" s="774"/>
      <c r="CF23" s="774"/>
      <c r="CG23" s="775"/>
      <c r="CH23" s="776">
        <v>72</v>
      </c>
      <c r="CI23" s="777"/>
      <c r="CJ23" s="777"/>
      <c r="CK23" s="777"/>
      <c r="CL23" s="778"/>
      <c r="CM23" s="776">
        <v>5621</v>
      </c>
      <c r="CN23" s="777"/>
      <c r="CO23" s="777"/>
      <c r="CP23" s="777"/>
      <c r="CQ23" s="778"/>
      <c r="CR23" s="776">
        <v>3270</v>
      </c>
      <c r="CS23" s="777"/>
      <c r="CT23" s="777"/>
      <c r="CU23" s="777"/>
      <c r="CV23" s="778"/>
      <c r="CW23" s="776" t="s">
        <v>539</v>
      </c>
      <c r="CX23" s="777"/>
      <c r="CY23" s="777"/>
      <c r="CZ23" s="777"/>
      <c r="DA23" s="778"/>
      <c r="DB23" s="776" t="s">
        <v>539</v>
      </c>
      <c r="DC23" s="777"/>
      <c r="DD23" s="777"/>
      <c r="DE23" s="777"/>
      <c r="DF23" s="778"/>
      <c r="DG23" s="776" t="s">
        <v>539</v>
      </c>
      <c r="DH23" s="777"/>
      <c r="DI23" s="777"/>
      <c r="DJ23" s="777"/>
      <c r="DK23" s="778"/>
      <c r="DL23" s="776" t="s">
        <v>539</v>
      </c>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t="s">
        <v>606</v>
      </c>
      <c r="BT24" s="774"/>
      <c r="BU24" s="774"/>
      <c r="BV24" s="774"/>
      <c r="BW24" s="774"/>
      <c r="BX24" s="774"/>
      <c r="BY24" s="774"/>
      <c r="BZ24" s="774"/>
      <c r="CA24" s="774"/>
      <c r="CB24" s="774"/>
      <c r="CC24" s="774"/>
      <c r="CD24" s="774"/>
      <c r="CE24" s="774"/>
      <c r="CF24" s="774"/>
      <c r="CG24" s="775"/>
      <c r="CH24" s="776">
        <v>-600</v>
      </c>
      <c r="CI24" s="777"/>
      <c r="CJ24" s="777"/>
      <c r="CK24" s="777"/>
      <c r="CL24" s="778"/>
      <c r="CM24" s="776">
        <v>10513</v>
      </c>
      <c r="CN24" s="777"/>
      <c r="CO24" s="777"/>
      <c r="CP24" s="777"/>
      <c r="CQ24" s="778"/>
      <c r="CR24" s="776">
        <v>2550</v>
      </c>
      <c r="CS24" s="777"/>
      <c r="CT24" s="777"/>
      <c r="CU24" s="777"/>
      <c r="CV24" s="778"/>
      <c r="CW24" s="776" t="s">
        <v>539</v>
      </c>
      <c r="CX24" s="777"/>
      <c r="CY24" s="777"/>
      <c r="CZ24" s="777"/>
      <c r="DA24" s="778"/>
      <c r="DB24" s="776" t="s">
        <v>539</v>
      </c>
      <c r="DC24" s="777"/>
      <c r="DD24" s="777"/>
      <c r="DE24" s="777"/>
      <c r="DF24" s="778"/>
      <c r="DG24" s="776" t="s">
        <v>539</v>
      </c>
      <c r="DH24" s="777"/>
      <c r="DI24" s="777"/>
      <c r="DJ24" s="777"/>
      <c r="DK24" s="778"/>
      <c r="DL24" s="776" t="s">
        <v>539</v>
      </c>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t="s">
        <v>607</v>
      </c>
      <c r="BT25" s="774"/>
      <c r="BU25" s="774"/>
      <c r="BV25" s="774"/>
      <c r="BW25" s="774"/>
      <c r="BX25" s="774"/>
      <c r="BY25" s="774"/>
      <c r="BZ25" s="774"/>
      <c r="CA25" s="774"/>
      <c r="CB25" s="774"/>
      <c r="CC25" s="774"/>
      <c r="CD25" s="774"/>
      <c r="CE25" s="774"/>
      <c r="CF25" s="774"/>
      <c r="CG25" s="775"/>
      <c r="CH25" s="776">
        <v>105</v>
      </c>
      <c r="CI25" s="777"/>
      <c r="CJ25" s="777"/>
      <c r="CK25" s="777"/>
      <c r="CL25" s="778"/>
      <c r="CM25" s="776">
        <v>6075</v>
      </c>
      <c r="CN25" s="777"/>
      <c r="CO25" s="777"/>
      <c r="CP25" s="777"/>
      <c r="CQ25" s="778"/>
      <c r="CR25" s="776">
        <v>357</v>
      </c>
      <c r="CS25" s="777"/>
      <c r="CT25" s="777"/>
      <c r="CU25" s="777"/>
      <c r="CV25" s="778"/>
      <c r="CW25" s="776" t="s">
        <v>539</v>
      </c>
      <c r="CX25" s="777"/>
      <c r="CY25" s="777"/>
      <c r="CZ25" s="777"/>
      <c r="DA25" s="778"/>
      <c r="DB25" s="776" t="s">
        <v>539</v>
      </c>
      <c r="DC25" s="777"/>
      <c r="DD25" s="777"/>
      <c r="DE25" s="777"/>
      <c r="DF25" s="778"/>
      <c r="DG25" s="776" t="s">
        <v>539</v>
      </c>
      <c r="DH25" s="777"/>
      <c r="DI25" s="777"/>
      <c r="DJ25" s="777"/>
      <c r="DK25" s="778"/>
      <c r="DL25" s="776" t="s">
        <v>539</v>
      </c>
      <c r="DM25" s="777"/>
      <c r="DN25" s="777"/>
      <c r="DO25" s="777"/>
      <c r="DP25" s="778"/>
      <c r="DQ25" s="776"/>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379</v>
      </c>
      <c r="BF26" s="734"/>
      <c r="BG26" s="734"/>
      <c r="BH26" s="734"/>
      <c r="BI26" s="740"/>
      <c r="BJ26" s="232"/>
      <c r="BK26" s="232"/>
      <c r="BL26" s="232"/>
      <c r="BM26" s="232"/>
      <c r="BN26" s="232"/>
      <c r="BO26" s="241"/>
      <c r="BP26" s="241"/>
      <c r="BQ26" s="238">
        <v>20</v>
      </c>
      <c r="BR26" s="239"/>
      <c r="BS26" s="773" t="s">
        <v>608</v>
      </c>
      <c r="BT26" s="774"/>
      <c r="BU26" s="774"/>
      <c r="BV26" s="774"/>
      <c r="BW26" s="774"/>
      <c r="BX26" s="774"/>
      <c r="BY26" s="774"/>
      <c r="BZ26" s="774"/>
      <c r="CA26" s="774"/>
      <c r="CB26" s="774"/>
      <c r="CC26" s="774"/>
      <c r="CD26" s="774"/>
      <c r="CE26" s="774"/>
      <c r="CF26" s="774"/>
      <c r="CG26" s="775"/>
      <c r="CH26" s="776">
        <v>529</v>
      </c>
      <c r="CI26" s="777"/>
      <c r="CJ26" s="777"/>
      <c r="CK26" s="777"/>
      <c r="CL26" s="778"/>
      <c r="CM26" s="776">
        <v>799</v>
      </c>
      <c r="CN26" s="777"/>
      <c r="CO26" s="777"/>
      <c r="CP26" s="777"/>
      <c r="CQ26" s="778"/>
      <c r="CR26" s="776">
        <v>300</v>
      </c>
      <c r="CS26" s="777"/>
      <c r="CT26" s="777"/>
      <c r="CU26" s="777"/>
      <c r="CV26" s="778"/>
      <c r="CW26" s="776" t="s">
        <v>539</v>
      </c>
      <c r="CX26" s="777"/>
      <c r="CY26" s="777"/>
      <c r="CZ26" s="777"/>
      <c r="DA26" s="778"/>
      <c r="DB26" s="776" t="s">
        <v>539</v>
      </c>
      <c r="DC26" s="777"/>
      <c r="DD26" s="777"/>
      <c r="DE26" s="777"/>
      <c r="DF26" s="778"/>
      <c r="DG26" s="776" t="s">
        <v>539</v>
      </c>
      <c r="DH26" s="777"/>
      <c r="DI26" s="777"/>
      <c r="DJ26" s="777"/>
      <c r="DK26" s="778"/>
      <c r="DL26" s="776" t="s">
        <v>539</v>
      </c>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t="s">
        <v>609</v>
      </c>
      <c r="BT27" s="774"/>
      <c r="BU27" s="774"/>
      <c r="BV27" s="774"/>
      <c r="BW27" s="774"/>
      <c r="BX27" s="774"/>
      <c r="BY27" s="774"/>
      <c r="BZ27" s="774"/>
      <c r="CA27" s="774"/>
      <c r="CB27" s="774"/>
      <c r="CC27" s="774"/>
      <c r="CD27" s="774"/>
      <c r="CE27" s="774"/>
      <c r="CF27" s="774"/>
      <c r="CG27" s="775"/>
      <c r="CH27" s="776">
        <v>21</v>
      </c>
      <c r="CI27" s="777"/>
      <c r="CJ27" s="777"/>
      <c r="CK27" s="777"/>
      <c r="CL27" s="778"/>
      <c r="CM27" s="776">
        <v>193</v>
      </c>
      <c r="CN27" s="777"/>
      <c r="CO27" s="777"/>
      <c r="CP27" s="777"/>
      <c r="CQ27" s="778"/>
      <c r="CR27" s="776">
        <v>15</v>
      </c>
      <c r="CS27" s="777"/>
      <c r="CT27" s="777"/>
      <c r="CU27" s="777"/>
      <c r="CV27" s="778"/>
      <c r="CW27" s="776" t="s">
        <v>539</v>
      </c>
      <c r="CX27" s="777"/>
      <c r="CY27" s="777"/>
      <c r="CZ27" s="777"/>
      <c r="DA27" s="778"/>
      <c r="DB27" s="776" t="s">
        <v>539</v>
      </c>
      <c r="DC27" s="777"/>
      <c r="DD27" s="777"/>
      <c r="DE27" s="777"/>
      <c r="DF27" s="778"/>
      <c r="DG27" s="776" t="s">
        <v>539</v>
      </c>
      <c r="DH27" s="777"/>
      <c r="DI27" s="777"/>
      <c r="DJ27" s="777"/>
      <c r="DK27" s="778"/>
      <c r="DL27" s="776" t="s">
        <v>539</v>
      </c>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409</v>
      </c>
      <c r="C28" s="750"/>
      <c r="D28" s="750"/>
      <c r="E28" s="750"/>
      <c r="F28" s="750"/>
      <c r="G28" s="750"/>
      <c r="H28" s="750"/>
      <c r="I28" s="750"/>
      <c r="J28" s="750"/>
      <c r="K28" s="750"/>
      <c r="L28" s="750"/>
      <c r="M28" s="750"/>
      <c r="N28" s="750"/>
      <c r="O28" s="750"/>
      <c r="P28" s="751"/>
      <c r="Q28" s="822">
        <f>20875-1</f>
        <v>20874</v>
      </c>
      <c r="R28" s="823"/>
      <c r="S28" s="823"/>
      <c r="T28" s="823"/>
      <c r="U28" s="823"/>
      <c r="V28" s="823">
        <v>20653</v>
      </c>
      <c r="W28" s="823"/>
      <c r="X28" s="823"/>
      <c r="Y28" s="823"/>
      <c r="Z28" s="823"/>
      <c r="AA28" s="823">
        <f t="shared" ref="AA28:AA39" si="3">Q28-V28</f>
        <v>221</v>
      </c>
      <c r="AB28" s="823"/>
      <c r="AC28" s="823"/>
      <c r="AD28" s="823"/>
      <c r="AE28" s="824"/>
      <c r="AF28" s="825">
        <v>221</v>
      </c>
      <c r="AG28" s="823"/>
      <c r="AH28" s="823"/>
      <c r="AI28" s="823"/>
      <c r="AJ28" s="826"/>
      <c r="AK28" s="827">
        <v>4394</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t="s">
        <v>610</v>
      </c>
      <c r="BT28" s="774"/>
      <c r="BU28" s="774"/>
      <c r="BV28" s="774"/>
      <c r="BW28" s="774"/>
      <c r="BX28" s="774"/>
      <c r="BY28" s="774"/>
      <c r="BZ28" s="774"/>
      <c r="CA28" s="774"/>
      <c r="CB28" s="774"/>
      <c r="CC28" s="774"/>
      <c r="CD28" s="774"/>
      <c r="CE28" s="774"/>
      <c r="CF28" s="774"/>
      <c r="CG28" s="775"/>
      <c r="CH28" s="776">
        <v>324</v>
      </c>
      <c r="CI28" s="777"/>
      <c r="CJ28" s="777"/>
      <c r="CK28" s="777"/>
      <c r="CL28" s="778"/>
      <c r="CM28" s="776">
        <v>13313</v>
      </c>
      <c r="CN28" s="777"/>
      <c r="CO28" s="777"/>
      <c r="CP28" s="777"/>
      <c r="CQ28" s="778"/>
      <c r="CR28" s="776">
        <v>3600</v>
      </c>
      <c r="CS28" s="777"/>
      <c r="CT28" s="777"/>
      <c r="CU28" s="777"/>
      <c r="CV28" s="778"/>
      <c r="CW28" s="776">
        <v>19500</v>
      </c>
      <c r="CX28" s="777"/>
      <c r="CY28" s="777"/>
      <c r="CZ28" s="777"/>
      <c r="DA28" s="778"/>
      <c r="DB28" s="776" t="s">
        <v>539</v>
      </c>
      <c r="DC28" s="777"/>
      <c r="DD28" s="777"/>
      <c r="DE28" s="777"/>
      <c r="DF28" s="778"/>
      <c r="DG28" s="776" t="s">
        <v>539</v>
      </c>
      <c r="DH28" s="777"/>
      <c r="DI28" s="777"/>
      <c r="DJ28" s="777"/>
      <c r="DK28" s="778"/>
      <c r="DL28" s="776" t="s">
        <v>539</v>
      </c>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410</v>
      </c>
      <c r="C29" s="781"/>
      <c r="D29" s="781"/>
      <c r="E29" s="781"/>
      <c r="F29" s="781"/>
      <c r="G29" s="781"/>
      <c r="H29" s="781"/>
      <c r="I29" s="781"/>
      <c r="J29" s="781"/>
      <c r="K29" s="781"/>
      <c r="L29" s="781"/>
      <c r="M29" s="781"/>
      <c r="N29" s="781"/>
      <c r="O29" s="781"/>
      <c r="P29" s="782"/>
      <c r="Q29" s="783">
        <v>146602</v>
      </c>
      <c r="R29" s="784"/>
      <c r="S29" s="784"/>
      <c r="T29" s="784"/>
      <c r="U29" s="784"/>
      <c r="V29" s="784">
        <v>143182</v>
      </c>
      <c r="W29" s="784"/>
      <c r="X29" s="784"/>
      <c r="Y29" s="784"/>
      <c r="Z29" s="784"/>
      <c r="AA29" s="784">
        <f t="shared" si="3"/>
        <v>3420</v>
      </c>
      <c r="AB29" s="784"/>
      <c r="AC29" s="784"/>
      <c r="AD29" s="784"/>
      <c r="AE29" s="785"/>
      <c r="AF29" s="786">
        <v>3420</v>
      </c>
      <c r="AG29" s="787"/>
      <c r="AH29" s="787"/>
      <c r="AI29" s="787"/>
      <c r="AJ29" s="788"/>
      <c r="AK29" s="834">
        <v>18447</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t="s">
        <v>611</v>
      </c>
      <c r="BT29" s="774"/>
      <c r="BU29" s="774"/>
      <c r="BV29" s="774"/>
      <c r="BW29" s="774"/>
      <c r="BX29" s="774"/>
      <c r="BY29" s="774"/>
      <c r="BZ29" s="774"/>
      <c r="CA29" s="774"/>
      <c r="CB29" s="774"/>
      <c r="CC29" s="774"/>
      <c r="CD29" s="774"/>
      <c r="CE29" s="774"/>
      <c r="CF29" s="774"/>
      <c r="CG29" s="775"/>
      <c r="CH29" s="776">
        <v>63</v>
      </c>
      <c r="CI29" s="777"/>
      <c r="CJ29" s="777"/>
      <c r="CK29" s="777"/>
      <c r="CL29" s="778"/>
      <c r="CM29" s="776">
        <v>4083</v>
      </c>
      <c r="CN29" s="777"/>
      <c r="CO29" s="777"/>
      <c r="CP29" s="777"/>
      <c r="CQ29" s="778"/>
      <c r="CR29" s="776">
        <v>10</v>
      </c>
      <c r="CS29" s="777"/>
      <c r="CT29" s="777"/>
      <c r="CU29" s="777"/>
      <c r="CV29" s="778"/>
      <c r="CW29" s="776" t="s">
        <v>539</v>
      </c>
      <c r="CX29" s="777"/>
      <c r="CY29" s="777"/>
      <c r="CZ29" s="777"/>
      <c r="DA29" s="778"/>
      <c r="DB29" s="776" t="s">
        <v>539</v>
      </c>
      <c r="DC29" s="777"/>
      <c r="DD29" s="777"/>
      <c r="DE29" s="777"/>
      <c r="DF29" s="778"/>
      <c r="DG29" s="776" t="s">
        <v>539</v>
      </c>
      <c r="DH29" s="777"/>
      <c r="DI29" s="777"/>
      <c r="DJ29" s="777"/>
      <c r="DK29" s="778"/>
      <c r="DL29" s="776" t="s">
        <v>539</v>
      </c>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411</v>
      </c>
      <c r="C30" s="781"/>
      <c r="D30" s="781"/>
      <c r="E30" s="781"/>
      <c r="F30" s="781"/>
      <c r="G30" s="781"/>
      <c r="H30" s="781"/>
      <c r="I30" s="781"/>
      <c r="J30" s="781"/>
      <c r="K30" s="781"/>
      <c r="L30" s="781"/>
      <c r="M30" s="781"/>
      <c r="N30" s="781"/>
      <c r="O30" s="781"/>
      <c r="P30" s="782"/>
      <c r="Q30" s="783">
        <f>117606+1</f>
        <v>117607</v>
      </c>
      <c r="R30" s="784"/>
      <c r="S30" s="784"/>
      <c r="T30" s="784"/>
      <c r="U30" s="784"/>
      <c r="V30" s="784">
        <v>116540</v>
      </c>
      <c r="W30" s="784"/>
      <c r="X30" s="784"/>
      <c r="Y30" s="784"/>
      <c r="Z30" s="784"/>
      <c r="AA30" s="784">
        <f t="shared" si="3"/>
        <v>1067</v>
      </c>
      <c r="AB30" s="784"/>
      <c r="AC30" s="784"/>
      <c r="AD30" s="784"/>
      <c r="AE30" s="785"/>
      <c r="AF30" s="786">
        <v>1067</v>
      </c>
      <c r="AG30" s="787"/>
      <c r="AH30" s="787"/>
      <c r="AI30" s="787"/>
      <c r="AJ30" s="788"/>
      <c r="AK30" s="834">
        <v>19913</v>
      </c>
      <c r="AL30" s="830"/>
      <c r="AM30" s="830"/>
      <c r="AN30" s="830"/>
      <c r="AO30" s="830"/>
      <c r="AP30" s="830">
        <v>0</v>
      </c>
      <c r="AQ30" s="830"/>
      <c r="AR30" s="830"/>
      <c r="AS30" s="830"/>
      <c r="AT30" s="830"/>
      <c r="AU30" s="830">
        <v>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t="s">
        <v>612</v>
      </c>
      <c r="BT30" s="774"/>
      <c r="BU30" s="774"/>
      <c r="BV30" s="774"/>
      <c r="BW30" s="774"/>
      <c r="BX30" s="774"/>
      <c r="BY30" s="774"/>
      <c r="BZ30" s="774"/>
      <c r="CA30" s="774"/>
      <c r="CB30" s="774"/>
      <c r="CC30" s="774"/>
      <c r="CD30" s="774"/>
      <c r="CE30" s="774"/>
      <c r="CF30" s="774"/>
      <c r="CG30" s="775"/>
      <c r="CH30" s="776">
        <v>42</v>
      </c>
      <c r="CI30" s="777"/>
      <c r="CJ30" s="777"/>
      <c r="CK30" s="777"/>
      <c r="CL30" s="778"/>
      <c r="CM30" s="776">
        <v>2548</v>
      </c>
      <c r="CN30" s="777"/>
      <c r="CO30" s="777"/>
      <c r="CP30" s="777"/>
      <c r="CQ30" s="778"/>
      <c r="CR30" s="776">
        <v>20</v>
      </c>
      <c r="CS30" s="777"/>
      <c r="CT30" s="777"/>
      <c r="CU30" s="777"/>
      <c r="CV30" s="778"/>
      <c r="CW30" s="776">
        <v>0</v>
      </c>
      <c r="CX30" s="777"/>
      <c r="CY30" s="777"/>
      <c r="CZ30" s="777"/>
      <c r="DA30" s="778"/>
      <c r="DB30" s="776" t="s">
        <v>539</v>
      </c>
      <c r="DC30" s="777"/>
      <c r="DD30" s="777"/>
      <c r="DE30" s="777"/>
      <c r="DF30" s="778"/>
      <c r="DG30" s="776" t="s">
        <v>539</v>
      </c>
      <c r="DH30" s="777"/>
      <c r="DI30" s="777"/>
      <c r="DJ30" s="777"/>
      <c r="DK30" s="778"/>
      <c r="DL30" s="776">
        <v>1000</v>
      </c>
      <c r="DM30" s="777"/>
      <c r="DN30" s="777"/>
      <c r="DO30" s="777"/>
      <c r="DP30" s="778"/>
      <c r="DQ30" s="776">
        <v>1000</v>
      </c>
      <c r="DR30" s="777"/>
      <c r="DS30" s="777"/>
      <c r="DT30" s="777"/>
      <c r="DU30" s="778"/>
      <c r="DV30" s="773"/>
      <c r="DW30" s="774"/>
      <c r="DX30" s="774"/>
      <c r="DY30" s="774"/>
      <c r="DZ30" s="779"/>
      <c r="EA30" s="230"/>
    </row>
    <row r="31" spans="1:131" ht="26.25" customHeight="1" x14ac:dyDescent="0.15">
      <c r="A31" s="242">
        <v>4</v>
      </c>
      <c r="B31" s="780" t="s">
        <v>412</v>
      </c>
      <c r="C31" s="781"/>
      <c r="D31" s="781"/>
      <c r="E31" s="781"/>
      <c r="F31" s="781"/>
      <c r="G31" s="781"/>
      <c r="H31" s="781"/>
      <c r="I31" s="781"/>
      <c r="J31" s="781"/>
      <c r="K31" s="781"/>
      <c r="L31" s="781"/>
      <c r="M31" s="781"/>
      <c r="N31" s="781"/>
      <c r="O31" s="781"/>
      <c r="P31" s="782"/>
      <c r="Q31" s="783">
        <v>69317</v>
      </c>
      <c r="R31" s="784"/>
      <c r="S31" s="784"/>
      <c r="T31" s="784"/>
      <c r="U31" s="784"/>
      <c r="V31" s="784">
        <f>64608-1</f>
        <v>64607</v>
      </c>
      <c r="W31" s="784"/>
      <c r="X31" s="784"/>
      <c r="Y31" s="784"/>
      <c r="Z31" s="784"/>
      <c r="AA31" s="784">
        <f t="shared" si="3"/>
        <v>4710</v>
      </c>
      <c r="AB31" s="784"/>
      <c r="AC31" s="784"/>
      <c r="AD31" s="784"/>
      <c r="AE31" s="785"/>
      <c r="AF31" s="786">
        <v>19969</v>
      </c>
      <c r="AG31" s="787"/>
      <c r="AH31" s="787"/>
      <c r="AI31" s="787"/>
      <c r="AJ31" s="788"/>
      <c r="AK31" s="834">
        <v>0</v>
      </c>
      <c r="AL31" s="830"/>
      <c r="AM31" s="830"/>
      <c r="AN31" s="830"/>
      <c r="AO31" s="830"/>
      <c r="AP31" s="830">
        <v>0</v>
      </c>
      <c r="AQ31" s="830"/>
      <c r="AR31" s="830"/>
      <c r="AS31" s="830"/>
      <c r="AT31" s="830"/>
      <c r="AU31" s="830">
        <v>0</v>
      </c>
      <c r="AV31" s="830"/>
      <c r="AW31" s="830"/>
      <c r="AX31" s="830"/>
      <c r="AY31" s="830"/>
      <c r="AZ31" s="831"/>
      <c r="BA31" s="831"/>
      <c r="BB31" s="831"/>
      <c r="BC31" s="831"/>
      <c r="BD31" s="831"/>
      <c r="BE31" s="832" t="s">
        <v>413</v>
      </c>
      <c r="BF31" s="832"/>
      <c r="BG31" s="832"/>
      <c r="BH31" s="832"/>
      <c r="BI31" s="833"/>
      <c r="BJ31" s="232"/>
      <c r="BK31" s="232"/>
      <c r="BL31" s="232"/>
      <c r="BM31" s="232"/>
      <c r="BN31" s="232"/>
      <c r="BO31" s="241"/>
      <c r="BP31" s="241"/>
      <c r="BQ31" s="238">
        <v>25</v>
      </c>
      <c r="BR31" s="239"/>
      <c r="BS31" s="773" t="s">
        <v>613</v>
      </c>
      <c r="BT31" s="774"/>
      <c r="BU31" s="774"/>
      <c r="BV31" s="774"/>
      <c r="BW31" s="774"/>
      <c r="BX31" s="774"/>
      <c r="BY31" s="774"/>
      <c r="BZ31" s="774"/>
      <c r="CA31" s="774"/>
      <c r="CB31" s="774"/>
      <c r="CC31" s="774"/>
      <c r="CD31" s="774"/>
      <c r="CE31" s="774"/>
      <c r="CF31" s="774"/>
      <c r="CG31" s="775"/>
      <c r="CH31" s="776">
        <v>-8</v>
      </c>
      <c r="CI31" s="777"/>
      <c r="CJ31" s="777"/>
      <c r="CK31" s="777"/>
      <c r="CL31" s="778"/>
      <c r="CM31" s="776">
        <v>170</v>
      </c>
      <c r="CN31" s="777"/>
      <c r="CO31" s="777"/>
      <c r="CP31" s="777"/>
      <c r="CQ31" s="778"/>
      <c r="CR31" s="776">
        <v>21</v>
      </c>
      <c r="CS31" s="777"/>
      <c r="CT31" s="777"/>
      <c r="CU31" s="777"/>
      <c r="CV31" s="778"/>
      <c r="CW31" s="776" t="s">
        <v>539</v>
      </c>
      <c r="CX31" s="777"/>
      <c r="CY31" s="777"/>
      <c r="CZ31" s="777"/>
      <c r="DA31" s="778"/>
      <c r="DB31" s="776" t="s">
        <v>539</v>
      </c>
      <c r="DC31" s="777"/>
      <c r="DD31" s="777"/>
      <c r="DE31" s="777"/>
      <c r="DF31" s="778"/>
      <c r="DG31" s="776" t="s">
        <v>539</v>
      </c>
      <c r="DH31" s="777"/>
      <c r="DI31" s="777"/>
      <c r="DJ31" s="777"/>
      <c r="DK31" s="778"/>
      <c r="DL31" s="776" t="s">
        <v>539</v>
      </c>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414</v>
      </c>
      <c r="C32" s="781"/>
      <c r="D32" s="781"/>
      <c r="E32" s="781"/>
      <c r="F32" s="781"/>
      <c r="G32" s="781"/>
      <c r="H32" s="781"/>
      <c r="I32" s="781"/>
      <c r="J32" s="781"/>
      <c r="K32" s="781"/>
      <c r="L32" s="781"/>
      <c r="M32" s="781"/>
      <c r="N32" s="781"/>
      <c r="O32" s="781"/>
      <c r="P32" s="782"/>
      <c r="Q32" s="783">
        <v>53557</v>
      </c>
      <c r="R32" s="784"/>
      <c r="S32" s="784"/>
      <c r="T32" s="784"/>
      <c r="U32" s="784"/>
      <c r="V32" s="784">
        <v>48091</v>
      </c>
      <c r="W32" s="784"/>
      <c r="X32" s="784"/>
      <c r="Y32" s="784"/>
      <c r="Z32" s="784"/>
      <c r="AA32" s="784">
        <f t="shared" si="3"/>
        <v>5466</v>
      </c>
      <c r="AB32" s="784"/>
      <c r="AC32" s="784"/>
      <c r="AD32" s="784"/>
      <c r="AE32" s="785"/>
      <c r="AF32" s="786">
        <v>12628</v>
      </c>
      <c r="AG32" s="787"/>
      <c r="AH32" s="787"/>
      <c r="AI32" s="787"/>
      <c r="AJ32" s="788"/>
      <c r="AK32" s="834">
        <v>22522</v>
      </c>
      <c r="AL32" s="830"/>
      <c r="AM32" s="830"/>
      <c r="AN32" s="830"/>
      <c r="AO32" s="830"/>
      <c r="AP32" s="830">
        <v>321375</v>
      </c>
      <c r="AQ32" s="830"/>
      <c r="AR32" s="830"/>
      <c r="AS32" s="830"/>
      <c r="AT32" s="830"/>
      <c r="AU32" s="830">
        <v>194753</v>
      </c>
      <c r="AV32" s="830"/>
      <c r="AW32" s="830"/>
      <c r="AX32" s="830"/>
      <c r="AY32" s="830"/>
      <c r="AZ32" s="831"/>
      <c r="BA32" s="831"/>
      <c r="BB32" s="831"/>
      <c r="BC32" s="831"/>
      <c r="BD32" s="831"/>
      <c r="BE32" s="832" t="s">
        <v>415</v>
      </c>
      <c r="BF32" s="832"/>
      <c r="BG32" s="832"/>
      <c r="BH32" s="832"/>
      <c r="BI32" s="833"/>
      <c r="BJ32" s="232"/>
      <c r="BK32" s="232"/>
      <c r="BL32" s="232"/>
      <c r="BM32" s="232"/>
      <c r="BN32" s="232"/>
      <c r="BO32" s="241"/>
      <c r="BP32" s="241"/>
      <c r="BQ32" s="238">
        <v>26</v>
      </c>
      <c r="BR32" s="239"/>
      <c r="BS32" s="773" t="s">
        <v>614</v>
      </c>
      <c r="BT32" s="774"/>
      <c r="BU32" s="774"/>
      <c r="BV32" s="774"/>
      <c r="BW32" s="774"/>
      <c r="BX32" s="774"/>
      <c r="BY32" s="774"/>
      <c r="BZ32" s="774"/>
      <c r="CA32" s="774"/>
      <c r="CB32" s="774"/>
      <c r="CC32" s="774"/>
      <c r="CD32" s="774"/>
      <c r="CE32" s="774"/>
      <c r="CF32" s="774"/>
      <c r="CG32" s="775"/>
      <c r="CH32" s="776">
        <v>1789</v>
      </c>
      <c r="CI32" s="777"/>
      <c r="CJ32" s="777"/>
      <c r="CK32" s="777"/>
      <c r="CL32" s="778"/>
      <c r="CM32" s="776">
        <v>11514</v>
      </c>
      <c r="CN32" s="777"/>
      <c r="CO32" s="777"/>
      <c r="CP32" s="777"/>
      <c r="CQ32" s="778"/>
      <c r="CR32" s="776">
        <v>663</v>
      </c>
      <c r="CS32" s="777"/>
      <c r="CT32" s="777"/>
      <c r="CU32" s="777"/>
      <c r="CV32" s="778"/>
      <c r="CW32" s="776">
        <v>1822</v>
      </c>
      <c r="CX32" s="777"/>
      <c r="CY32" s="777"/>
      <c r="CZ32" s="777"/>
      <c r="DA32" s="778"/>
      <c r="DB32" s="776">
        <v>11251</v>
      </c>
      <c r="DC32" s="777"/>
      <c r="DD32" s="777"/>
      <c r="DE32" s="777"/>
      <c r="DF32" s="778"/>
      <c r="DG32" s="776" t="s">
        <v>539</v>
      </c>
      <c r="DH32" s="777"/>
      <c r="DI32" s="777"/>
      <c r="DJ32" s="777"/>
      <c r="DK32" s="778"/>
      <c r="DL32" s="776" t="s">
        <v>539</v>
      </c>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416</v>
      </c>
      <c r="C33" s="781"/>
      <c r="D33" s="781"/>
      <c r="E33" s="781"/>
      <c r="F33" s="781"/>
      <c r="G33" s="781"/>
      <c r="H33" s="781"/>
      <c r="I33" s="781"/>
      <c r="J33" s="781"/>
      <c r="K33" s="781"/>
      <c r="L33" s="781"/>
      <c r="M33" s="781"/>
      <c r="N33" s="781"/>
      <c r="O33" s="781"/>
      <c r="P33" s="782"/>
      <c r="Q33" s="783">
        <v>36209</v>
      </c>
      <c r="R33" s="784"/>
      <c r="S33" s="784"/>
      <c r="T33" s="784"/>
      <c r="U33" s="784"/>
      <c r="V33" s="784">
        <v>30640</v>
      </c>
      <c r="W33" s="784"/>
      <c r="X33" s="784"/>
      <c r="Y33" s="784"/>
      <c r="Z33" s="784"/>
      <c r="AA33" s="784">
        <f t="shared" si="3"/>
        <v>5569</v>
      </c>
      <c r="AB33" s="784"/>
      <c r="AC33" s="784"/>
      <c r="AD33" s="784"/>
      <c r="AE33" s="785"/>
      <c r="AF33" s="786">
        <v>12608</v>
      </c>
      <c r="AG33" s="787"/>
      <c r="AH33" s="787"/>
      <c r="AI33" s="787"/>
      <c r="AJ33" s="788"/>
      <c r="AK33" s="834">
        <v>2137</v>
      </c>
      <c r="AL33" s="830"/>
      <c r="AM33" s="830"/>
      <c r="AN33" s="830"/>
      <c r="AO33" s="830"/>
      <c r="AP33" s="830">
        <v>104836</v>
      </c>
      <c r="AQ33" s="830"/>
      <c r="AR33" s="830"/>
      <c r="AS33" s="830"/>
      <c r="AT33" s="830"/>
      <c r="AU33" s="830">
        <v>1468</v>
      </c>
      <c r="AV33" s="830"/>
      <c r="AW33" s="830"/>
      <c r="AX33" s="830"/>
      <c r="AY33" s="830"/>
      <c r="AZ33" s="831"/>
      <c r="BA33" s="831"/>
      <c r="BB33" s="831"/>
      <c r="BC33" s="831"/>
      <c r="BD33" s="831"/>
      <c r="BE33" s="832" t="s">
        <v>415</v>
      </c>
      <c r="BF33" s="832"/>
      <c r="BG33" s="832"/>
      <c r="BH33" s="832"/>
      <c r="BI33" s="833"/>
      <c r="BJ33" s="232"/>
      <c r="BK33" s="232"/>
      <c r="BL33" s="232"/>
      <c r="BM33" s="232"/>
      <c r="BN33" s="232"/>
      <c r="BO33" s="241"/>
      <c r="BP33" s="241"/>
      <c r="BQ33" s="238">
        <v>27</v>
      </c>
      <c r="BR33" s="239"/>
      <c r="BS33" s="773" t="s">
        <v>615</v>
      </c>
      <c r="BT33" s="774"/>
      <c r="BU33" s="774"/>
      <c r="BV33" s="774"/>
      <c r="BW33" s="774"/>
      <c r="BX33" s="774"/>
      <c r="BY33" s="774"/>
      <c r="BZ33" s="774"/>
      <c r="CA33" s="774"/>
      <c r="CB33" s="774"/>
      <c r="CC33" s="774"/>
      <c r="CD33" s="774"/>
      <c r="CE33" s="774"/>
      <c r="CF33" s="774"/>
      <c r="CG33" s="775"/>
      <c r="CH33" s="776">
        <v>23</v>
      </c>
      <c r="CI33" s="777"/>
      <c r="CJ33" s="777"/>
      <c r="CK33" s="777"/>
      <c r="CL33" s="778"/>
      <c r="CM33" s="776">
        <v>226235</v>
      </c>
      <c r="CN33" s="777"/>
      <c r="CO33" s="777"/>
      <c r="CP33" s="777"/>
      <c r="CQ33" s="778"/>
      <c r="CR33" s="776">
        <v>83781</v>
      </c>
      <c r="CS33" s="777"/>
      <c r="CT33" s="777"/>
      <c r="CU33" s="777"/>
      <c r="CV33" s="778"/>
      <c r="CW33" s="776" t="s">
        <v>539</v>
      </c>
      <c r="CX33" s="777"/>
      <c r="CY33" s="777"/>
      <c r="CZ33" s="777"/>
      <c r="DA33" s="778"/>
      <c r="DB33" s="776">
        <v>8433</v>
      </c>
      <c r="DC33" s="777"/>
      <c r="DD33" s="777"/>
      <c r="DE33" s="777"/>
      <c r="DF33" s="778"/>
      <c r="DG33" s="776">
        <v>106011</v>
      </c>
      <c r="DH33" s="777"/>
      <c r="DI33" s="777"/>
      <c r="DJ33" s="777"/>
      <c r="DK33" s="778"/>
      <c r="DL33" s="776" t="s">
        <v>539</v>
      </c>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417</v>
      </c>
      <c r="C34" s="781"/>
      <c r="D34" s="781"/>
      <c r="E34" s="781"/>
      <c r="F34" s="781"/>
      <c r="G34" s="781"/>
      <c r="H34" s="781"/>
      <c r="I34" s="781"/>
      <c r="J34" s="781"/>
      <c r="K34" s="781"/>
      <c r="L34" s="781"/>
      <c r="M34" s="781"/>
      <c r="N34" s="781"/>
      <c r="O34" s="781"/>
      <c r="P34" s="782"/>
      <c r="Q34" s="783">
        <v>215</v>
      </c>
      <c r="R34" s="784"/>
      <c r="S34" s="784"/>
      <c r="T34" s="784"/>
      <c r="U34" s="784"/>
      <c r="V34" s="784">
        <f>214-1</f>
        <v>213</v>
      </c>
      <c r="W34" s="784"/>
      <c r="X34" s="784"/>
      <c r="Y34" s="784"/>
      <c r="Z34" s="784"/>
      <c r="AA34" s="784">
        <f t="shared" si="3"/>
        <v>2</v>
      </c>
      <c r="AB34" s="784"/>
      <c r="AC34" s="784"/>
      <c r="AD34" s="784"/>
      <c r="AE34" s="785"/>
      <c r="AF34" s="786">
        <v>594</v>
      </c>
      <c r="AG34" s="787"/>
      <c r="AH34" s="787"/>
      <c r="AI34" s="787"/>
      <c r="AJ34" s="788"/>
      <c r="AK34" s="834">
        <v>0</v>
      </c>
      <c r="AL34" s="830"/>
      <c r="AM34" s="830"/>
      <c r="AN34" s="830"/>
      <c r="AO34" s="830"/>
      <c r="AP34" s="830">
        <v>2580</v>
      </c>
      <c r="AQ34" s="830"/>
      <c r="AR34" s="830"/>
      <c r="AS34" s="830"/>
      <c r="AT34" s="830"/>
      <c r="AU34" s="830">
        <v>0</v>
      </c>
      <c r="AV34" s="830"/>
      <c r="AW34" s="830"/>
      <c r="AX34" s="830"/>
      <c r="AY34" s="830"/>
      <c r="AZ34" s="831"/>
      <c r="BA34" s="831"/>
      <c r="BB34" s="831"/>
      <c r="BC34" s="831"/>
      <c r="BD34" s="831"/>
      <c r="BE34" s="832" t="s">
        <v>415</v>
      </c>
      <c r="BF34" s="832"/>
      <c r="BG34" s="832"/>
      <c r="BH34" s="832"/>
      <c r="BI34" s="833"/>
      <c r="BJ34" s="232"/>
      <c r="BK34" s="232"/>
      <c r="BL34" s="232"/>
      <c r="BM34" s="232"/>
      <c r="BN34" s="232"/>
      <c r="BO34" s="241"/>
      <c r="BP34" s="241"/>
      <c r="BQ34" s="238">
        <v>28</v>
      </c>
      <c r="BR34" s="239"/>
      <c r="BS34" s="773" t="s">
        <v>616</v>
      </c>
      <c r="BT34" s="774"/>
      <c r="BU34" s="774"/>
      <c r="BV34" s="774"/>
      <c r="BW34" s="774"/>
      <c r="BX34" s="774"/>
      <c r="BY34" s="774"/>
      <c r="BZ34" s="774"/>
      <c r="CA34" s="774"/>
      <c r="CB34" s="774"/>
      <c r="CC34" s="774"/>
      <c r="CD34" s="774"/>
      <c r="CE34" s="774"/>
      <c r="CF34" s="774"/>
      <c r="CG34" s="775"/>
      <c r="CH34" s="776">
        <v>0</v>
      </c>
      <c r="CI34" s="777"/>
      <c r="CJ34" s="777"/>
      <c r="CK34" s="777"/>
      <c r="CL34" s="778"/>
      <c r="CM34" s="776">
        <v>22865</v>
      </c>
      <c r="CN34" s="777"/>
      <c r="CO34" s="777"/>
      <c r="CP34" s="777"/>
      <c r="CQ34" s="778"/>
      <c r="CR34" s="776">
        <v>7389.75</v>
      </c>
      <c r="CS34" s="777"/>
      <c r="CT34" s="777"/>
      <c r="CU34" s="777"/>
      <c r="CV34" s="778"/>
      <c r="CW34" s="776" t="s">
        <v>539</v>
      </c>
      <c r="CX34" s="777"/>
      <c r="CY34" s="777"/>
      <c r="CZ34" s="777"/>
      <c r="DA34" s="778"/>
      <c r="DB34" s="776" t="s">
        <v>539</v>
      </c>
      <c r="DC34" s="777"/>
      <c r="DD34" s="777"/>
      <c r="DE34" s="777"/>
      <c r="DF34" s="778"/>
      <c r="DG34" s="776" t="s">
        <v>539</v>
      </c>
      <c r="DH34" s="777"/>
      <c r="DI34" s="777"/>
      <c r="DJ34" s="777"/>
      <c r="DK34" s="778"/>
      <c r="DL34" s="776">
        <v>34</v>
      </c>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418</v>
      </c>
      <c r="C35" s="781"/>
      <c r="D35" s="781"/>
      <c r="E35" s="781"/>
      <c r="F35" s="781"/>
      <c r="G35" s="781"/>
      <c r="H35" s="781"/>
      <c r="I35" s="781"/>
      <c r="J35" s="781"/>
      <c r="K35" s="781"/>
      <c r="L35" s="781"/>
      <c r="M35" s="781"/>
      <c r="N35" s="781"/>
      <c r="O35" s="781"/>
      <c r="P35" s="782"/>
      <c r="Q35" s="783">
        <v>32108</v>
      </c>
      <c r="R35" s="784"/>
      <c r="S35" s="784"/>
      <c r="T35" s="784"/>
      <c r="U35" s="784"/>
      <c r="V35" s="784">
        <f>28400-1</f>
        <v>28399</v>
      </c>
      <c r="W35" s="784"/>
      <c r="X35" s="784"/>
      <c r="Y35" s="784"/>
      <c r="Z35" s="784"/>
      <c r="AA35" s="784">
        <f t="shared" si="3"/>
        <v>3709</v>
      </c>
      <c r="AB35" s="784"/>
      <c r="AC35" s="784"/>
      <c r="AD35" s="784"/>
      <c r="AE35" s="785"/>
      <c r="AF35" s="786" t="s">
        <v>419</v>
      </c>
      <c r="AG35" s="787"/>
      <c r="AH35" s="787"/>
      <c r="AI35" s="787"/>
      <c r="AJ35" s="788"/>
      <c r="AK35" s="834">
        <v>12734</v>
      </c>
      <c r="AL35" s="830"/>
      <c r="AM35" s="830"/>
      <c r="AN35" s="830"/>
      <c r="AO35" s="830"/>
      <c r="AP35" s="830">
        <v>219141</v>
      </c>
      <c r="AQ35" s="830"/>
      <c r="AR35" s="830"/>
      <c r="AS35" s="830"/>
      <c r="AT35" s="830"/>
      <c r="AU35" s="830">
        <v>51498</v>
      </c>
      <c r="AV35" s="830"/>
      <c r="AW35" s="830"/>
      <c r="AX35" s="830"/>
      <c r="AY35" s="830"/>
      <c r="AZ35" s="831"/>
      <c r="BA35" s="831"/>
      <c r="BB35" s="831"/>
      <c r="BC35" s="831"/>
      <c r="BD35" s="831"/>
      <c r="BE35" s="832" t="s">
        <v>415</v>
      </c>
      <c r="BF35" s="832"/>
      <c r="BG35" s="832"/>
      <c r="BH35" s="832"/>
      <c r="BI35" s="833"/>
      <c r="BJ35" s="232"/>
      <c r="BK35" s="232"/>
      <c r="BL35" s="232"/>
      <c r="BM35" s="232"/>
      <c r="BN35" s="232"/>
      <c r="BO35" s="241"/>
      <c r="BP35" s="241"/>
      <c r="BQ35" s="238">
        <v>29</v>
      </c>
      <c r="BR35" s="239"/>
      <c r="BS35" s="773" t="s">
        <v>617</v>
      </c>
      <c r="BT35" s="774"/>
      <c r="BU35" s="774"/>
      <c r="BV35" s="774"/>
      <c r="BW35" s="774"/>
      <c r="BX35" s="774"/>
      <c r="BY35" s="774"/>
      <c r="BZ35" s="774"/>
      <c r="CA35" s="774"/>
      <c r="CB35" s="774"/>
      <c r="CC35" s="774"/>
      <c r="CD35" s="774"/>
      <c r="CE35" s="774"/>
      <c r="CF35" s="774"/>
      <c r="CG35" s="775"/>
      <c r="CH35" s="776">
        <v>104</v>
      </c>
      <c r="CI35" s="777"/>
      <c r="CJ35" s="777"/>
      <c r="CK35" s="777"/>
      <c r="CL35" s="778"/>
      <c r="CM35" s="776">
        <v>1389</v>
      </c>
      <c r="CN35" s="777"/>
      <c r="CO35" s="777"/>
      <c r="CP35" s="777"/>
      <c r="CQ35" s="778"/>
      <c r="CR35" s="776">
        <v>5</v>
      </c>
      <c r="CS35" s="777"/>
      <c r="CT35" s="777"/>
      <c r="CU35" s="777"/>
      <c r="CV35" s="778"/>
      <c r="CW35" s="776">
        <v>86</v>
      </c>
      <c r="CX35" s="777"/>
      <c r="CY35" s="777"/>
      <c r="CZ35" s="777"/>
      <c r="DA35" s="778"/>
      <c r="DB35" s="776" t="s">
        <v>539</v>
      </c>
      <c r="DC35" s="777"/>
      <c r="DD35" s="777"/>
      <c r="DE35" s="777"/>
      <c r="DF35" s="778"/>
      <c r="DG35" s="776" t="s">
        <v>539</v>
      </c>
      <c r="DH35" s="777"/>
      <c r="DI35" s="777"/>
      <c r="DJ35" s="777"/>
      <c r="DK35" s="778"/>
      <c r="DL35" s="776" t="s">
        <v>539</v>
      </c>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420</v>
      </c>
      <c r="C36" s="781"/>
      <c r="D36" s="781"/>
      <c r="E36" s="781"/>
      <c r="F36" s="781"/>
      <c r="G36" s="781"/>
      <c r="H36" s="781"/>
      <c r="I36" s="781"/>
      <c r="J36" s="781"/>
      <c r="K36" s="781"/>
      <c r="L36" s="781"/>
      <c r="M36" s="781"/>
      <c r="N36" s="781"/>
      <c r="O36" s="781"/>
      <c r="P36" s="782"/>
      <c r="Q36" s="783">
        <v>483</v>
      </c>
      <c r="R36" s="784"/>
      <c r="S36" s="784"/>
      <c r="T36" s="784"/>
      <c r="U36" s="784"/>
      <c r="V36" s="784">
        <v>483</v>
      </c>
      <c r="W36" s="784"/>
      <c r="X36" s="784"/>
      <c r="Y36" s="784"/>
      <c r="Z36" s="784"/>
      <c r="AA36" s="784">
        <f t="shared" si="3"/>
        <v>0</v>
      </c>
      <c r="AB36" s="784"/>
      <c r="AC36" s="784"/>
      <c r="AD36" s="784"/>
      <c r="AE36" s="785"/>
      <c r="AF36" s="786" t="s">
        <v>129</v>
      </c>
      <c r="AG36" s="787"/>
      <c r="AH36" s="787"/>
      <c r="AI36" s="787"/>
      <c r="AJ36" s="788"/>
      <c r="AK36" s="834">
        <v>434</v>
      </c>
      <c r="AL36" s="830"/>
      <c r="AM36" s="830"/>
      <c r="AN36" s="830"/>
      <c r="AO36" s="830"/>
      <c r="AP36" s="830">
        <v>952</v>
      </c>
      <c r="AQ36" s="830"/>
      <c r="AR36" s="830"/>
      <c r="AS36" s="830"/>
      <c r="AT36" s="830"/>
      <c r="AU36" s="830">
        <v>952</v>
      </c>
      <c r="AV36" s="830"/>
      <c r="AW36" s="830"/>
      <c r="AX36" s="830"/>
      <c r="AY36" s="830"/>
      <c r="AZ36" s="831"/>
      <c r="BA36" s="831"/>
      <c r="BB36" s="831"/>
      <c r="BC36" s="831"/>
      <c r="BD36" s="831"/>
      <c r="BE36" s="832" t="s">
        <v>421</v>
      </c>
      <c r="BF36" s="832"/>
      <c r="BG36" s="832"/>
      <c r="BH36" s="832"/>
      <c r="BI36" s="833"/>
      <c r="BJ36" s="232"/>
      <c r="BK36" s="232"/>
      <c r="BL36" s="232"/>
      <c r="BM36" s="232"/>
      <c r="BN36" s="232"/>
      <c r="BO36" s="241"/>
      <c r="BP36" s="241"/>
      <c r="BQ36" s="238">
        <v>30</v>
      </c>
      <c r="BR36" s="239"/>
      <c r="BS36" s="773" t="s">
        <v>618</v>
      </c>
      <c r="BT36" s="774"/>
      <c r="BU36" s="774"/>
      <c r="BV36" s="774"/>
      <c r="BW36" s="774"/>
      <c r="BX36" s="774"/>
      <c r="BY36" s="774"/>
      <c r="BZ36" s="774"/>
      <c r="CA36" s="774"/>
      <c r="CB36" s="774"/>
      <c r="CC36" s="774"/>
      <c r="CD36" s="774"/>
      <c r="CE36" s="774"/>
      <c r="CF36" s="774"/>
      <c r="CG36" s="775"/>
      <c r="CH36" s="776">
        <v>-56</v>
      </c>
      <c r="CI36" s="777"/>
      <c r="CJ36" s="777"/>
      <c r="CK36" s="777"/>
      <c r="CL36" s="778"/>
      <c r="CM36" s="776">
        <v>626</v>
      </c>
      <c r="CN36" s="777"/>
      <c r="CO36" s="777"/>
      <c r="CP36" s="777"/>
      <c r="CQ36" s="778"/>
      <c r="CR36" s="776">
        <v>1</v>
      </c>
      <c r="CS36" s="777"/>
      <c r="CT36" s="777"/>
      <c r="CU36" s="777"/>
      <c r="CV36" s="778"/>
      <c r="CW36" s="776" t="s">
        <v>539</v>
      </c>
      <c r="CX36" s="777"/>
      <c r="CY36" s="777"/>
      <c r="CZ36" s="777"/>
      <c r="DA36" s="778"/>
      <c r="DB36" s="776" t="s">
        <v>539</v>
      </c>
      <c r="DC36" s="777"/>
      <c r="DD36" s="777"/>
      <c r="DE36" s="777"/>
      <c r="DF36" s="778"/>
      <c r="DG36" s="776" t="s">
        <v>539</v>
      </c>
      <c r="DH36" s="777"/>
      <c r="DI36" s="777"/>
      <c r="DJ36" s="777"/>
      <c r="DK36" s="778"/>
      <c r="DL36" s="776" t="s">
        <v>539</v>
      </c>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422</v>
      </c>
      <c r="C37" s="781"/>
      <c r="D37" s="781"/>
      <c r="E37" s="781"/>
      <c r="F37" s="781"/>
      <c r="G37" s="781"/>
      <c r="H37" s="781"/>
      <c r="I37" s="781"/>
      <c r="J37" s="781"/>
      <c r="K37" s="781"/>
      <c r="L37" s="781"/>
      <c r="M37" s="781"/>
      <c r="N37" s="781"/>
      <c r="O37" s="781"/>
      <c r="P37" s="782"/>
      <c r="Q37" s="783">
        <v>6191</v>
      </c>
      <c r="R37" s="784"/>
      <c r="S37" s="784"/>
      <c r="T37" s="784"/>
      <c r="U37" s="784"/>
      <c r="V37" s="784">
        <v>6190</v>
      </c>
      <c r="W37" s="784"/>
      <c r="X37" s="784"/>
      <c r="Y37" s="784"/>
      <c r="Z37" s="784"/>
      <c r="AA37" s="784">
        <f t="shared" si="3"/>
        <v>1</v>
      </c>
      <c r="AB37" s="784"/>
      <c r="AC37" s="784"/>
      <c r="AD37" s="784"/>
      <c r="AE37" s="785"/>
      <c r="AF37" s="786" t="s">
        <v>419</v>
      </c>
      <c r="AG37" s="787"/>
      <c r="AH37" s="787"/>
      <c r="AI37" s="787"/>
      <c r="AJ37" s="788"/>
      <c r="AK37" s="834">
        <v>1906</v>
      </c>
      <c r="AL37" s="830"/>
      <c r="AM37" s="830"/>
      <c r="AN37" s="830"/>
      <c r="AO37" s="830"/>
      <c r="AP37" s="830">
        <v>18997</v>
      </c>
      <c r="AQ37" s="830"/>
      <c r="AR37" s="830"/>
      <c r="AS37" s="830"/>
      <c r="AT37" s="830"/>
      <c r="AU37" s="830">
        <v>10125</v>
      </c>
      <c r="AV37" s="830"/>
      <c r="AW37" s="830"/>
      <c r="AX37" s="830"/>
      <c r="AY37" s="830"/>
      <c r="AZ37" s="831"/>
      <c r="BA37" s="831"/>
      <c r="BB37" s="831"/>
      <c r="BC37" s="831"/>
      <c r="BD37" s="831"/>
      <c r="BE37" s="832" t="s">
        <v>423</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424</v>
      </c>
      <c r="C38" s="781"/>
      <c r="D38" s="781"/>
      <c r="E38" s="781"/>
      <c r="F38" s="781"/>
      <c r="G38" s="781"/>
      <c r="H38" s="781"/>
      <c r="I38" s="781"/>
      <c r="J38" s="781"/>
      <c r="K38" s="781"/>
      <c r="L38" s="781"/>
      <c r="M38" s="781"/>
      <c r="N38" s="781"/>
      <c r="O38" s="781"/>
      <c r="P38" s="782"/>
      <c r="Q38" s="783">
        <v>1283</v>
      </c>
      <c r="R38" s="784"/>
      <c r="S38" s="784"/>
      <c r="T38" s="784"/>
      <c r="U38" s="784"/>
      <c r="V38" s="784">
        <v>1283</v>
      </c>
      <c r="W38" s="784"/>
      <c r="X38" s="784"/>
      <c r="Y38" s="784"/>
      <c r="Z38" s="784"/>
      <c r="AA38" s="784">
        <f t="shared" si="3"/>
        <v>0</v>
      </c>
      <c r="AB38" s="784"/>
      <c r="AC38" s="784"/>
      <c r="AD38" s="784"/>
      <c r="AE38" s="785"/>
      <c r="AF38" s="786" t="s">
        <v>419</v>
      </c>
      <c r="AG38" s="787"/>
      <c r="AH38" s="787"/>
      <c r="AI38" s="787"/>
      <c r="AJ38" s="788"/>
      <c r="AK38" s="834">
        <v>719</v>
      </c>
      <c r="AL38" s="830"/>
      <c r="AM38" s="830"/>
      <c r="AN38" s="830"/>
      <c r="AO38" s="830"/>
      <c r="AP38" s="830">
        <v>1151</v>
      </c>
      <c r="AQ38" s="830"/>
      <c r="AR38" s="830"/>
      <c r="AS38" s="830"/>
      <c r="AT38" s="830"/>
      <c r="AU38" s="830">
        <v>679</v>
      </c>
      <c r="AV38" s="830"/>
      <c r="AW38" s="830"/>
      <c r="AX38" s="830"/>
      <c r="AY38" s="830"/>
      <c r="AZ38" s="831"/>
      <c r="BA38" s="831"/>
      <c r="BB38" s="831"/>
      <c r="BC38" s="831"/>
      <c r="BD38" s="831"/>
      <c r="BE38" s="832" t="s">
        <v>423</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t="s">
        <v>425</v>
      </c>
      <c r="C39" s="781"/>
      <c r="D39" s="781"/>
      <c r="E39" s="781"/>
      <c r="F39" s="781"/>
      <c r="G39" s="781"/>
      <c r="H39" s="781"/>
      <c r="I39" s="781"/>
      <c r="J39" s="781"/>
      <c r="K39" s="781"/>
      <c r="L39" s="781"/>
      <c r="M39" s="781"/>
      <c r="N39" s="781"/>
      <c r="O39" s="781"/>
      <c r="P39" s="782"/>
      <c r="Q39" s="783">
        <v>34485</v>
      </c>
      <c r="R39" s="784"/>
      <c r="S39" s="784"/>
      <c r="T39" s="784"/>
      <c r="U39" s="784"/>
      <c r="V39" s="784">
        <v>34385</v>
      </c>
      <c r="W39" s="784"/>
      <c r="X39" s="784"/>
      <c r="Y39" s="784"/>
      <c r="Z39" s="784"/>
      <c r="AA39" s="784">
        <f t="shared" si="3"/>
        <v>100</v>
      </c>
      <c r="AB39" s="784"/>
      <c r="AC39" s="784"/>
      <c r="AD39" s="784"/>
      <c r="AE39" s="785"/>
      <c r="AF39" s="786" t="s">
        <v>419</v>
      </c>
      <c r="AG39" s="787"/>
      <c r="AH39" s="787"/>
      <c r="AI39" s="787"/>
      <c r="AJ39" s="788"/>
      <c r="AK39" s="834">
        <v>2067</v>
      </c>
      <c r="AL39" s="830"/>
      <c r="AM39" s="830"/>
      <c r="AN39" s="830"/>
      <c r="AO39" s="830"/>
      <c r="AP39" s="830">
        <v>83933</v>
      </c>
      <c r="AQ39" s="830"/>
      <c r="AR39" s="830"/>
      <c r="AS39" s="830"/>
      <c r="AT39" s="830"/>
      <c r="AU39" s="830">
        <v>0</v>
      </c>
      <c r="AV39" s="830"/>
      <c r="AW39" s="830"/>
      <c r="AX39" s="830"/>
      <c r="AY39" s="830"/>
      <c r="AZ39" s="831"/>
      <c r="BA39" s="831"/>
      <c r="BB39" s="831"/>
      <c r="BC39" s="831"/>
      <c r="BD39" s="831"/>
      <c r="BE39" s="832" t="s">
        <v>421</v>
      </c>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397</v>
      </c>
      <c r="B63" s="789" t="s">
        <v>427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50506</v>
      </c>
      <c r="AG63" s="844"/>
      <c r="AH63" s="844"/>
      <c r="AI63" s="844"/>
      <c r="AJ63" s="845"/>
      <c r="AK63" s="846"/>
      <c r="AL63" s="841"/>
      <c r="AM63" s="841"/>
      <c r="AN63" s="841"/>
      <c r="AO63" s="841"/>
      <c r="AP63" s="844">
        <f>SUM(AP28:AT39)</f>
        <v>752965</v>
      </c>
      <c r="AQ63" s="844"/>
      <c r="AR63" s="844"/>
      <c r="AS63" s="844"/>
      <c r="AT63" s="844"/>
      <c r="AU63" s="844">
        <f>SUM(AU28:AY39)</f>
        <v>259475</v>
      </c>
      <c r="AV63" s="844"/>
      <c r="AW63" s="844"/>
      <c r="AX63" s="844"/>
      <c r="AY63" s="844"/>
      <c r="AZ63" s="848"/>
      <c r="BA63" s="848"/>
      <c r="BB63" s="848"/>
      <c r="BC63" s="848"/>
      <c r="BD63" s="848"/>
      <c r="BE63" s="849"/>
      <c r="BF63" s="849"/>
      <c r="BG63" s="849"/>
      <c r="BH63" s="849"/>
      <c r="BI63" s="850"/>
      <c r="BJ63" s="851" t="s">
        <v>129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429</v>
      </c>
      <c r="B66" s="728"/>
      <c r="C66" s="728"/>
      <c r="D66" s="728"/>
      <c r="E66" s="728"/>
      <c r="F66" s="728"/>
      <c r="G66" s="728"/>
      <c r="H66" s="728"/>
      <c r="I66" s="728"/>
      <c r="J66" s="728"/>
      <c r="K66" s="728"/>
      <c r="L66" s="728"/>
      <c r="M66" s="728"/>
      <c r="N66" s="728"/>
      <c r="O66" s="728"/>
      <c r="P66" s="729"/>
      <c r="Q66" s="733" t="s">
        <v>401</v>
      </c>
      <c r="R66" s="734"/>
      <c r="S66" s="734"/>
      <c r="T66" s="734"/>
      <c r="U66" s="735"/>
      <c r="V66" s="733" t="s">
        <v>430</v>
      </c>
      <c r="W66" s="734"/>
      <c r="X66" s="734"/>
      <c r="Y66" s="734"/>
      <c r="Z66" s="735"/>
      <c r="AA66" s="733" t="s">
        <v>431</v>
      </c>
      <c r="AB66" s="734"/>
      <c r="AC66" s="734"/>
      <c r="AD66" s="734"/>
      <c r="AE66" s="735"/>
      <c r="AF66" s="854" t="s">
        <v>432</v>
      </c>
      <c r="AG66" s="815"/>
      <c r="AH66" s="815"/>
      <c r="AI66" s="815"/>
      <c r="AJ66" s="855"/>
      <c r="AK66" s="733" t="s">
        <v>405</v>
      </c>
      <c r="AL66" s="728"/>
      <c r="AM66" s="728"/>
      <c r="AN66" s="728"/>
      <c r="AO66" s="729"/>
      <c r="AP66" s="733" t="s">
        <v>433</v>
      </c>
      <c r="AQ66" s="734"/>
      <c r="AR66" s="734"/>
      <c r="AS66" s="734"/>
      <c r="AT66" s="735"/>
      <c r="AU66" s="733" t="s">
        <v>434</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619</v>
      </c>
      <c r="C68" s="870"/>
      <c r="D68" s="870"/>
      <c r="E68" s="870"/>
      <c r="F68" s="870"/>
      <c r="G68" s="870"/>
      <c r="H68" s="870"/>
      <c r="I68" s="870"/>
      <c r="J68" s="870"/>
      <c r="K68" s="870"/>
      <c r="L68" s="870"/>
      <c r="M68" s="870"/>
      <c r="N68" s="870"/>
      <c r="O68" s="870"/>
      <c r="P68" s="871"/>
      <c r="Q68" s="872">
        <v>312</v>
      </c>
      <c r="R68" s="866"/>
      <c r="S68" s="866"/>
      <c r="T68" s="866"/>
      <c r="U68" s="866"/>
      <c r="V68" s="866">
        <v>230</v>
      </c>
      <c r="W68" s="866"/>
      <c r="X68" s="866"/>
      <c r="Y68" s="866"/>
      <c r="Z68" s="866"/>
      <c r="AA68" s="866">
        <v>82</v>
      </c>
      <c r="AB68" s="866"/>
      <c r="AC68" s="866"/>
      <c r="AD68" s="866"/>
      <c r="AE68" s="866"/>
      <c r="AF68" s="866">
        <v>82</v>
      </c>
      <c r="AG68" s="866"/>
      <c r="AH68" s="866"/>
      <c r="AI68" s="866"/>
      <c r="AJ68" s="866"/>
      <c r="AK68" s="866">
        <v>0</v>
      </c>
      <c r="AL68" s="866"/>
      <c r="AM68" s="866"/>
      <c r="AN68" s="866"/>
      <c r="AO68" s="866"/>
      <c r="AP68" s="866">
        <v>0</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620</v>
      </c>
      <c r="C69" s="874"/>
      <c r="D69" s="874"/>
      <c r="E69" s="874"/>
      <c r="F69" s="874"/>
      <c r="G69" s="874"/>
      <c r="H69" s="874"/>
      <c r="I69" s="874"/>
      <c r="J69" s="874"/>
      <c r="K69" s="874"/>
      <c r="L69" s="874"/>
      <c r="M69" s="874"/>
      <c r="N69" s="874"/>
      <c r="O69" s="874"/>
      <c r="P69" s="875"/>
      <c r="Q69" s="876">
        <v>6050</v>
      </c>
      <c r="R69" s="830"/>
      <c r="S69" s="830"/>
      <c r="T69" s="830"/>
      <c r="U69" s="830"/>
      <c r="V69" s="830">
        <v>5968</v>
      </c>
      <c r="W69" s="830"/>
      <c r="X69" s="830"/>
      <c r="Y69" s="830"/>
      <c r="Z69" s="830"/>
      <c r="AA69" s="830">
        <v>232</v>
      </c>
      <c r="AB69" s="830"/>
      <c r="AC69" s="830"/>
      <c r="AD69" s="830"/>
      <c r="AE69" s="830"/>
      <c r="AF69" s="830">
        <v>232</v>
      </c>
      <c r="AG69" s="830"/>
      <c r="AH69" s="830"/>
      <c r="AI69" s="830"/>
      <c r="AJ69" s="830"/>
      <c r="AK69" s="830">
        <v>0</v>
      </c>
      <c r="AL69" s="830"/>
      <c r="AM69" s="830"/>
      <c r="AN69" s="830"/>
      <c r="AO69" s="830"/>
      <c r="AP69" s="830">
        <v>0</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621</v>
      </c>
      <c r="C70" s="874"/>
      <c r="D70" s="874"/>
      <c r="E70" s="874"/>
      <c r="F70" s="874"/>
      <c r="G70" s="874"/>
      <c r="H70" s="874"/>
      <c r="I70" s="874"/>
      <c r="J70" s="874"/>
      <c r="K70" s="874"/>
      <c r="L70" s="874"/>
      <c r="M70" s="874"/>
      <c r="N70" s="874"/>
      <c r="O70" s="874"/>
      <c r="P70" s="875"/>
      <c r="Q70" s="876">
        <v>563</v>
      </c>
      <c r="R70" s="830"/>
      <c r="S70" s="830"/>
      <c r="T70" s="830"/>
      <c r="U70" s="830"/>
      <c r="V70" s="830">
        <v>562</v>
      </c>
      <c r="W70" s="830"/>
      <c r="X70" s="830"/>
      <c r="Y70" s="830"/>
      <c r="Z70" s="830"/>
      <c r="AA70" s="830">
        <v>1</v>
      </c>
      <c r="AB70" s="830"/>
      <c r="AC70" s="830"/>
      <c r="AD70" s="830"/>
      <c r="AE70" s="830"/>
      <c r="AF70" s="830">
        <v>1</v>
      </c>
      <c r="AG70" s="830"/>
      <c r="AH70" s="830"/>
      <c r="AI70" s="830"/>
      <c r="AJ70" s="830"/>
      <c r="AK70" s="830">
        <v>0</v>
      </c>
      <c r="AL70" s="830"/>
      <c r="AM70" s="830"/>
      <c r="AN70" s="830"/>
      <c r="AO70" s="830"/>
      <c r="AP70" s="830">
        <v>1120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622</v>
      </c>
      <c r="C71" s="874"/>
      <c r="D71" s="874"/>
      <c r="E71" s="874"/>
      <c r="F71" s="874"/>
      <c r="G71" s="874"/>
      <c r="H71" s="874"/>
      <c r="I71" s="874"/>
      <c r="J71" s="874"/>
      <c r="K71" s="874"/>
      <c r="L71" s="874"/>
      <c r="M71" s="874"/>
      <c r="N71" s="874"/>
      <c r="O71" s="874"/>
      <c r="P71" s="875"/>
      <c r="Q71" s="876">
        <v>104</v>
      </c>
      <c r="R71" s="830"/>
      <c r="S71" s="830"/>
      <c r="T71" s="830"/>
      <c r="U71" s="830"/>
      <c r="V71" s="830">
        <v>78</v>
      </c>
      <c r="W71" s="830"/>
      <c r="X71" s="830"/>
      <c r="Y71" s="830"/>
      <c r="Z71" s="830"/>
      <c r="AA71" s="830">
        <v>26</v>
      </c>
      <c r="AB71" s="830"/>
      <c r="AC71" s="830"/>
      <c r="AD71" s="830"/>
      <c r="AE71" s="830"/>
      <c r="AF71" s="830">
        <v>26</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623</v>
      </c>
      <c r="C72" s="874"/>
      <c r="D72" s="874"/>
      <c r="E72" s="874"/>
      <c r="F72" s="874"/>
      <c r="G72" s="874"/>
      <c r="H72" s="874"/>
      <c r="I72" s="874"/>
      <c r="J72" s="874"/>
      <c r="K72" s="874"/>
      <c r="L72" s="874"/>
      <c r="M72" s="874"/>
      <c r="N72" s="874"/>
      <c r="O72" s="874"/>
      <c r="P72" s="875"/>
      <c r="Q72" s="876">
        <v>401</v>
      </c>
      <c r="R72" s="830"/>
      <c r="S72" s="830"/>
      <c r="T72" s="830"/>
      <c r="U72" s="830"/>
      <c r="V72" s="830">
        <v>337</v>
      </c>
      <c r="W72" s="830"/>
      <c r="X72" s="830"/>
      <c r="Y72" s="830"/>
      <c r="Z72" s="830"/>
      <c r="AA72" s="830">
        <v>64</v>
      </c>
      <c r="AB72" s="830"/>
      <c r="AC72" s="830"/>
      <c r="AD72" s="830"/>
      <c r="AE72" s="830"/>
      <c r="AF72" s="830">
        <v>64</v>
      </c>
      <c r="AG72" s="830"/>
      <c r="AH72" s="830"/>
      <c r="AI72" s="830"/>
      <c r="AJ72" s="830"/>
      <c r="AK72" s="830">
        <v>0</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624</v>
      </c>
      <c r="C73" s="874"/>
      <c r="D73" s="874"/>
      <c r="E73" s="874"/>
      <c r="F73" s="874"/>
      <c r="G73" s="874"/>
      <c r="H73" s="874"/>
      <c r="I73" s="874"/>
      <c r="J73" s="874"/>
      <c r="K73" s="874"/>
      <c r="L73" s="874"/>
      <c r="M73" s="874"/>
      <c r="N73" s="874"/>
      <c r="O73" s="874"/>
      <c r="P73" s="875"/>
      <c r="Q73" s="876">
        <v>2842</v>
      </c>
      <c r="R73" s="830"/>
      <c r="S73" s="830"/>
      <c r="T73" s="830"/>
      <c r="U73" s="830"/>
      <c r="V73" s="830">
        <v>2770</v>
      </c>
      <c r="W73" s="830"/>
      <c r="X73" s="830"/>
      <c r="Y73" s="830"/>
      <c r="Z73" s="830"/>
      <c r="AA73" s="830">
        <v>72</v>
      </c>
      <c r="AB73" s="830"/>
      <c r="AC73" s="830"/>
      <c r="AD73" s="830"/>
      <c r="AE73" s="830"/>
      <c r="AF73" s="830">
        <v>72</v>
      </c>
      <c r="AG73" s="830"/>
      <c r="AH73" s="830"/>
      <c r="AI73" s="830"/>
      <c r="AJ73" s="830"/>
      <c r="AK73" s="830">
        <v>358</v>
      </c>
      <c r="AL73" s="830"/>
      <c r="AM73" s="830"/>
      <c r="AN73" s="830"/>
      <c r="AO73" s="830"/>
      <c r="AP73" s="830">
        <v>9679</v>
      </c>
      <c r="AQ73" s="830"/>
      <c r="AR73" s="830"/>
      <c r="AS73" s="830"/>
      <c r="AT73" s="830"/>
      <c r="AU73" s="830">
        <v>2488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625</v>
      </c>
      <c r="C74" s="874"/>
      <c r="D74" s="874"/>
      <c r="E74" s="874"/>
      <c r="F74" s="874"/>
      <c r="G74" s="874"/>
      <c r="H74" s="874"/>
      <c r="I74" s="874"/>
      <c r="J74" s="874"/>
      <c r="K74" s="874"/>
      <c r="L74" s="874"/>
      <c r="M74" s="874"/>
      <c r="N74" s="874"/>
      <c r="O74" s="874"/>
      <c r="P74" s="875"/>
      <c r="Q74" s="876">
        <v>11</v>
      </c>
      <c r="R74" s="830"/>
      <c r="S74" s="830"/>
      <c r="T74" s="830"/>
      <c r="U74" s="830"/>
      <c r="V74" s="830">
        <v>9</v>
      </c>
      <c r="W74" s="830"/>
      <c r="X74" s="830"/>
      <c r="Y74" s="830"/>
      <c r="Z74" s="830"/>
      <c r="AA74" s="830">
        <v>2</v>
      </c>
      <c r="AB74" s="830"/>
      <c r="AC74" s="830"/>
      <c r="AD74" s="830"/>
      <c r="AE74" s="830"/>
      <c r="AF74" s="830">
        <v>2</v>
      </c>
      <c r="AG74" s="830"/>
      <c r="AH74" s="830"/>
      <c r="AI74" s="830"/>
      <c r="AJ74" s="830"/>
      <c r="AK74" s="830">
        <v>0</v>
      </c>
      <c r="AL74" s="830"/>
      <c r="AM74" s="830"/>
      <c r="AN74" s="830"/>
      <c r="AO74" s="830"/>
      <c r="AP74" s="830">
        <v>0</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626</v>
      </c>
      <c r="C75" s="874"/>
      <c r="D75" s="874"/>
      <c r="E75" s="874"/>
      <c r="F75" s="874"/>
      <c r="G75" s="874"/>
      <c r="H75" s="874"/>
      <c r="I75" s="874"/>
      <c r="J75" s="874"/>
      <c r="K75" s="874"/>
      <c r="L75" s="874"/>
      <c r="M75" s="874"/>
      <c r="N75" s="874"/>
      <c r="O75" s="874"/>
      <c r="P75" s="875"/>
      <c r="Q75" s="877">
        <v>217</v>
      </c>
      <c r="R75" s="878"/>
      <c r="S75" s="878"/>
      <c r="T75" s="878"/>
      <c r="U75" s="834"/>
      <c r="V75" s="879">
        <v>191</v>
      </c>
      <c r="W75" s="878"/>
      <c r="X75" s="878"/>
      <c r="Y75" s="878"/>
      <c r="Z75" s="834"/>
      <c r="AA75" s="879">
        <v>26</v>
      </c>
      <c r="AB75" s="878"/>
      <c r="AC75" s="878"/>
      <c r="AD75" s="878"/>
      <c r="AE75" s="834"/>
      <c r="AF75" s="879">
        <v>26</v>
      </c>
      <c r="AG75" s="878"/>
      <c r="AH75" s="878"/>
      <c r="AI75" s="878"/>
      <c r="AJ75" s="834"/>
      <c r="AK75" s="879">
        <v>0</v>
      </c>
      <c r="AL75" s="878"/>
      <c r="AM75" s="878"/>
      <c r="AN75" s="878"/>
      <c r="AO75" s="834"/>
      <c r="AP75" s="879">
        <v>0</v>
      </c>
      <c r="AQ75" s="878"/>
      <c r="AR75" s="878"/>
      <c r="AS75" s="878"/>
      <c r="AT75" s="834"/>
      <c r="AU75" s="879">
        <v>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627</v>
      </c>
      <c r="C76" s="874"/>
      <c r="D76" s="874"/>
      <c r="E76" s="874"/>
      <c r="F76" s="874"/>
      <c r="G76" s="874"/>
      <c r="H76" s="874"/>
      <c r="I76" s="874"/>
      <c r="J76" s="874"/>
      <c r="K76" s="874"/>
      <c r="L76" s="874"/>
      <c r="M76" s="874"/>
      <c r="N76" s="874"/>
      <c r="O76" s="874"/>
      <c r="P76" s="875"/>
      <c r="Q76" s="877">
        <v>12522</v>
      </c>
      <c r="R76" s="878"/>
      <c r="S76" s="878"/>
      <c r="T76" s="878"/>
      <c r="U76" s="834"/>
      <c r="V76" s="879">
        <v>10965</v>
      </c>
      <c r="W76" s="878"/>
      <c r="X76" s="878"/>
      <c r="Y76" s="878"/>
      <c r="Z76" s="834"/>
      <c r="AA76" s="879">
        <v>1557</v>
      </c>
      <c r="AB76" s="878"/>
      <c r="AC76" s="878"/>
      <c r="AD76" s="878"/>
      <c r="AE76" s="834"/>
      <c r="AF76" s="879">
        <v>4491</v>
      </c>
      <c r="AG76" s="878"/>
      <c r="AH76" s="878"/>
      <c r="AI76" s="878"/>
      <c r="AJ76" s="834"/>
      <c r="AK76" s="879">
        <v>44</v>
      </c>
      <c r="AL76" s="878"/>
      <c r="AM76" s="878"/>
      <c r="AN76" s="878"/>
      <c r="AO76" s="834"/>
      <c r="AP76" s="879">
        <v>7772</v>
      </c>
      <c r="AQ76" s="878"/>
      <c r="AR76" s="878"/>
      <c r="AS76" s="878"/>
      <c r="AT76" s="834"/>
      <c r="AU76" s="879">
        <v>0</v>
      </c>
      <c r="AV76" s="878"/>
      <c r="AW76" s="878"/>
      <c r="AX76" s="878"/>
      <c r="AY76" s="834"/>
      <c r="AZ76" s="832" t="s">
        <v>628</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435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SUM(AF68:AJ76)</f>
        <v>4996</v>
      </c>
      <c r="AG88" s="844"/>
      <c r="AH88" s="844"/>
      <c r="AI88" s="844"/>
      <c r="AJ88" s="844"/>
      <c r="AK88" s="841"/>
      <c r="AL88" s="841"/>
      <c r="AM88" s="841"/>
      <c r="AN88" s="841"/>
      <c r="AO88" s="841"/>
      <c r="AP88" s="844">
        <f t="shared" ref="AP88" si="4">SUM(AP68:AT76)</f>
        <v>18571</v>
      </c>
      <c r="AQ88" s="844"/>
      <c r="AR88" s="844"/>
      <c r="AS88" s="844"/>
      <c r="AT88" s="844"/>
      <c r="AU88" s="844">
        <f t="shared" ref="AU88" si="5">SUM(AU68:AY76)</f>
        <v>2488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SUM(CR7:CV36)</f>
        <v>110194.75</v>
      </c>
      <c r="CS102" s="852"/>
      <c r="CT102" s="852"/>
      <c r="CU102" s="852"/>
      <c r="CV102" s="891"/>
      <c r="CW102" s="890">
        <f t="shared" ref="CW102" si="6">SUM(CW7:DA36)</f>
        <v>22456</v>
      </c>
      <c r="CX102" s="852"/>
      <c r="CY102" s="852"/>
      <c r="CZ102" s="852"/>
      <c r="DA102" s="891"/>
      <c r="DB102" s="890">
        <f t="shared" ref="DB102" si="7">SUM(DB7:DF36)</f>
        <v>24640</v>
      </c>
      <c r="DC102" s="852"/>
      <c r="DD102" s="852"/>
      <c r="DE102" s="852"/>
      <c r="DF102" s="891"/>
      <c r="DG102" s="890">
        <f t="shared" ref="DG102" si="8">SUM(DG7:DK36)</f>
        <v>106011</v>
      </c>
      <c r="DH102" s="852"/>
      <c r="DI102" s="852"/>
      <c r="DJ102" s="852"/>
      <c r="DK102" s="891"/>
      <c r="DL102" s="890">
        <f>SUM(DL7:DP36)</f>
        <v>10690</v>
      </c>
      <c r="DM102" s="852"/>
      <c r="DN102" s="852"/>
      <c r="DO102" s="852"/>
      <c r="DP102" s="891"/>
      <c r="DQ102" s="890">
        <f t="shared" ref="DQ102" si="9">SUM(DQ7:DU36)</f>
        <v>11152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441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444</v>
      </c>
      <c r="AB109" s="893"/>
      <c r="AC109" s="893"/>
      <c r="AD109" s="893"/>
      <c r="AE109" s="894"/>
      <c r="AF109" s="892" t="s">
        <v>445</v>
      </c>
      <c r="AG109" s="893"/>
      <c r="AH109" s="893"/>
      <c r="AI109" s="893"/>
      <c r="AJ109" s="894"/>
      <c r="AK109" s="892" t="s">
        <v>309</v>
      </c>
      <c r="AL109" s="893"/>
      <c r="AM109" s="893"/>
      <c r="AN109" s="893"/>
      <c r="AO109" s="894"/>
      <c r="AP109" s="892" t="s">
        <v>446</v>
      </c>
      <c r="AQ109" s="893"/>
      <c r="AR109" s="893"/>
      <c r="AS109" s="893"/>
      <c r="AT109" s="895"/>
      <c r="AU109" s="912" t="s">
        <v>443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444</v>
      </c>
      <c r="BR109" s="893"/>
      <c r="BS109" s="893"/>
      <c r="BT109" s="893"/>
      <c r="BU109" s="894"/>
      <c r="BV109" s="892" t="s">
        <v>445</v>
      </c>
      <c r="BW109" s="893"/>
      <c r="BX109" s="893"/>
      <c r="BY109" s="893"/>
      <c r="BZ109" s="894"/>
      <c r="CA109" s="892" t="s">
        <v>309</v>
      </c>
      <c r="CB109" s="893"/>
      <c r="CC109" s="893"/>
      <c r="CD109" s="893"/>
      <c r="CE109" s="894"/>
      <c r="CF109" s="913" t="s">
        <v>446</v>
      </c>
      <c r="CG109" s="913"/>
      <c r="CH109" s="913"/>
      <c r="CI109" s="913"/>
      <c r="CJ109" s="913"/>
      <c r="CK109" s="892" t="s">
        <v>447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444</v>
      </c>
      <c r="DH109" s="893"/>
      <c r="DI109" s="893"/>
      <c r="DJ109" s="893"/>
      <c r="DK109" s="894"/>
      <c r="DL109" s="892" t="s">
        <v>445</v>
      </c>
      <c r="DM109" s="893"/>
      <c r="DN109" s="893"/>
      <c r="DO109" s="893"/>
      <c r="DP109" s="894"/>
      <c r="DQ109" s="892" t="s">
        <v>309</v>
      </c>
      <c r="DR109" s="893"/>
      <c r="DS109" s="893"/>
      <c r="DT109" s="893"/>
      <c r="DU109" s="894"/>
      <c r="DV109" s="892" t="s">
        <v>446</v>
      </c>
      <c r="DW109" s="893"/>
      <c r="DX109" s="893"/>
      <c r="DY109" s="893"/>
      <c r="DZ109" s="895"/>
    </row>
    <row r="110" spans="1:131" s="230" customFormat="1" ht="26.25" customHeight="1" x14ac:dyDescent="0.15">
      <c r="A110" s="896" t="s">
        <v>448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57519214</v>
      </c>
      <c r="AB110" s="900"/>
      <c r="AC110" s="900"/>
      <c r="AD110" s="900"/>
      <c r="AE110" s="901"/>
      <c r="AF110" s="902">
        <v>48439070</v>
      </c>
      <c r="AG110" s="900"/>
      <c r="AH110" s="900"/>
      <c r="AI110" s="900"/>
      <c r="AJ110" s="901"/>
      <c r="AK110" s="902">
        <v>52383337</v>
      </c>
      <c r="AL110" s="900"/>
      <c r="AM110" s="900"/>
      <c r="AN110" s="900"/>
      <c r="AO110" s="901"/>
      <c r="AP110" s="903">
        <v>13.6</v>
      </c>
      <c r="AQ110" s="904"/>
      <c r="AR110" s="904"/>
      <c r="AS110" s="904"/>
      <c r="AT110" s="905"/>
      <c r="AU110" s="906" t="s">
        <v>75</v>
      </c>
      <c r="AV110" s="907"/>
      <c r="AW110" s="907"/>
      <c r="AX110" s="907"/>
      <c r="AY110" s="907"/>
      <c r="AZ110" s="929" t="s">
        <v>449</v>
      </c>
      <c r="BA110" s="897"/>
      <c r="BB110" s="897"/>
      <c r="BC110" s="897"/>
      <c r="BD110" s="897"/>
      <c r="BE110" s="897"/>
      <c r="BF110" s="897"/>
      <c r="BG110" s="897"/>
      <c r="BH110" s="897"/>
      <c r="BI110" s="897"/>
      <c r="BJ110" s="897"/>
      <c r="BK110" s="897"/>
      <c r="BL110" s="897"/>
      <c r="BM110" s="897"/>
      <c r="BN110" s="897"/>
      <c r="BO110" s="897"/>
      <c r="BP110" s="898"/>
      <c r="BQ110" s="930">
        <v>1400373258</v>
      </c>
      <c r="BR110" s="931"/>
      <c r="BS110" s="931"/>
      <c r="BT110" s="931"/>
      <c r="BU110" s="931"/>
      <c r="BV110" s="931">
        <v>1401546289</v>
      </c>
      <c r="BW110" s="931"/>
      <c r="BX110" s="931"/>
      <c r="BY110" s="931"/>
      <c r="BZ110" s="931"/>
      <c r="CA110" s="931">
        <v>1387605598</v>
      </c>
      <c r="CB110" s="931"/>
      <c r="CC110" s="931"/>
      <c r="CD110" s="931"/>
      <c r="CE110" s="931"/>
      <c r="CF110" s="944">
        <v>361.3</v>
      </c>
      <c r="CG110" s="945"/>
      <c r="CH110" s="945"/>
      <c r="CI110" s="945"/>
      <c r="CJ110" s="945"/>
      <c r="CK110" s="946" t="s">
        <v>450</v>
      </c>
      <c r="CL110" s="947"/>
      <c r="CM110" s="929" t="s">
        <v>451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26319462</v>
      </c>
      <c r="DH110" s="931"/>
      <c r="DI110" s="931"/>
      <c r="DJ110" s="931"/>
      <c r="DK110" s="931"/>
      <c r="DL110" s="931">
        <v>31334716</v>
      </c>
      <c r="DM110" s="931"/>
      <c r="DN110" s="931"/>
      <c r="DO110" s="931"/>
      <c r="DP110" s="931"/>
      <c r="DQ110" s="931">
        <v>29265184</v>
      </c>
      <c r="DR110" s="931"/>
      <c r="DS110" s="931"/>
      <c r="DT110" s="931"/>
      <c r="DU110" s="931"/>
      <c r="DV110" s="932">
        <v>7.6</v>
      </c>
      <c r="DW110" s="932"/>
      <c r="DX110" s="932"/>
      <c r="DY110" s="932"/>
      <c r="DZ110" s="933"/>
    </row>
    <row r="111" spans="1:131" s="230" customFormat="1" ht="26.25" customHeight="1" x14ac:dyDescent="0.15">
      <c r="A111" s="934" t="s">
        <v>452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v>299314</v>
      </c>
      <c r="AB111" s="938"/>
      <c r="AC111" s="938"/>
      <c r="AD111" s="938"/>
      <c r="AE111" s="939"/>
      <c r="AF111" s="940" t="s">
        <v>129</v>
      </c>
      <c r="AG111" s="938"/>
      <c r="AH111" s="938"/>
      <c r="AI111" s="938"/>
      <c r="AJ111" s="939"/>
      <c r="AK111" s="940" t="s">
        <v>419</v>
      </c>
      <c r="AL111" s="938"/>
      <c r="AM111" s="938"/>
      <c r="AN111" s="938"/>
      <c r="AO111" s="939"/>
      <c r="AP111" s="941" t="s">
        <v>453</v>
      </c>
      <c r="AQ111" s="942"/>
      <c r="AR111" s="942"/>
      <c r="AS111" s="942"/>
      <c r="AT111" s="943"/>
      <c r="AU111" s="908"/>
      <c r="AV111" s="909"/>
      <c r="AW111" s="909"/>
      <c r="AX111" s="909"/>
      <c r="AY111" s="909"/>
      <c r="AZ111" s="922" t="s">
        <v>454</v>
      </c>
      <c r="BA111" s="923"/>
      <c r="BB111" s="923"/>
      <c r="BC111" s="923"/>
      <c r="BD111" s="923"/>
      <c r="BE111" s="923"/>
      <c r="BF111" s="923"/>
      <c r="BG111" s="923"/>
      <c r="BH111" s="923"/>
      <c r="BI111" s="923"/>
      <c r="BJ111" s="923"/>
      <c r="BK111" s="923"/>
      <c r="BL111" s="923"/>
      <c r="BM111" s="923"/>
      <c r="BN111" s="923"/>
      <c r="BO111" s="923"/>
      <c r="BP111" s="924"/>
      <c r="BQ111" s="925">
        <v>29128821</v>
      </c>
      <c r="BR111" s="926"/>
      <c r="BS111" s="926"/>
      <c r="BT111" s="926"/>
      <c r="BU111" s="926"/>
      <c r="BV111" s="926">
        <v>33551925</v>
      </c>
      <c r="BW111" s="926"/>
      <c r="BX111" s="926"/>
      <c r="BY111" s="926"/>
      <c r="BZ111" s="926"/>
      <c r="CA111" s="926">
        <v>30888942</v>
      </c>
      <c r="CB111" s="926"/>
      <c r="CC111" s="926"/>
      <c r="CD111" s="926"/>
      <c r="CE111" s="926"/>
      <c r="CF111" s="920">
        <v>8</v>
      </c>
      <c r="CG111" s="921"/>
      <c r="CH111" s="921"/>
      <c r="CI111" s="921"/>
      <c r="CJ111" s="921"/>
      <c r="CK111" s="948"/>
      <c r="CL111" s="949"/>
      <c r="CM111" s="922" t="s">
        <v>455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391</v>
      </c>
      <c r="DH111" s="926"/>
      <c r="DI111" s="926"/>
      <c r="DJ111" s="926"/>
      <c r="DK111" s="926"/>
      <c r="DL111" s="926" t="s">
        <v>391</v>
      </c>
      <c r="DM111" s="926"/>
      <c r="DN111" s="926"/>
      <c r="DO111" s="926"/>
      <c r="DP111" s="926"/>
      <c r="DQ111" s="926" t="s">
        <v>129</v>
      </c>
      <c r="DR111" s="926"/>
      <c r="DS111" s="926"/>
      <c r="DT111" s="926"/>
      <c r="DU111" s="926"/>
      <c r="DV111" s="927" t="s">
        <v>453</v>
      </c>
      <c r="DW111" s="927"/>
      <c r="DX111" s="927"/>
      <c r="DY111" s="927"/>
      <c r="DZ111" s="928"/>
    </row>
    <row r="112" spans="1:131" s="230" customFormat="1" ht="26.25" customHeight="1" x14ac:dyDescent="0.15">
      <c r="A112" s="952" t="s">
        <v>456</v>
      </c>
      <c r="B112" s="953"/>
      <c r="C112" s="923" t="s">
        <v>457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41894872</v>
      </c>
      <c r="AB112" s="959"/>
      <c r="AC112" s="959"/>
      <c r="AD112" s="959"/>
      <c r="AE112" s="960"/>
      <c r="AF112" s="961">
        <v>43384983</v>
      </c>
      <c r="AG112" s="959"/>
      <c r="AH112" s="959"/>
      <c r="AI112" s="959"/>
      <c r="AJ112" s="960"/>
      <c r="AK112" s="961">
        <v>44370348</v>
      </c>
      <c r="AL112" s="959"/>
      <c r="AM112" s="959"/>
      <c r="AN112" s="959"/>
      <c r="AO112" s="960"/>
      <c r="AP112" s="962">
        <v>11.6</v>
      </c>
      <c r="AQ112" s="963"/>
      <c r="AR112" s="963"/>
      <c r="AS112" s="963"/>
      <c r="AT112" s="964"/>
      <c r="AU112" s="908"/>
      <c r="AV112" s="909"/>
      <c r="AW112" s="909"/>
      <c r="AX112" s="909"/>
      <c r="AY112" s="909"/>
      <c r="AZ112" s="922" t="s">
        <v>458</v>
      </c>
      <c r="BA112" s="923"/>
      <c r="BB112" s="923"/>
      <c r="BC112" s="923"/>
      <c r="BD112" s="923"/>
      <c r="BE112" s="923"/>
      <c r="BF112" s="923"/>
      <c r="BG112" s="923"/>
      <c r="BH112" s="923"/>
      <c r="BI112" s="923"/>
      <c r="BJ112" s="923"/>
      <c r="BK112" s="923"/>
      <c r="BL112" s="923"/>
      <c r="BM112" s="923"/>
      <c r="BN112" s="923"/>
      <c r="BO112" s="923"/>
      <c r="BP112" s="924"/>
      <c r="BQ112" s="925">
        <v>256858212</v>
      </c>
      <c r="BR112" s="926"/>
      <c r="BS112" s="926"/>
      <c r="BT112" s="926"/>
      <c r="BU112" s="926"/>
      <c r="BV112" s="926">
        <v>251685032</v>
      </c>
      <c r="BW112" s="926"/>
      <c r="BX112" s="926"/>
      <c r="BY112" s="926"/>
      <c r="BZ112" s="926"/>
      <c r="CA112" s="926">
        <v>259474968</v>
      </c>
      <c r="CB112" s="926"/>
      <c r="CC112" s="926"/>
      <c r="CD112" s="926"/>
      <c r="CE112" s="926"/>
      <c r="CF112" s="920">
        <v>67.599999999999994</v>
      </c>
      <c r="CG112" s="921"/>
      <c r="CH112" s="921"/>
      <c r="CI112" s="921"/>
      <c r="CJ112" s="921"/>
      <c r="CK112" s="948"/>
      <c r="CL112" s="949"/>
      <c r="CM112" s="922" t="s">
        <v>459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129</v>
      </c>
      <c r="DH112" s="926"/>
      <c r="DI112" s="926"/>
      <c r="DJ112" s="926"/>
      <c r="DK112" s="926"/>
      <c r="DL112" s="926" t="s">
        <v>419</v>
      </c>
      <c r="DM112" s="926"/>
      <c r="DN112" s="926"/>
      <c r="DO112" s="926"/>
      <c r="DP112" s="926"/>
      <c r="DQ112" s="926" t="s">
        <v>453</v>
      </c>
      <c r="DR112" s="926"/>
      <c r="DS112" s="926"/>
      <c r="DT112" s="926"/>
      <c r="DU112" s="926"/>
      <c r="DV112" s="927" t="s">
        <v>129</v>
      </c>
      <c r="DW112" s="927"/>
      <c r="DX112" s="927"/>
      <c r="DY112" s="927"/>
      <c r="DZ112" s="928"/>
    </row>
    <row r="113" spans="1:130" s="230" customFormat="1" ht="26.25" customHeight="1" x14ac:dyDescent="0.15">
      <c r="A113" s="954"/>
      <c r="B113" s="955"/>
      <c r="C113" s="923" t="s">
        <v>460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22987320</v>
      </c>
      <c r="AB113" s="938"/>
      <c r="AC113" s="938"/>
      <c r="AD113" s="938"/>
      <c r="AE113" s="939"/>
      <c r="AF113" s="940">
        <v>22883079</v>
      </c>
      <c r="AG113" s="938"/>
      <c r="AH113" s="938"/>
      <c r="AI113" s="938"/>
      <c r="AJ113" s="939"/>
      <c r="AK113" s="940">
        <v>22974272</v>
      </c>
      <c r="AL113" s="938"/>
      <c r="AM113" s="938"/>
      <c r="AN113" s="938"/>
      <c r="AO113" s="939"/>
      <c r="AP113" s="941">
        <v>6</v>
      </c>
      <c r="AQ113" s="942"/>
      <c r="AR113" s="942"/>
      <c r="AS113" s="942"/>
      <c r="AT113" s="943"/>
      <c r="AU113" s="908"/>
      <c r="AV113" s="909"/>
      <c r="AW113" s="909"/>
      <c r="AX113" s="909"/>
      <c r="AY113" s="909"/>
      <c r="AZ113" s="922" t="s">
        <v>461</v>
      </c>
      <c r="BA113" s="923"/>
      <c r="BB113" s="923"/>
      <c r="BC113" s="923"/>
      <c r="BD113" s="923"/>
      <c r="BE113" s="923"/>
      <c r="BF113" s="923"/>
      <c r="BG113" s="923"/>
      <c r="BH113" s="923"/>
      <c r="BI113" s="923"/>
      <c r="BJ113" s="923"/>
      <c r="BK113" s="923"/>
      <c r="BL113" s="923"/>
      <c r="BM113" s="923"/>
      <c r="BN113" s="923"/>
      <c r="BO113" s="923"/>
      <c r="BP113" s="924"/>
      <c r="BQ113" s="925">
        <v>3162176</v>
      </c>
      <c r="BR113" s="926"/>
      <c r="BS113" s="926"/>
      <c r="BT113" s="926"/>
      <c r="BU113" s="926"/>
      <c r="BV113" s="926">
        <v>2824104</v>
      </c>
      <c r="BW113" s="926"/>
      <c r="BX113" s="926"/>
      <c r="BY113" s="926"/>
      <c r="BZ113" s="926"/>
      <c r="CA113" s="926">
        <v>2487508</v>
      </c>
      <c r="CB113" s="926"/>
      <c r="CC113" s="926"/>
      <c r="CD113" s="926"/>
      <c r="CE113" s="926"/>
      <c r="CF113" s="920">
        <v>0.6</v>
      </c>
      <c r="CG113" s="921"/>
      <c r="CH113" s="921"/>
      <c r="CI113" s="921"/>
      <c r="CJ113" s="921"/>
      <c r="CK113" s="948"/>
      <c r="CL113" s="949"/>
      <c r="CM113" s="922" t="s">
        <v>462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419</v>
      </c>
      <c r="DH113" s="959"/>
      <c r="DI113" s="959"/>
      <c r="DJ113" s="959"/>
      <c r="DK113" s="960"/>
      <c r="DL113" s="961" t="s">
        <v>419</v>
      </c>
      <c r="DM113" s="959"/>
      <c r="DN113" s="959"/>
      <c r="DO113" s="959"/>
      <c r="DP113" s="960"/>
      <c r="DQ113" s="961" t="s">
        <v>391</v>
      </c>
      <c r="DR113" s="959"/>
      <c r="DS113" s="959"/>
      <c r="DT113" s="959"/>
      <c r="DU113" s="960"/>
      <c r="DV113" s="962" t="s">
        <v>129</v>
      </c>
      <c r="DW113" s="963"/>
      <c r="DX113" s="963"/>
      <c r="DY113" s="963"/>
      <c r="DZ113" s="964"/>
    </row>
    <row r="114" spans="1:130" s="230" customFormat="1" ht="26.25" customHeight="1" x14ac:dyDescent="0.15">
      <c r="A114" s="954"/>
      <c r="B114" s="955"/>
      <c r="C114" s="923" t="s">
        <v>463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361940</v>
      </c>
      <c r="AB114" s="959"/>
      <c r="AC114" s="959"/>
      <c r="AD114" s="959"/>
      <c r="AE114" s="960"/>
      <c r="AF114" s="961">
        <v>356530</v>
      </c>
      <c r="AG114" s="959"/>
      <c r="AH114" s="959"/>
      <c r="AI114" s="959"/>
      <c r="AJ114" s="960"/>
      <c r="AK114" s="961">
        <v>350338</v>
      </c>
      <c r="AL114" s="959"/>
      <c r="AM114" s="959"/>
      <c r="AN114" s="959"/>
      <c r="AO114" s="960"/>
      <c r="AP114" s="962">
        <v>0.1</v>
      </c>
      <c r="AQ114" s="963"/>
      <c r="AR114" s="963"/>
      <c r="AS114" s="963"/>
      <c r="AT114" s="964"/>
      <c r="AU114" s="908"/>
      <c r="AV114" s="909"/>
      <c r="AW114" s="909"/>
      <c r="AX114" s="909"/>
      <c r="AY114" s="909"/>
      <c r="AZ114" s="922" t="s">
        <v>464</v>
      </c>
      <c r="BA114" s="923"/>
      <c r="BB114" s="923"/>
      <c r="BC114" s="923"/>
      <c r="BD114" s="923"/>
      <c r="BE114" s="923"/>
      <c r="BF114" s="923"/>
      <c r="BG114" s="923"/>
      <c r="BH114" s="923"/>
      <c r="BI114" s="923"/>
      <c r="BJ114" s="923"/>
      <c r="BK114" s="923"/>
      <c r="BL114" s="923"/>
      <c r="BM114" s="923"/>
      <c r="BN114" s="923"/>
      <c r="BO114" s="923"/>
      <c r="BP114" s="924"/>
      <c r="BQ114" s="925">
        <v>90695899</v>
      </c>
      <c r="BR114" s="926"/>
      <c r="BS114" s="926"/>
      <c r="BT114" s="926"/>
      <c r="BU114" s="926"/>
      <c r="BV114" s="926">
        <v>88202690</v>
      </c>
      <c r="BW114" s="926"/>
      <c r="BX114" s="926"/>
      <c r="BY114" s="926"/>
      <c r="BZ114" s="926"/>
      <c r="CA114" s="926">
        <v>87241384</v>
      </c>
      <c r="CB114" s="926"/>
      <c r="CC114" s="926"/>
      <c r="CD114" s="926"/>
      <c r="CE114" s="926"/>
      <c r="CF114" s="920">
        <v>22.7</v>
      </c>
      <c r="CG114" s="921"/>
      <c r="CH114" s="921"/>
      <c r="CI114" s="921"/>
      <c r="CJ114" s="921"/>
      <c r="CK114" s="948"/>
      <c r="CL114" s="949"/>
      <c r="CM114" s="922" t="s">
        <v>465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453</v>
      </c>
      <c r="DH114" s="959"/>
      <c r="DI114" s="959"/>
      <c r="DJ114" s="959"/>
      <c r="DK114" s="960"/>
      <c r="DL114" s="961" t="s">
        <v>129</v>
      </c>
      <c r="DM114" s="959"/>
      <c r="DN114" s="959"/>
      <c r="DO114" s="959"/>
      <c r="DP114" s="960"/>
      <c r="DQ114" s="961" t="s">
        <v>419</v>
      </c>
      <c r="DR114" s="959"/>
      <c r="DS114" s="959"/>
      <c r="DT114" s="959"/>
      <c r="DU114" s="960"/>
      <c r="DV114" s="962" t="s">
        <v>129</v>
      </c>
      <c r="DW114" s="963"/>
      <c r="DX114" s="963"/>
      <c r="DY114" s="963"/>
      <c r="DZ114" s="964"/>
    </row>
    <row r="115" spans="1:130" s="230" customFormat="1" ht="26.25" customHeight="1" x14ac:dyDescent="0.15">
      <c r="A115" s="954"/>
      <c r="B115" s="955"/>
      <c r="C115" s="923" t="s">
        <v>466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4171905</v>
      </c>
      <c r="AB115" s="938"/>
      <c r="AC115" s="938"/>
      <c r="AD115" s="938"/>
      <c r="AE115" s="939"/>
      <c r="AF115" s="940">
        <v>4381678</v>
      </c>
      <c r="AG115" s="938"/>
      <c r="AH115" s="938"/>
      <c r="AI115" s="938"/>
      <c r="AJ115" s="939"/>
      <c r="AK115" s="940">
        <v>3910811</v>
      </c>
      <c r="AL115" s="938"/>
      <c r="AM115" s="938"/>
      <c r="AN115" s="938"/>
      <c r="AO115" s="939"/>
      <c r="AP115" s="941">
        <v>1</v>
      </c>
      <c r="AQ115" s="942"/>
      <c r="AR115" s="942"/>
      <c r="AS115" s="942"/>
      <c r="AT115" s="943"/>
      <c r="AU115" s="908"/>
      <c r="AV115" s="909"/>
      <c r="AW115" s="909"/>
      <c r="AX115" s="909"/>
      <c r="AY115" s="909"/>
      <c r="AZ115" s="922" t="s">
        <v>467</v>
      </c>
      <c r="BA115" s="923"/>
      <c r="BB115" s="923"/>
      <c r="BC115" s="923"/>
      <c r="BD115" s="923"/>
      <c r="BE115" s="923"/>
      <c r="BF115" s="923"/>
      <c r="BG115" s="923"/>
      <c r="BH115" s="923"/>
      <c r="BI115" s="923"/>
      <c r="BJ115" s="923"/>
      <c r="BK115" s="923"/>
      <c r="BL115" s="923"/>
      <c r="BM115" s="923"/>
      <c r="BN115" s="923"/>
      <c r="BO115" s="923"/>
      <c r="BP115" s="924"/>
      <c r="BQ115" s="925">
        <v>19326113</v>
      </c>
      <c r="BR115" s="926"/>
      <c r="BS115" s="926"/>
      <c r="BT115" s="926"/>
      <c r="BU115" s="926"/>
      <c r="BV115" s="926">
        <v>9955353</v>
      </c>
      <c r="BW115" s="926"/>
      <c r="BX115" s="926"/>
      <c r="BY115" s="926"/>
      <c r="BZ115" s="926"/>
      <c r="CA115" s="926">
        <v>13031149</v>
      </c>
      <c r="CB115" s="926"/>
      <c r="CC115" s="926"/>
      <c r="CD115" s="926"/>
      <c r="CE115" s="926"/>
      <c r="CF115" s="920">
        <v>3.4</v>
      </c>
      <c r="CG115" s="921"/>
      <c r="CH115" s="921"/>
      <c r="CI115" s="921"/>
      <c r="CJ115" s="921"/>
      <c r="CK115" s="948"/>
      <c r="CL115" s="949"/>
      <c r="CM115" s="922" t="s">
        <v>468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419</v>
      </c>
      <c r="DH115" s="959"/>
      <c r="DI115" s="959"/>
      <c r="DJ115" s="959"/>
      <c r="DK115" s="960"/>
      <c r="DL115" s="961" t="s">
        <v>419</v>
      </c>
      <c r="DM115" s="959"/>
      <c r="DN115" s="959"/>
      <c r="DO115" s="959"/>
      <c r="DP115" s="960"/>
      <c r="DQ115" s="961" t="s">
        <v>391</v>
      </c>
      <c r="DR115" s="959"/>
      <c r="DS115" s="959"/>
      <c r="DT115" s="959"/>
      <c r="DU115" s="960"/>
      <c r="DV115" s="962" t="s">
        <v>391</v>
      </c>
      <c r="DW115" s="963"/>
      <c r="DX115" s="963"/>
      <c r="DY115" s="963"/>
      <c r="DZ115" s="964"/>
    </row>
    <row r="116" spans="1:130" s="230" customFormat="1" ht="26.25" customHeight="1" x14ac:dyDescent="0.15">
      <c r="A116" s="956"/>
      <c r="B116" s="957"/>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9118</v>
      </c>
      <c r="AB116" s="959"/>
      <c r="AC116" s="959"/>
      <c r="AD116" s="959"/>
      <c r="AE116" s="960"/>
      <c r="AF116" s="961">
        <v>9498</v>
      </c>
      <c r="AG116" s="959"/>
      <c r="AH116" s="959"/>
      <c r="AI116" s="959"/>
      <c r="AJ116" s="960"/>
      <c r="AK116" s="961">
        <v>729</v>
      </c>
      <c r="AL116" s="959"/>
      <c r="AM116" s="959"/>
      <c r="AN116" s="959"/>
      <c r="AO116" s="960"/>
      <c r="AP116" s="962">
        <v>0</v>
      </c>
      <c r="AQ116" s="963"/>
      <c r="AR116" s="963"/>
      <c r="AS116" s="963"/>
      <c r="AT116" s="964"/>
      <c r="AU116" s="908"/>
      <c r="AV116" s="909"/>
      <c r="AW116" s="909"/>
      <c r="AX116" s="909"/>
      <c r="AY116" s="909"/>
      <c r="AZ116" s="967" t="s">
        <v>470</v>
      </c>
      <c r="BA116" s="968"/>
      <c r="BB116" s="968"/>
      <c r="BC116" s="968"/>
      <c r="BD116" s="968"/>
      <c r="BE116" s="968"/>
      <c r="BF116" s="968"/>
      <c r="BG116" s="968"/>
      <c r="BH116" s="968"/>
      <c r="BI116" s="968"/>
      <c r="BJ116" s="968"/>
      <c r="BK116" s="968"/>
      <c r="BL116" s="968"/>
      <c r="BM116" s="968"/>
      <c r="BN116" s="968"/>
      <c r="BO116" s="968"/>
      <c r="BP116" s="969"/>
      <c r="BQ116" s="925" t="s">
        <v>419</v>
      </c>
      <c r="BR116" s="926"/>
      <c r="BS116" s="926"/>
      <c r="BT116" s="926"/>
      <c r="BU116" s="926"/>
      <c r="BV116" s="926" t="s">
        <v>129</v>
      </c>
      <c r="BW116" s="926"/>
      <c r="BX116" s="926"/>
      <c r="BY116" s="926"/>
      <c r="BZ116" s="926"/>
      <c r="CA116" s="926" t="s">
        <v>129</v>
      </c>
      <c r="CB116" s="926"/>
      <c r="CC116" s="926"/>
      <c r="CD116" s="926"/>
      <c r="CE116" s="926"/>
      <c r="CF116" s="920" t="s">
        <v>391</v>
      </c>
      <c r="CG116" s="921"/>
      <c r="CH116" s="921"/>
      <c r="CI116" s="921"/>
      <c r="CJ116" s="921"/>
      <c r="CK116" s="948"/>
      <c r="CL116" s="949"/>
      <c r="CM116" s="922" t="s">
        <v>471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419</v>
      </c>
      <c r="DH116" s="959"/>
      <c r="DI116" s="959"/>
      <c r="DJ116" s="959"/>
      <c r="DK116" s="960"/>
      <c r="DL116" s="961" t="s">
        <v>419</v>
      </c>
      <c r="DM116" s="959"/>
      <c r="DN116" s="959"/>
      <c r="DO116" s="959"/>
      <c r="DP116" s="960"/>
      <c r="DQ116" s="961" t="s">
        <v>129</v>
      </c>
      <c r="DR116" s="959"/>
      <c r="DS116" s="959"/>
      <c r="DT116" s="959"/>
      <c r="DU116" s="960"/>
      <c r="DV116" s="962" t="s">
        <v>129</v>
      </c>
      <c r="DW116" s="963"/>
      <c r="DX116" s="963"/>
      <c r="DY116" s="963"/>
      <c r="DZ116" s="964"/>
    </row>
    <row r="117" spans="1:130" s="230" customFormat="1" ht="26.25" customHeight="1" x14ac:dyDescent="0.15">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472</v>
      </c>
      <c r="Z117" s="894"/>
      <c r="AA117" s="978">
        <v>127243683</v>
      </c>
      <c r="AB117" s="979"/>
      <c r="AC117" s="979"/>
      <c r="AD117" s="979"/>
      <c r="AE117" s="980"/>
      <c r="AF117" s="981">
        <v>119454838</v>
      </c>
      <c r="AG117" s="979"/>
      <c r="AH117" s="979"/>
      <c r="AI117" s="979"/>
      <c r="AJ117" s="980"/>
      <c r="AK117" s="981">
        <v>123989835</v>
      </c>
      <c r="AL117" s="979"/>
      <c r="AM117" s="979"/>
      <c r="AN117" s="979"/>
      <c r="AO117" s="980"/>
      <c r="AP117" s="982"/>
      <c r="AQ117" s="983"/>
      <c r="AR117" s="983"/>
      <c r="AS117" s="983"/>
      <c r="AT117" s="984"/>
      <c r="AU117" s="908"/>
      <c r="AV117" s="909"/>
      <c r="AW117" s="909"/>
      <c r="AX117" s="909"/>
      <c r="AY117" s="909"/>
      <c r="AZ117" s="974" t="s">
        <v>473</v>
      </c>
      <c r="BA117" s="975"/>
      <c r="BB117" s="975"/>
      <c r="BC117" s="975"/>
      <c r="BD117" s="975"/>
      <c r="BE117" s="975"/>
      <c r="BF117" s="975"/>
      <c r="BG117" s="975"/>
      <c r="BH117" s="975"/>
      <c r="BI117" s="975"/>
      <c r="BJ117" s="975"/>
      <c r="BK117" s="975"/>
      <c r="BL117" s="975"/>
      <c r="BM117" s="975"/>
      <c r="BN117" s="975"/>
      <c r="BO117" s="975"/>
      <c r="BP117" s="976"/>
      <c r="BQ117" s="925" t="s">
        <v>391</v>
      </c>
      <c r="BR117" s="926"/>
      <c r="BS117" s="926"/>
      <c r="BT117" s="926"/>
      <c r="BU117" s="926"/>
      <c r="BV117" s="926" t="s">
        <v>391</v>
      </c>
      <c r="BW117" s="926"/>
      <c r="BX117" s="926"/>
      <c r="BY117" s="926"/>
      <c r="BZ117" s="926"/>
      <c r="CA117" s="926" t="s">
        <v>129</v>
      </c>
      <c r="CB117" s="926"/>
      <c r="CC117" s="926"/>
      <c r="CD117" s="926"/>
      <c r="CE117" s="926"/>
      <c r="CF117" s="920" t="s">
        <v>453</v>
      </c>
      <c r="CG117" s="921"/>
      <c r="CH117" s="921"/>
      <c r="CI117" s="921"/>
      <c r="CJ117" s="921"/>
      <c r="CK117" s="948"/>
      <c r="CL117" s="949"/>
      <c r="CM117" s="922" t="s">
        <v>474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453</v>
      </c>
      <c r="DH117" s="959"/>
      <c r="DI117" s="959"/>
      <c r="DJ117" s="959"/>
      <c r="DK117" s="960"/>
      <c r="DL117" s="961" t="s">
        <v>453</v>
      </c>
      <c r="DM117" s="959"/>
      <c r="DN117" s="959"/>
      <c r="DO117" s="959"/>
      <c r="DP117" s="960"/>
      <c r="DQ117" s="961" t="s">
        <v>129</v>
      </c>
      <c r="DR117" s="959"/>
      <c r="DS117" s="959"/>
      <c r="DT117" s="959"/>
      <c r="DU117" s="960"/>
      <c r="DV117" s="962" t="s">
        <v>391</v>
      </c>
      <c r="DW117" s="963"/>
      <c r="DX117" s="963"/>
      <c r="DY117" s="963"/>
      <c r="DZ117" s="964"/>
    </row>
    <row r="118" spans="1:130" s="230" customFormat="1" ht="26.25" customHeight="1" x14ac:dyDescent="0.15">
      <c r="A118" s="912" t="s">
        <v>447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444</v>
      </c>
      <c r="AB118" s="893"/>
      <c r="AC118" s="893"/>
      <c r="AD118" s="893"/>
      <c r="AE118" s="894"/>
      <c r="AF118" s="892" t="s">
        <v>445</v>
      </c>
      <c r="AG118" s="893"/>
      <c r="AH118" s="893"/>
      <c r="AI118" s="893"/>
      <c r="AJ118" s="894"/>
      <c r="AK118" s="892" t="s">
        <v>309</v>
      </c>
      <c r="AL118" s="893"/>
      <c r="AM118" s="893"/>
      <c r="AN118" s="893"/>
      <c r="AO118" s="894"/>
      <c r="AP118" s="970" t="s">
        <v>446</v>
      </c>
      <c r="AQ118" s="971"/>
      <c r="AR118" s="971"/>
      <c r="AS118" s="971"/>
      <c r="AT118" s="972"/>
      <c r="AU118" s="908"/>
      <c r="AV118" s="909"/>
      <c r="AW118" s="909"/>
      <c r="AX118" s="909"/>
      <c r="AY118" s="909"/>
      <c r="AZ118" s="973" t="s">
        <v>475</v>
      </c>
      <c r="BA118" s="965"/>
      <c r="BB118" s="965"/>
      <c r="BC118" s="965"/>
      <c r="BD118" s="965"/>
      <c r="BE118" s="965"/>
      <c r="BF118" s="965"/>
      <c r="BG118" s="965"/>
      <c r="BH118" s="965"/>
      <c r="BI118" s="965"/>
      <c r="BJ118" s="965"/>
      <c r="BK118" s="965"/>
      <c r="BL118" s="965"/>
      <c r="BM118" s="965"/>
      <c r="BN118" s="965"/>
      <c r="BO118" s="965"/>
      <c r="BP118" s="966"/>
      <c r="BQ118" s="999" t="s">
        <v>129</v>
      </c>
      <c r="BR118" s="1000"/>
      <c r="BS118" s="1000"/>
      <c r="BT118" s="1000"/>
      <c r="BU118" s="1000"/>
      <c r="BV118" s="1000" t="s">
        <v>453</v>
      </c>
      <c r="BW118" s="1000"/>
      <c r="BX118" s="1000"/>
      <c r="BY118" s="1000"/>
      <c r="BZ118" s="1000"/>
      <c r="CA118" s="1000" t="s">
        <v>391</v>
      </c>
      <c r="CB118" s="1000"/>
      <c r="CC118" s="1000"/>
      <c r="CD118" s="1000"/>
      <c r="CE118" s="1000"/>
      <c r="CF118" s="920" t="s">
        <v>391</v>
      </c>
      <c r="CG118" s="921"/>
      <c r="CH118" s="921"/>
      <c r="CI118" s="921"/>
      <c r="CJ118" s="921"/>
      <c r="CK118" s="948"/>
      <c r="CL118" s="949"/>
      <c r="CM118" s="922" t="s">
        <v>476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129</v>
      </c>
      <c r="DH118" s="959"/>
      <c r="DI118" s="959"/>
      <c r="DJ118" s="959"/>
      <c r="DK118" s="960"/>
      <c r="DL118" s="961" t="s">
        <v>419</v>
      </c>
      <c r="DM118" s="959"/>
      <c r="DN118" s="959"/>
      <c r="DO118" s="959"/>
      <c r="DP118" s="960"/>
      <c r="DQ118" s="961" t="s">
        <v>391</v>
      </c>
      <c r="DR118" s="959"/>
      <c r="DS118" s="959"/>
      <c r="DT118" s="959"/>
      <c r="DU118" s="960"/>
      <c r="DV118" s="962" t="s">
        <v>391</v>
      </c>
      <c r="DW118" s="963"/>
      <c r="DX118" s="963"/>
      <c r="DY118" s="963"/>
      <c r="DZ118" s="964"/>
    </row>
    <row r="119" spans="1:130" s="230" customFormat="1" ht="26.25" customHeight="1" x14ac:dyDescent="0.15">
      <c r="A119" s="1056" t="s">
        <v>450</v>
      </c>
      <c r="B119" s="947"/>
      <c r="C119" s="929" t="s">
        <v>451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2874141</v>
      </c>
      <c r="AB119" s="900"/>
      <c r="AC119" s="900"/>
      <c r="AD119" s="900"/>
      <c r="AE119" s="901"/>
      <c r="AF119" s="902">
        <v>3752498</v>
      </c>
      <c r="AG119" s="900"/>
      <c r="AH119" s="900"/>
      <c r="AI119" s="900"/>
      <c r="AJ119" s="901"/>
      <c r="AK119" s="902">
        <v>3288141</v>
      </c>
      <c r="AL119" s="900"/>
      <c r="AM119" s="900"/>
      <c r="AN119" s="900"/>
      <c r="AO119" s="901"/>
      <c r="AP119" s="903">
        <v>0.9</v>
      </c>
      <c r="AQ119" s="904"/>
      <c r="AR119" s="904"/>
      <c r="AS119" s="904"/>
      <c r="AT119" s="905"/>
      <c r="AU119" s="910"/>
      <c r="AV119" s="911"/>
      <c r="AW119" s="911"/>
      <c r="AX119" s="911"/>
      <c r="AY119" s="911"/>
      <c r="AZ119" s="251" t="s">
        <v>187</v>
      </c>
      <c r="BA119" s="251"/>
      <c r="BB119" s="251"/>
      <c r="BC119" s="251"/>
      <c r="BD119" s="251"/>
      <c r="BE119" s="251"/>
      <c r="BF119" s="251"/>
      <c r="BG119" s="251"/>
      <c r="BH119" s="251"/>
      <c r="BI119" s="251"/>
      <c r="BJ119" s="251"/>
      <c r="BK119" s="251"/>
      <c r="BL119" s="251"/>
      <c r="BM119" s="251"/>
      <c r="BN119" s="251"/>
      <c r="BO119" s="977" t="s">
        <v>477</v>
      </c>
      <c r="BP119" s="1005"/>
      <c r="BQ119" s="999">
        <v>1799544479</v>
      </c>
      <c r="BR119" s="1000"/>
      <c r="BS119" s="1000"/>
      <c r="BT119" s="1000"/>
      <c r="BU119" s="1000"/>
      <c r="BV119" s="1000">
        <v>1787765393</v>
      </c>
      <c r="BW119" s="1000"/>
      <c r="BX119" s="1000"/>
      <c r="BY119" s="1000"/>
      <c r="BZ119" s="1000"/>
      <c r="CA119" s="1000">
        <v>1780729549</v>
      </c>
      <c r="CB119" s="1000"/>
      <c r="CC119" s="1000"/>
      <c r="CD119" s="1000"/>
      <c r="CE119" s="1000"/>
      <c r="CF119" s="1001"/>
      <c r="CG119" s="1002"/>
      <c r="CH119" s="1002"/>
      <c r="CI119" s="1002"/>
      <c r="CJ119" s="1003"/>
      <c r="CK119" s="950"/>
      <c r="CL119" s="951"/>
      <c r="CM119" s="973" t="s">
        <v>478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2809359</v>
      </c>
      <c r="DH119" s="986"/>
      <c r="DI119" s="986"/>
      <c r="DJ119" s="986"/>
      <c r="DK119" s="987"/>
      <c r="DL119" s="985">
        <v>2217209</v>
      </c>
      <c r="DM119" s="986"/>
      <c r="DN119" s="986"/>
      <c r="DO119" s="986"/>
      <c r="DP119" s="987"/>
      <c r="DQ119" s="985">
        <v>1623758</v>
      </c>
      <c r="DR119" s="986"/>
      <c r="DS119" s="986"/>
      <c r="DT119" s="986"/>
      <c r="DU119" s="987"/>
      <c r="DV119" s="988">
        <v>0.4</v>
      </c>
      <c r="DW119" s="989"/>
      <c r="DX119" s="989"/>
      <c r="DY119" s="989"/>
      <c r="DZ119" s="990"/>
    </row>
    <row r="120" spans="1:130" s="230" customFormat="1" ht="26.25" customHeight="1" x14ac:dyDescent="0.15">
      <c r="A120" s="1057"/>
      <c r="B120" s="949"/>
      <c r="C120" s="922" t="s">
        <v>455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338990</v>
      </c>
      <c r="AB120" s="959"/>
      <c r="AC120" s="959"/>
      <c r="AD120" s="959"/>
      <c r="AE120" s="960"/>
      <c r="AF120" s="961">
        <v>338990</v>
      </c>
      <c r="AG120" s="959"/>
      <c r="AH120" s="959"/>
      <c r="AI120" s="959"/>
      <c r="AJ120" s="960"/>
      <c r="AK120" s="961">
        <v>334538</v>
      </c>
      <c r="AL120" s="959"/>
      <c r="AM120" s="959"/>
      <c r="AN120" s="959"/>
      <c r="AO120" s="960"/>
      <c r="AP120" s="962">
        <v>0.1</v>
      </c>
      <c r="AQ120" s="963"/>
      <c r="AR120" s="963"/>
      <c r="AS120" s="963"/>
      <c r="AT120" s="964"/>
      <c r="AU120" s="991" t="s">
        <v>479</v>
      </c>
      <c r="AV120" s="992"/>
      <c r="AW120" s="992"/>
      <c r="AX120" s="992"/>
      <c r="AY120" s="993"/>
      <c r="AZ120" s="929" t="s">
        <v>480</v>
      </c>
      <c r="BA120" s="897"/>
      <c r="BB120" s="897"/>
      <c r="BC120" s="897"/>
      <c r="BD120" s="897"/>
      <c r="BE120" s="897"/>
      <c r="BF120" s="897"/>
      <c r="BG120" s="897"/>
      <c r="BH120" s="897"/>
      <c r="BI120" s="897"/>
      <c r="BJ120" s="897"/>
      <c r="BK120" s="897"/>
      <c r="BL120" s="897"/>
      <c r="BM120" s="897"/>
      <c r="BN120" s="897"/>
      <c r="BO120" s="897"/>
      <c r="BP120" s="898"/>
      <c r="BQ120" s="930">
        <v>295510578</v>
      </c>
      <c r="BR120" s="931"/>
      <c r="BS120" s="931"/>
      <c r="BT120" s="931"/>
      <c r="BU120" s="931"/>
      <c r="BV120" s="931">
        <v>336217580</v>
      </c>
      <c r="BW120" s="931"/>
      <c r="BX120" s="931"/>
      <c r="BY120" s="931"/>
      <c r="BZ120" s="931"/>
      <c r="CA120" s="931">
        <v>378562531</v>
      </c>
      <c r="CB120" s="931"/>
      <c r="CC120" s="931"/>
      <c r="CD120" s="931"/>
      <c r="CE120" s="931"/>
      <c r="CF120" s="944">
        <v>98.6</v>
      </c>
      <c r="CG120" s="945"/>
      <c r="CH120" s="945"/>
      <c r="CI120" s="945"/>
      <c r="CJ120" s="945"/>
      <c r="CK120" s="1006" t="s">
        <v>481</v>
      </c>
      <c r="CL120" s="1007"/>
      <c r="CM120" s="1007"/>
      <c r="CN120" s="1007"/>
      <c r="CO120" s="1008"/>
      <c r="CP120" s="1014" t="s">
        <v>414</v>
      </c>
      <c r="CQ120" s="1015"/>
      <c r="CR120" s="1015"/>
      <c r="CS120" s="1015"/>
      <c r="CT120" s="1015"/>
      <c r="CU120" s="1015"/>
      <c r="CV120" s="1015"/>
      <c r="CW120" s="1015"/>
      <c r="CX120" s="1015"/>
      <c r="CY120" s="1015"/>
      <c r="CZ120" s="1015"/>
      <c r="DA120" s="1015"/>
      <c r="DB120" s="1015"/>
      <c r="DC120" s="1015"/>
      <c r="DD120" s="1015"/>
      <c r="DE120" s="1015"/>
      <c r="DF120" s="1016"/>
      <c r="DG120" s="930">
        <v>182770932</v>
      </c>
      <c r="DH120" s="931"/>
      <c r="DI120" s="931"/>
      <c r="DJ120" s="931"/>
      <c r="DK120" s="931"/>
      <c r="DL120" s="931">
        <v>184243214</v>
      </c>
      <c r="DM120" s="931"/>
      <c r="DN120" s="931"/>
      <c r="DO120" s="931"/>
      <c r="DP120" s="931"/>
      <c r="DQ120" s="931">
        <v>194753091</v>
      </c>
      <c r="DR120" s="931"/>
      <c r="DS120" s="931"/>
      <c r="DT120" s="931"/>
      <c r="DU120" s="931"/>
      <c r="DV120" s="932">
        <v>50.7</v>
      </c>
      <c r="DW120" s="932"/>
      <c r="DX120" s="932"/>
      <c r="DY120" s="932"/>
      <c r="DZ120" s="933"/>
    </row>
    <row r="121" spans="1:130" s="230" customFormat="1" ht="26.25" customHeight="1" x14ac:dyDescent="0.15">
      <c r="A121" s="1057"/>
      <c r="B121" s="949"/>
      <c r="C121" s="974" t="s">
        <v>482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129</v>
      </c>
      <c r="AB121" s="959"/>
      <c r="AC121" s="959"/>
      <c r="AD121" s="959"/>
      <c r="AE121" s="960"/>
      <c r="AF121" s="961" t="s">
        <v>129</v>
      </c>
      <c r="AG121" s="959"/>
      <c r="AH121" s="959"/>
      <c r="AI121" s="959"/>
      <c r="AJ121" s="960"/>
      <c r="AK121" s="961" t="s">
        <v>453</v>
      </c>
      <c r="AL121" s="959"/>
      <c r="AM121" s="959"/>
      <c r="AN121" s="959"/>
      <c r="AO121" s="960"/>
      <c r="AP121" s="962" t="s">
        <v>391</v>
      </c>
      <c r="AQ121" s="963"/>
      <c r="AR121" s="963"/>
      <c r="AS121" s="963"/>
      <c r="AT121" s="964"/>
      <c r="AU121" s="994"/>
      <c r="AV121" s="995"/>
      <c r="AW121" s="995"/>
      <c r="AX121" s="995"/>
      <c r="AY121" s="996"/>
      <c r="AZ121" s="922" t="s">
        <v>483</v>
      </c>
      <c r="BA121" s="923"/>
      <c r="BB121" s="923"/>
      <c r="BC121" s="923"/>
      <c r="BD121" s="923"/>
      <c r="BE121" s="923"/>
      <c r="BF121" s="923"/>
      <c r="BG121" s="923"/>
      <c r="BH121" s="923"/>
      <c r="BI121" s="923"/>
      <c r="BJ121" s="923"/>
      <c r="BK121" s="923"/>
      <c r="BL121" s="923"/>
      <c r="BM121" s="923"/>
      <c r="BN121" s="923"/>
      <c r="BO121" s="923"/>
      <c r="BP121" s="924"/>
      <c r="BQ121" s="925">
        <v>266110324</v>
      </c>
      <c r="BR121" s="926"/>
      <c r="BS121" s="926"/>
      <c r="BT121" s="926"/>
      <c r="BU121" s="926"/>
      <c r="BV121" s="926">
        <v>278153999</v>
      </c>
      <c r="BW121" s="926"/>
      <c r="BX121" s="926"/>
      <c r="BY121" s="926"/>
      <c r="BZ121" s="926"/>
      <c r="CA121" s="926">
        <v>284406464</v>
      </c>
      <c r="CB121" s="926"/>
      <c r="CC121" s="926"/>
      <c r="CD121" s="926"/>
      <c r="CE121" s="926"/>
      <c r="CF121" s="920">
        <v>74</v>
      </c>
      <c r="CG121" s="921"/>
      <c r="CH121" s="921"/>
      <c r="CI121" s="921"/>
      <c r="CJ121" s="921"/>
      <c r="CK121" s="1009"/>
      <c r="CL121" s="1010"/>
      <c r="CM121" s="1010"/>
      <c r="CN121" s="1010"/>
      <c r="CO121" s="1011"/>
      <c r="CP121" s="1019" t="s">
        <v>418</v>
      </c>
      <c r="CQ121" s="1020"/>
      <c r="CR121" s="1020"/>
      <c r="CS121" s="1020"/>
      <c r="CT121" s="1020"/>
      <c r="CU121" s="1020"/>
      <c r="CV121" s="1020"/>
      <c r="CW121" s="1020"/>
      <c r="CX121" s="1020"/>
      <c r="CY121" s="1020"/>
      <c r="CZ121" s="1020"/>
      <c r="DA121" s="1020"/>
      <c r="DB121" s="1020"/>
      <c r="DC121" s="1020"/>
      <c r="DD121" s="1020"/>
      <c r="DE121" s="1020"/>
      <c r="DF121" s="1021"/>
      <c r="DG121" s="925">
        <v>60322862</v>
      </c>
      <c r="DH121" s="926"/>
      <c r="DI121" s="926"/>
      <c r="DJ121" s="926"/>
      <c r="DK121" s="926"/>
      <c r="DL121" s="926">
        <v>52712404</v>
      </c>
      <c r="DM121" s="926"/>
      <c r="DN121" s="926"/>
      <c r="DO121" s="926"/>
      <c r="DP121" s="926"/>
      <c r="DQ121" s="926">
        <v>51498126</v>
      </c>
      <c r="DR121" s="926"/>
      <c r="DS121" s="926"/>
      <c r="DT121" s="926"/>
      <c r="DU121" s="926"/>
      <c r="DV121" s="927">
        <v>13.4</v>
      </c>
      <c r="DW121" s="927"/>
      <c r="DX121" s="927"/>
      <c r="DY121" s="927"/>
      <c r="DZ121" s="928"/>
    </row>
    <row r="122" spans="1:130" s="230" customFormat="1" ht="26.25" customHeight="1" x14ac:dyDescent="0.15">
      <c r="A122" s="1057"/>
      <c r="B122" s="949"/>
      <c r="C122" s="922" t="s">
        <v>465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391</v>
      </c>
      <c r="AB122" s="959"/>
      <c r="AC122" s="959"/>
      <c r="AD122" s="959"/>
      <c r="AE122" s="960"/>
      <c r="AF122" s="961" t="s">
        <v>129</v>
      </c>
      <c r="AG122" s="959"/>
      <c r="AH122" s="959"/>
      <c r="AI122" s="959"/>
      <c r="AJ122" s="960"/>
      <c r="AK122" s="961" t="s">
        <v>391</v>
      </c>
      <c r="AL122" s="959"/>
      <c r="AM122" s="959"/>
      <c r="AN122" s="959"/>
      <c r="AO122" s="960"/>
      <c r="AP122" s="962" t="s">
        <v>129</v>
      </c>
      <c r="AQ122" s="963"/>
      <c r="AR122" s="963"/>
      <c r="AS122" s="963"/>
      <c r="AT122" s="964"/>
      <c r="AU122" s="994"/>
      <c r="AV122" s="995"/>
      <c r="AW122" s="995"/>
      <c r="AX122" s="995"/>
      <c r="AY122" s="996"/>
      <c r="AZ122" s="973" t="s">
        <v>484</v>
      </c>
      <c r="BA122" s="965"/>
      <c r="BB122" s="965"/>
      <c r="BC122" s="965"/>
      <c r="BD122" s="965"/>
      <c r="BE122" s="965"/>
      <c r="BF122" s="965"/>
      <c r="BG122" s="965"/>
      <c r="BH122" s="965"/>
      <c r="BI122" s="965"/>
      <c r="BJ122" s="965"/>
      <c r="BK122" s="965"/>
      <c r="BL122" s="965"/>
      <c r="BM122" s="965"/>
      <c r="BN122" s="965"/>
      <c r="BO122" s="965"/>
      <c r="BP122" s="966"/>
      <c r="BQ122" s="999">
        <v>843487774</v>
      </c>
      <c r="BR122" s="1000"/>
      <c r="BS122" s="1000"/>
      <c r="BT122" s="1000"/>
      <c r="BU122" s="1000"/>
      <c r="BV122" s="1000">
        <v>847438584</v>
      </c>
      <c r="BW122" s="1000"/>
      <c r="BX122" s="1000"/>
      <c r="BY122" s="1000"/>
      <c r="BZ122" s="1000"/>
      <c r="CA122" s="1000">
        <v>832371232</v>
      </c>
      <c r="CB122" s="1000"/>
      <c r="CC122" s="1000"/>
      <c r="CD122" s="1000"/>
      <c r="CE122" s="1000"/>
      <c r="CF122" s="1017">
        <v>216.7</v>
      </c>
      <c r="CG122" s="1018"/>
      <c r="CH122" s="1018"/>
      <c r="CI122" s="1018"/>
      <c r="CJ122" s="1018"/>
      <c r="CK122" s="1009"/>
      <c r="CL122" s="1010"/>
      <c r="CM122" s="1010"/>
      <c r="CN122" s="1010"/>
      <c r="CO122" s="1011"/>
      <c r="CP122" s="1019" t="s">
        <v>485</v>
      </c>
      <c r="CQ122" s="1020"/>
      <c r="CR122" s="1020"/>
      <c r="CS122" s="1020"/>
      <c r="CT122" s="1020"/>
      <c r="CU122" s="1020"/>
      <c r="CV122" s="1020"/>
      <c r="CW122" s="1020"/>
      <c r="CX122" s="1020"/>
      <c r="CY122" s="1020"/>
      <c r="CZ122" s="1020"/>
      <c r="DA122" s="1020"/>
      <c r="DB122" s="1020"/>
      <c r="DC122" s="1020"/>
      <c r="DD122" s="1020"/>
      <c r="DE122" s="1020"/>
      <c r="DF122" s="1021"/>
      <c r="DG122" s="925">
        <v>10191085</v>
      </c>
      <c r="DH122" s="926"/>
      <c r="DI122" s="926"/>
      <c r="DJ122" s="926"/>
      <c r="DK122" s="926"/>
      <c r="DL122" s="926">
        <v>11364363</v>
      </c>
      <c r="DM122" s="926"/>
      <c r="DN122" s="926"/>
      <c r="DO122" s="926"/>
      <c r="DP122" s="926"/>
      <c r="DQ122" s="926">
        <v>10125166</v>
      </c>
      <c r="DR122" s="926"/>
      <c r="DS122" s="926"/>
      <c r="DT122" s="926"/>
      <c r="DU122" s="926"/>
      <c r="DV122" s="927">
        <v>2.6</v>
      </c>
      <c r="DW122" s="927"/>
      <c r="DX122" s="927"/>
      <c r="DY122" s="927"/>
      <c r="DZ122" s="928"/>
    </row>
    <row r="123" spans="1:130" s="230" customFormat="1" ht="26.25" customHeight="1" x14ac:dyDescent="0.15">
      <c r="A123" s="1057"/>
      <c r="B123" s="949"/>
      <c r="C123" s="922" t="s">
        <v>471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391</v>
      </c>
      <c r="AB123" s="959"/>
      <c r="AC123" s="959"/>
      <c r="AD123" s="959"/>
      <c r="AE123" s="960"/>
      <c r="AF123" s="961" t="s">
        <v>391</v>
      </c>
      <c r="AG123" s="959"/>
      <c r="AH123" s="959"/>
      <c r="AI123" s="959"/>
      <c r="AJ123" s="960"/>
      <c r="AK123" s="961" t="s">
        <v>419</v>
      </c>
      <c r="AL123" s="959"/>
      <c r="AM123" s="959"/>
      <c r="AN123" s="959"/>
      <c r="AO123" s="960"/>
      <c r="AP123" s="962" t="s">
        <v>419</v>
      </c>
      <c r="AQ123" s="963"/>
      <c r="AR123" s="963"/>
      <c r="AS123" s="963"/>
      <c r="AT123" s="964"/>
      <c r="AU123" s="997"/>
      <c r="AV123" s="998"/>
      <c r="AW123" s="998"/>
      <c r="AX123" s="998"/>
      <c r="AY123" s="998"/>
      <c r="AZ123" s="251" t="s">
        <v>187</v>
      </c>
      <c r="BA123" s="251"/>
      <c r="BB123" s="251"/>
      <c r="BC123" s="251"/>
      <c r="BD123" s="251"/>
      <c r="BE123" s="251"/>
      <c r="BF123" s="251"/>
      <c r="BG123" s="251"/>
      <c r="BH123" s="251"/>
      <c r="BI123" s="251"/>
      <c r="BJ123" s="251"/>
      <c r="BK123" s="251"/>
      <c r="BL123" s="251"/>
      <c r="BM123" s="251"/>
      <c r="BN123" s="251"/>
      <c r="BO123" s="977" t="s">
        <v>486</v>
      </c>
      <c r="BP123" s="1005"/>
      <c r="BQ123" s="1063">
        <v>1405108676</v>
      </c>
      <c r="BR123" s="1064"/>
      <c r="BS123" s="1064"/>
      <c r="BT123" s="1064"/>
      <c r="BU123" s="1064"/>
      <c r="BV123" s="1064">
        <v>1461810163</v>
      </c>
      <c r="BW123" s="1064"/>
      <c r="BX123" s="1064"/>
      <c r="BY123" s="1064"/>
      <c r="BZ123" s="1064"/>
      <c r="CA123" s="1064">
        <v>1495340227</v>
      </c>
      <c r="CB123" s="1064"/>
      <c r="CC123" s="1064"/>
      <c r="CD123" s="1064"/>
      <c r="CE123" s="1064"/>
      <c r="CF123" s="1001"/>
      <c r="CG123" s="1002"/>
      <c r="CH123" s="1002"/>
      <c r="CI123" s="1002"/>
      <c r="CJ123" s="1003"/>
      <c r="CK123" s="1009"/>
      <c r="CL123" s="1010"/>
      <c r="CM123" s="1010"/>
      <c r="CN123" s="1010"/>
      <c r="CO123" s="1011"/>
      <c r="CP123" s="1019" t="s">
        <v>487</v>
      </c>
      <c r="CQ123" s="1020"/>
      <c r="CR123" s="1020"/>
      <c r="CS123" s="1020"/>
      <c r="CT123" s="1020"/>
      <c r="CU123" s="1020"/>
      <c r="CV123" s="1020"/>
      <c r="CW123" s="1020"/>
      <c r="CX123" s="1020"/>
      <c r="CY123" s="1020"/>
      <c r="CZ123" s="1020"/>
      <c r="DA123" s="1020"/>
      <c r="DB123" s="1020"/>
      <c r="DC123" s="1020"/>
      <c r="DD123" s="1020"/>
      <c r="DE123" s="1020"/>
      <c r="DF123" s="1021"/>
      <c r="DG123" s="958">
        <v>1485563</v>
      </c>
      <c r="DH123" s="959"/>
      <c r="DI123" s="959"/>
      <c r="DJ123" s="959"/>
      <c r="DK123" s="960"/>
      <c r="DL123" s="961">
        <v>1469612</v>
      </c>
      <c r="DM123" s="959"/>
      <c r="DN123" s="959"/>
      <c r="DO123" s="959"/>
      <c r="DP123" s="960"/>
      <c r="DQ123" s="961">
        <v>1467707</v>
      </c>
      <c r="DR123" s="959"/>
      <c r="DS123" s="959"/>
      <c r="DT123" s="959"/>
      <c r="DU123" s="960"/>
      <c r="DV123" s="962">
        <v>0.4</v>
      </c>
      <c r="DW123" s="963"/>
      <c r="DX123" s="963"/>
      <c r="DY123" s="963"/>
      <c r="DZ123" s="964"/>
    </row>
    <row r="124" spans="1:130" s="230" customFormat="1" ht="26.25" customHeight="1" thickBot="1" x14ac:dyDescent="0.2">
      <c r="A124" s="1057"/>
      <c r="B124" s="949"/>
      <c r="C124" s="922" t="s">
        <v>474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391</v>
      </c>
      <c r="AB124" s="959"/>
      <c r="AC124" s="959"/>
      <c r="AD124" s="959"/>
      <c r="AE124" s="960"/>
      <c r="AF124" s="961" t="s">
        <v>129</v>
      </c>
      <c r="AG124" s="959"/>
      <c r="AH124" s="959"/>
      <c r="AI124" s="959"/>
      <c r="AJ124" s="960"/>
      <c r="AK124" s="961" t="s">
        <v>391</v>
      </c>
      <c r="AL124" s="959"/>
      <c r="AM124" s="959"/>
      <c r="AN124" s="959"/>
      <c r="AO124" s="960"/>
      <c r="AP124" s="962" t="s">
        <v>391</v>
      </c>
      <c r="AQ124" s="963"/>
      <c r="AR124" s="963"/>
      <c r="AS124" s="963"/>
      <c r="AT124" s="964"/>
      <c r="AU124" s="1059" t="s">
        <v>488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107.1</v>
      </c>
      <c r="BR124" s="1027"/>
      <c r="BS124" s="1027"/>
      <c r="BT124" s="1027"/>
      <c r="BU124" s="1027"/>
      <c r="BV124" s="1027">
        <v>82.9</v>
      </c>
      <c r="BW124" s="1027"/>
      <c r="BX124" s="1027"/>
      <c r="BY124" s="1027"/>
      <c r="BZ124" s="1027"/>
      <c r="CA124" s="1027">
        <v>74.3</v>
      </c>
      <c r="CB124" s="1027"/>
      <c r="CC124" s="1027"/>
      <c r="CD124" s="1027"/>
      <c r="CE124" s="1027"/>
      <c r="CF124" s="1028"/>
      <c r="CG124" s="1029"/>
      <c r="CH124" s="1029"/>
      <c r="CI124" s="1029"/>
      <c r="CJ124" s="1030"/>
      <c r="CK124" s="1012"/>
      <c r="CL124" s="1012"/>
      <c r="CM124" s="1012"/>
      <c r="CN124" s="1012"/>
      <c r="CO124" s="1013"/>
      <c r="CP124" s="1019" t="s">
        <v>489</v>
      </c>
      <c r="CQ124" s="1020"/>
      <c r="CR124" s="1020"/>
      <c r="CS124" s="1020"/>
      <c r="CT124" s="1020"/>
      <c r="CU124" s="1020"/>
      <c r="CV124" s="1020"/>
      <c r="CW124" s="1020"/>
      <c r="CX124" s="1020"/>
      <c r="CY124" s="1020"/>
      <c r="CZ124" s="1020"/>
      <c r="DA124" s="1020"/>
      <c r="DB124" s="1020"/>
      <c r="DC124" s="1020"/>
      <c r="DD124" s="1020"/>
      <c r="DE124" s="1020"/>
      <c r="DF124" s="1021"/>
      <c r="DG124" s="1004">
        <v>2087770</v>
      </c>
      <c r="DH124" s="986"/>
      <c r="DI124" s="986"/>
      <c r="DJ124" s="986"/>
      <c r="DK124" s="987"/>
      <c r="DL124" s="985">
        <v>1895439</v>
      </c>
      <c r="DM124" s="986"/>
      <c r="DN124" s="986"/>
      <c r="DO124" s="986"/>
      <c r="DP124" s="987"/>
      <c r="DQ124" s="985">
        <v>1630878</v>
      </c>
      <c r="DR124" s="986"/>
      <c r="DS124" s="986"/>
      <c r="DT124" s="986"/>
      <c r="DU124" s="987"/>
      <c r="DV124" s="988">
        <v>0.4</v>
      </c>
      <c r="DW124" s="989"/>
      <c r="DX124" s="989"/>
      <c r="DY124" s="989"/>
      <c r="DZ124" s="990"/>
    </row>
    <row r="125" spans="1:130" s="230" customFormat="1" ht="26.25" customHeight="1" x14ac:dyDescent="0.15">
      <c r="A125" s="1057"/>
      <c r="B125" s="949"/>
      <c r="C125" s="922" t="s">
        <v>476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129</v>
      </c>
      <c r="AB125" s="959"/>
      <c r="AC125" s="959"/>
      <c r="AD125" s="959"/>
      <c r="AE125" s="960"/>
      <c r="AF125" s="961" t="s">
        <v>129</v>
      </c>
      <c r="AG125" s="959"/>
      <c r="AH125" s="959"/>
      <c r="AI125" s="959"/>
      <c r="AJ125" s="960"/>
      <c r="AK125" s="961" t="s">
        <v>453</v>
      </c>
      <c r="AL125" s="959"/>
      <c r="AM125" s="959"/>
      <c r="AN125" s="959"/>
      <c r="AO125" s="960"/>
      <c r="AP125" s="962" t="s">
        <v>391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490</v>
      </c>
      <c r="CL125" s="1007"/>
      <c r="CM125" s="1007"/>
      <c r="CN125" s="1007"/>
      <c r="CO125" s="1008"/>
      <c r="CP125" s="929" t="s">
        <v>491</v>
      </c>
      <c r="CQ125" s="897"/>
      <c r="CR125" s="897"/>
      <c r="CS125" s="897"/>
      <c r="CT125" s="897"/>
      <c r="CU125" s="897"/>
      <c r="CV125" s="897"/>
      <c r="CW125" s="897"/>
      <c r="CX125" s="897"/>
      <c r="CY125" s="897"/>
      <c r="CZ125" s="897"/>
      <c r="DA125" s="897"/>
      <c r="DB125" s="897"/>
      <c r="DC125" s="897"/>
      <c r="DD125" s="897"/>
      <c r="DE125" s="897"/>
      <c r="DF125" s="898"/>
      <c r="DG125" s="930" t="s">
        <v>453</v>
      </c>
      <c r="DH125" s="931"/>
      <c r="DI125" s="931"/>
      <c r="DJ125" s="931"/>
      <c r="DK125" s="931"/>
      <c r="DL125" s="931" t="s">
        <v>453</v>
      </c>
      <c r="DM125" s="931"/>
      <c r="DN125" s="931"/>
      <c r="DO125" s="931"/>
      <c r="DP125" s="931"/>
      <c r="DQ125" s="931" t="s">
        <v>453</v>
      </c>
      <c r="DR125" s="931"/>
      <c r="DS125" s="931"/>
      <c r="DT125" s="931"/>
      <c r="DU125" s="931"/>
      <c r="DV125" s="932" t="s">
        <v>453</v>
      </c>
      <c r="DW125" s="932"/>
      <c r="DX125" s="932"/>
      <c r="DY125" s="932"/>
      <c r="DZ125" s="933"/>
    </row>
    <row r="126" spans="1:130" s="230" customFormat="1" ht="26.25" customHeight="1" thickBot="1" x14ac:dyDescent="0.2">
      <c r="A126" s="1057"/>
      <c r="B126" s="949"/>
      <c r="C126" s="922" t="s">
        <v>478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958774</v>
      </c>
      <c r="AB126" s="959"/>
      <c r="AC126" s="959"/>
      <c r="AD126" s="959"/>
      <c r="AE126" s="960"/>
      <c r="AF126" s="961">
        <v>290190</v>
      </c>
      <c r="AG126" s="959"/>
      <c r="AH126" s="959"/>
      <c r="AI126" s="959"/>
      <c r="AJ126" s="960"/>
      <c r="AK126" s="961">
        <v>288132</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492</v>
      </c>
      <c r="CQ126" s="923"/>
      <c r="CR126" s="923"/>
      <c r="CS126" s="923"/>
      <c r="CT126" s="923"/>
      <c r="CU126" s="923"/>
      <c r="CV126" s="923"/>
      <c r="CW126" s="923"/>
      <c r="CX126" s="923"/>
      <c r="CY126" s="923"/>
      <c r="CZ126" s="923"/>
      <c r="DA126" s="923"/>
      <c r="DB126" s="923"/>
      <c r="DC126" s="923"/>
      <c r="DD126" s="923"/>
      <c r="DE126" s="923"/>
      <c r="DF126" s="924"/>
      <c r="DG126" s="925" t="s">
        <v>129</v>
      </c>
      <c r="DH126" s="926"/>
      <c r="DI126" s="926"/>
      <c r="DJ126" s="926"/>
      <c r="DK126" s="926"/>
      <c r="DL126" s="926" t="s">
        <v>453</v>
      </c>
      <c r="DM126" s="926"/>
      <c r="DN126" s="926"/>
      <c r="DO126" s="926"/>
      <c r="DP126" s="926"/>
      <c r="DQ126" s="926" t="s">
        <v>129</v>
      </c>
      <c r="DR126" s="926"/>
      <c r="DS126" s="926"/>
      <c r="DT126" s="926"/>
      <c r="DU126" s="926"/>
      <c r="DV126" s="927" t="s">
        <v>453</v>
      </c>
      <c r="DW126" s="927"/>
      <c r="DX126" s="927"/>
      <c r="DY126" s="927"/>
      <c r="DZ126" s="928"/>
    </row>
    <row r="127" spans="1:130" s="230" customFormat="1" ht="26.25" customHeight="1" x14ac:dyDescent="0.15">
      <c r="A127" s="1058"/>
      <c r="B127" s="951"/>
      <c r="C127" s="973" t="s">
        <v>493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419</v>
      </c>
      <c r="AB127" s="959"/>
      <c r="AC127" s="959"/>
      <c r="AD127" s="959"/>
      <c r="AE127" s="960"/>
      <c r="AF127" s="961" t="s">
        <v>419</v>
      </c>
      <c r="AG127" s="959"/>
      <c r="AH127" s="959"/>
      <c r="AI127" s="959"/>
      <c r="AJ127" s="960"/>
      <c r="AK127" s="961" t="s">
        <v>419</v>
      </c>
      <c r="AL127" s="959"/>
      <c r="AM127" s="959"/>
      <c r="AN127" s="959"/>
      <c r="AO127" s="960"/>
      <c r="AP127" s="962" t="s">
        <v>453</v>
      </c>
      <c r="AQ127" s="963"/>
      <c r="AR127" s="963"/>
      <c r="AS127" s="963"/>
      <c r="AT127" s="964"/>
      <c r="AU127" s="232"/>
      <c r="AV127" s="232"/>
      <c r="AW127" s="232"/>
      <c r="AX127" s="1031" t="s">
        <v>494</v>
      </c>
      <c r="AY127" s="1032"/>
      <c r="AZ127" s="1032"/>
      <c r="BA127" s="1032"/>
      <c r="BB127" s="1032"/>
      <c r="BC127" s="1032"/>
      <c r="BD127" s="1032"/>
      <c r="BE127" s="1033"/>
      <c r="BF127" s="1034" t="s">
        <v>495</v>
      </c>
      <c r="BG127" s="1032"/>
      <c r="BH127" s="1032"/>
      <c r="BI127" s="1032"/>
      <c r="BJ127" s="1032"/>
      <c r="BK127" s="1032"/>
      <c r="BL127" s="1033"/>
      <c r="BM127" s="1034" t="s">
        <v>496</v>
      </c>
      <c r="BN127" s="1032"/>
      <c r="BO127" s="1032"/>
      <c r="BP127" s="1032"/>
      <c r="BQ127" s="1032"/>
      <c r="BR127" s="1032"/>
      <c r="BS127" s="1033"/>
      <c r="BT127" s="1034" t="s">
        <v>497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498</v>
      </c>
      <c r="CQ127" s="923"/>
      <c r="CR127" s="923"/>
      <c r="CS127" s="923"/>
      <c r="CT127" s="923"/>
      <c r="CU127" s="923"/>
      <c r="CV127" s="923"/>
      <c r="CW127" s="923"/>
      <c r="CX127" s="923"/>
      <c r="CY127" s="923"/>
      <c r="CZ127" s="923"/>
      <c r="DA127" s="923"/>
      <c r="DB127" s="923"/>
      <c r="DC127" s="923"/>
      <c r="DD127" s="923"/>
      <c r="DE127" s="923"/>
      <c r="DF127" s="924"/>
      <c r="DG127" s="925" t="s">
        <v>391</v>
      </c>
      <c r="DH127" s="926"/>
      <c r="DI127" s="926"/>
      <c r="DJ127" s="926"/>
      <c r="DK127" s="926"/>
      <c r="DL127" s="926" t="s">
        <v>129</v>
      </c>
      <c r="DM127" s="926"/>
      <c r="DN127" s="926"/>
      <c r="DO127" s="926"/>
      <c r="DP127" s="926"/>
      <c r="DQ127" s="926" t="s">
        <v>453</v>
      </c>
      <c r="DR127" s="926"/>
      <c r="DS127" s="926"/>
      <c r="DT127" s="926"/>
      <c r="DU127" s="926"/>
      <c r="DV127" s="927" t="s">
        <v>129</v>
      </c>
      <c r="DW127" s="927"/>
      <c r="DX127" s="927"/>
      <c r="DY127" s="927"/>
      <c r="DZ127" s="928"/>
    </row>
    <row r="128" spans="1:130" s="230" customFormat="1" ht="26.25" customHeight="1" thickBot="1" x14ac:dyDescent="0.2">
      <c r="A128" s="1041" t="s">
        <v>499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500</v>
      </c>
      <c r="X128" s="1043"/>
      <c r="Y128" s="1043"/>
      <c r="Z128" s="1044"/>
      <c r="AA128" s="1045">
        <v>34211098</v>
      </c>
      <c r="AB128" s="1046"/>
      <c r="AC128" s="1046"/>
      <c r="AD128" s="1046"/>
      <c r="AE128" s="1047"/>
      <c r="AF128" s="1048">
        <v>29711481</v>
      </c>
      <c r="AG128" s="1046"/>
      <c r="AH128" s="1046"/>
      <c r="AI128" s="1046"/>
      <c r="AJ128" s="1047"/>
      <c r="AK128" s="1048">
        <v>34457197</v>
      </c>
      <c r="AL128" s="1046"/>
      <c r="AM128" s="1046"/>
      <c r="AN128" s="1046"/>
      <c r="AO128" s="1047"/>
      <c r="AP128" s="1049"/>
      <c r="AQ128" s="1050"/>
      <c r="AR128" s="1050"/>
      <c r="AS128" s="1050"/>
      <c r="AT128" s="1051"/>
      <c r="AU128" s="232"/>
      <c r="AV128" s="232"/>
      <c r="AW128" s="232"/>
      <c r="AX128" s="896" t="s">
        <v>501</v>
      </c>
      <c r="AY128" s="897"/>
      <c r="AZ128" s="897"/>
      <c r="BA128" s="897"/>
      <c r="BB128" s="897"/>
      <c r="BC128" s="897"/>
      <c r="BD128" s="897"/>
      <c r="BE128" s="898"/>
      <c r="BF128" s="1052" t="s">
        <v>453</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502</v>
      </c>
      <c r="CQ128" s="726"/>
      <c r="CR128" s="726"/>
      <c r="CS128" s="726"/>
      <c r="CT128" s="726"/>
      <c r="CU128" s="726"/>
      <c r="CV128" s="726"/>
      <c r="CW128" s="726"/>
      <c r="CX128" s="726"/>
      <c r="CY128" s="726"/>
      <c r="CZ128" s="726"/>
      <c r="DA128" s="726"/>
      <c r="DB128" s="726"/>
      <c r="DC128" s="726"/>
      <c r="DD128" s="726"/>
      <c r="DE128" s="726"/>
      <c r="DF128" s="1036"/>
      <c r="DG128" s="1037">
        <v>19326113</v>
      </c>
      <c r="DH128" s="1038"/>
      <c r="DI128" s="1038"/>
      <c r="DJ128" s="1038"/>
      <c r="DK128" s="1038"/>
      <c r="DL128" s="1038">
        <v>9955353</v>
      </c>
      <c r="DM128" s="1038"/>
      <c r="DN128" s="1038"/>
      <c r="DO128" s="1038"/>
      <c r="DP128" s="1038"/>
      <c r="DQ128" s="1038">
        <v>13031149</v>
      </c>
      <c r="DR128" s="1038"/>
      <c r="DS128" s="1038"/>
      <c r="DT128" s="1038"/>
      <c r="DU128" s="1038"/>
      <c r="DV128" s="1039">
        <v>3.4</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503</v>
      </c>
      <c r="X129" s="1071"/>
      <c r="Y129" s="1071"/>
      <c r="Z129" s="1072"/>
      <c r="AA129" s="958">
        <v>427491897</v>
      </c>
      <c r="AB129" s="959"/>
      <c r="AC129" s="959"/>
      <c r="AD129" s="959"/>
      <c r="AE129" s="960"/>
      <c r="AF129" s="961">
        <v>451517796</v>
      </c>
      <c r="AG129" s="959"/>
      <c r="AH129" s="959"/>
      <c r="AI129" s="959"/>
      <c r="AJ129" s="960"/>
      <c r="AK129" s="961">
        <v>442104112</v>
      </c>
      <c r="AL129" s="959"/>
      <c r="AM129" s="959"/>
      <c r="AN129" s="959"/>
      <c r="AO129" s="960"/>
      <c r="AP129" s="1073"/>
      <c r="AQ129" s="1074"/>
      <c r="AR129" s="1074"/>
      <c r="AS129" s="1074"/>
      <c r="AT129" s="1075"/>
      <c r="AU129" s="233"/>
      <c r="AV129" s="233"/>
      <c r="AW129" s="233"/>
      <c r="AX129" s="1065" t="s">
        <v>504</v>
      </c>
      <c r="AY129" s="923"/>
      <c r="AZ129" s="923"/>
      <c r="BA129" s="923"/>
      <c r="BB129" s="923"/>
      <c r="BC129" s="923"/>
      <c r="BD129" s="923"/>
      <c r="BE129" s="924"/>
      <c r="BF129" s="1066" t="s">
        <v>129</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506</v>
      </c>
      <c r="X130" s="1071"/>
      <c r="Y130" s="1071"/>
      <c r="Z130" s="1072"/>
      <c r="AA130" s="958">
        <v>59234687</v>
      </c>
      <c r="AB130" s="959"/>
      <c r="AC130" s="959"/>
      <c r="AD130" s="959"/>
      <c r="AE130" s="960"/>
      <c r="AF130" s="961">
        <v>58723031</v>
      </c>
      <c r="AG130" s="959"/>
      <c r="AH130" s="959"/>
      <c r="AI130" s="959"/>
      <c r="AJ130" s="960"/>
      <c r="AK130" s="961">
        <v>58000291</v>
      </c>
      <c r="AL130" s="959"/>
      <c r="AM130" s="959"/>
      <c r="AN130" s="959"/>
      <c r="AO130" s="960"/>
      <c r="AP130" s="1073"/>
      <c r="AQ130" s="1074"/>
      <c r="AR130" s="1074"/>
      <c r="AS130" s="1074"/>
      <c r="AT130" s="1075"/>
      <c r="AU130" s="233"/>
      <c r="AV130" s="233"/>
      <c r="AW130" s="233"/>
      <c r="AX130" s="1065" t="s">
        <v>507</v>
      </c>
      <c r="AY130" s="923"/>
      <c r="AZ130" s="923"/>
      <c r="BA130" s="923"/>
      <c r="BB130" s="923"/>
      <c r="BC130" s="923"/>
      <c r="BD130" s="923"/>
      <c r="BE130" s="924"/>
      <c r="BF130" s="1101">
        <v>8.4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508</v>
      </c>
      <c r="X131" s="1108"/>
      <c r="Y131" s="1108"/>
      <c r="Z131" s="1109"/>
      <c r="AA131" s="1004">
        <v>368257210</v>
      </c>
      <c r="AB131" s="986"/>
      <c r="AC131" s="986"/>
      <c r="AD131" s="986"/>
      <c r="AE131" s="987"/>
      <c r="AF131" s="985">
        <v>392794765</v>
      </c>
      <c r="AG131" s="986"/>
      <c r="AH131" s="986"/>
      <c r="AI131" s="986"/>
      <c r="AJ131" s="987"/>
      <c r="AK131" s="985">
        <v>384103821</v>
      </c>
      <c r="AL131" s="986"/>
      <c r="AM131" s="986"/>
      <c r="AN131" s="986"/>
      <c r="AO131" s="987"/>
      <c r="AP131" s="1110"/>
      <c r="AQ131" s="1111"/>
      <c r="AR131" s="1111"/>
      <c r="AS131" s="1111"/>
      <c r="AT131" s="1112"/>
      <c r="AU131" s="233"/>
      <c r="AV131" s="233"/>
      <c r="AW131" s="233"/>
      <c r="AX131" s="1083" t="s">
        <v>509</v>
      </c>
      <c r="AY131" s="726"/>
      <c r="AZ131" s="726"/>
      <c r="BA131" s="726"/>
      <c r="BB131" s="726"/>
      <c r="BC131" s="726"/>
      <c r="BD131" s="726"/>
      <c r="BE131" s="1036"/>
      <c r="BF131" s="1084">
        <v>74.3</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511</v>
      </c>
      <c r="W132" s="1094"/>
      <c r="X132" s="1094"/>
      <c r="Y132" s="1094"/>
      <c r="Z132" s="1095"/>
      <c r="AA132" s="1096">
        <v>9.1777966820000003</v>
      </c>
      <c r="AB132" s="1097"/>
      <c r="AC132" s="1097"/>
      <c r="AD132" s="1097"/>
      <c r="AE132" s="1098"/>
      <c r="AF132" s="1099">
        <v>7.897336921</v>
      </c>
      <c r="AG132" s="1097"/>
      <c r="AH132" s="1097"/>
      <c r="AI132" s="1097"/>
      <c r="AJ132" s="1098"/>
      <c r="AK132" s="1099">
        <v>8.2093291649999998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512</v>
      </c>
      <c r="W133" s="1077"/>
      <c r="X133" s="1077"/>
      <c r="Y133" s="1077"/>
      <c r="Z133" s="1078"/>
      <c r="AA133" s="1079">
        <v>9.6999999999999993</v>
      </c>
      <c r="AB133" s="1080"/>
      <c r="AC133" s="1080"/>
      <c r="AD133" s="1080"/>
      <c r="AE133" s="1081"/>
      <c r="AF133" s="1079">
        <v>8.8000000000000007</v>
      </c>
      <c r="AG133" s="1080"/>
      <c r="AH133" s="1080"/>
      <c r="AI133" s="1080"/>
      <c r="AJ133" s="1081"/>
      <c r="AK133" s="1079">
        <v>8.4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FHmNkNycrmllWq3APSRvbM4RDY8NhV6BrdyWyj8mVC1kXZ0nIN81k97ep+6yuBcPPWuRQ78RpMxFpzF6dObmA==" saltValue="1ibStQyrBufGE1YHIgod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6033-2EE4-46E9-AC57-3D63ABEF3167}">
  <sheetPr>
    <pageSetUpPr fitToPage="1"/>
  </sheetPr>
  <dimension ref="A1:DQ105"/>
  <sheetViews>
    <sheetView showGridLines="0" view="pageBreakPreview" zoomScale="80" zoomScaleNormal="85" zoomScaleSheetLayoutView="80" workbookViewId="0">
      <selection activeCell="DA97" sqref="DA9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0XHC35fBh6siY7mBspVUZfnIOvJqrm7dGAucWj5dfrXmgkNI9tr66Mi1oIS46I0Fxfj3tYKWyK9v9mVQSccdw==" saltValue="z9bb860lUriy9xC7GZXl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Normal="100" zoomScaleSheetLayoutView="55" workbookViewId="0">
      <selection activeCell="BT4" sqref="BT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puO+r2nAVTBYwe7dBMnnhfFvlw3QfY8nydBa0ylsHNxTJhGy9v6DCliT2zULIONnLWcE7msX0PSHt/r91Y13A==" saltValue="SF1cZ3y9cPilJG65Ljdy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8" workbookViewId="0">
      <selection activeCell="AL18" sqref="AL1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521</v>
      </c>
      <c r="AL9" s="1117"/>
      <c r="AM9" s="1117"/>
      <c r="AN9" s="1118"/>
      <c r="AO9" s="281">
        <v>145757855</v>
      </c>
      <c r="AP9" s="281">
        <v>92170</v>
      </c>
      <c r="AQ9" s="282">
        <v>106216</v>
      </c>
      <c r="AR9" s="283">
        <v>-13.2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522</v>
      </c>
      <c r="AL10" s="1117"/>
      <c r="AM10" s="1117"/>
      <c r="AN10" s="1118"/>
      <c r="AO10" s="284">
        <v>49571</v>
      </c>
      <c r="AP10" s="284">
        <v>31</v>
      </c>
      <c r="AQ10" s="285">
        <v>93</v>
      </c>
      <c r="AR10" s="286">
        <v>-66.7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523</v>
      </c>
      <c r="AL11" s="1117"/>
      <c r="AM11" s="1117"/>
      <c r="AN11" s="1118"/>
      <c r="AO11" s="284">
        <v>209718</v>
      </c>
      <c r="AP11" s="284">
        <v>133</v>
      </c>
      <c r="AQ11" s="285">
        <v>1081</v>
      </c>
      <c r="AR11" s="286">
        <v>-87.7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524</v>
      </c>
      <c r="AL12" s="1117"/>
      <c r="AM12" s="1117"/>
      <c r="AN12" s="1118"/>
      <c r="AO12" s="284">
        <v>111000</v>
      </c>
      <c r="AP12" s="284">
        <v>70</v>
      </c>
      <c r="AQ12" s="285">
        <v>5</v>
      </c>
      <c r="AR12" s="286">
        <v>1300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580987</v>
      </c>
      <c r="AP13" s="284">
        <v>367</v>
      </c>
      <c r="AQ13" s="285">
        <v>1912</v>
      </c>
      <c r="AR13" s="286">
        <v>-80.8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3648246</v>
      </c>
      <c r="AP14" s="284">
        <v>2307</v>
      </c>
      <c r="AQ14" s="285">
        <v>1291</v>
      </c>
      <c r="AR14" s="286">
        <v>78.7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-9572450</v>
      </c>
      <c r="AP15" s="284">
        <v>-6053</v>
      </c>
      <c r="AQ15" s="285">
        <v>-7284</v>
      </c>
      <c r="AR15" s="286">
        <v>-16.899999999999999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187</v>
      </c>
      <c r="AL16" s="1120"/>
      <c r="AM16" s="1120"/>
      <c r="AN16" s="1121"/>
      <c r="AO16" s="284">
        <v>140784927</v>
      </c>
      <c r="AP16" s="284">
        <v>89026</v>
      </c>
      <c r="AQ16" s="285">
        <v>103314</v>
      </c>
      <c r="AR16" s="286">
        <v>-13.8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10.06</v>
      </c>
      <c r="AP21" s="298">
        <v>11.33</v>
      </c>
      <c r="AQ21" s="299">
        <v>-1.27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101.7</v>
      </c>
      <c r="AP22" s="303">
        <v>99.7</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52383337</v>
      </c>
      <c r="AP32" s="312">
        <v>33125</v>
      </c>
      <c r="AQ32" s="313">
        <v>30951</v>
      </c>
      <c r="AR32" s="314">
        <v>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539</v>
      </c>
      <c r="AP33" s="312" t="s">
        <v>539</v>
      </c>
      <c r="AQ33" s="313">
        <v>1792</v>
      </c>
      <c r="AR33" s="314" t="s">
        <v>539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540</v>
      </c>
      <c r="AL34" s="1131"/>
      <c r="AM34" s="1131"/>
      <c r="AN34" s="1132"/>
      <c r="AO34" s="312">
        <v>44370348</v>
      </c>
      <c r="AP34" s="312">
        <v>28058</v>
      </c>
      <c r="AQ34" s="313">
        <v>21367</v>
      </c>
      <c r="AR34" s="314">
        <v>31.3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541</v>
      </c>
      <c r="AL35" s="1131"/>
      <c r="AM35" s="1131"/>
      <c r="AN35" s="1132"/>
      <c r="AO35" s="312">
        <v>22974272</v>
      </c>
      <c r="AP35" s="312">
        <v>14528</v>
      </c>
      <c r="AQ35" s="313">
        <v>9606</v>
      </c>
      <c r="AR35" s="314">
        <v>51.2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542</v>
      </c>
      <c r="AL36" s="1131"/>
      <c r="AM36" s="1131"/>
      <c r="AN36" s="1132"/>
      <c r="AO36" s="312">
        <v>350338</v>
      </c>
      <c r="AP36" s="312">
        <v>222</v>
      </c>
      <c r="AQ36" s="313">
        <v>129</v>
      </c>
      <c r="AR36" s="314">
        <v>72.099999999999994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543</v>
      </c>
      <c r="AL37" s="1131"/>
      <c r="AM37" s="1131"/>
      <c r="AN37" s="1132"/>
      <c r="AO37" s="312">
        <v>3910811</v>
      </c>
      <c r="AP37" s="312">
        <v>2473</v>
      </c>
      <c r="AQ37" s="313">
        <v>1458</v>
      </c>
      <c r="AR37" s="314">
        <v>69.599999999999994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544</v>
      </c>
      <c r="AL38" s="1134"/>
      <c r="AM38" s="1134"/>
      <c r="AN38" s="1135"/>
      <c r="AO38" s="315">
        <v>729</v>
      </c>
      <c r="AP38" s="315">
        <v>0</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545</v>
      </c>
      <c r="AL39" s="1134"/>
      <c r="AM39" s="1134"/>
      <c r="AN39" s="1135"/>
      <c r="AO39" s="312">
        <v>-34457197</v>
      </c>
      <c r="AP39" s="312">
        <v>-21789</v>
      </c>
      <c r="AQ39" s="313">
        <v>-17360</v>
      </c>
      <c r="AR39" s="314">
        <v>25.5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546</v>
      </c>
      <c r="AL40" s="1131"/>
      <c r="AM40" s="1131"/>
      <c r="AN40" s="1132"/>
      <c r="AO40" s="312">
        <v>-58000291</v>
      </c>
      <c r="AP40" s="312">
        <v>-36677</v>
      </c>
      <c r="AQ40" s="313">
        <v>-31639</v>
      </c>
      <c r="AR40" s="314">
        <v>15.9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31532347</v>
      </c>
      <c r="AP41" s="312">
        <v>19940</v>
      </c>
      <c r="AQ41" s="313">
        <v>16304</v>
      </c>
      <c r="AR41" s="314">
        <v>22.3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516</v>
      </c>
      <c r="AN49" s="1127" t="s">
        <v>550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81342066</v>
      </c>
      <c r="AN51" s="334">
        <v>52788</v>
      </c>
      <c r="AO51" s="335">
        <v>-9.3000000000000007</v>
      </c>
      <c r="AP51" s="336">
        <v>54945</v>
      </c>
      <c r="AQ51" s="337">
        <v>3.9</v>
      </c>
      <c r="AR51" s="338">
        <v>-13.2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39263119</v>
      </c>
      <c r="AN52" s="342">
        <v>25480</v>
      </c>
      <c r="AO52" s="343">
        <v>-5</v>
      </c>
      <c r="AP52" s="344">
        <v>29293</v>
      </c>
      <c r="AQ52" s="345">
        <v>8.4</v>
      </c>
      <c r="AR52" s="346">
        <v>-13.4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86213444</v>
      </c>
      <c r="AN53" s="334">
        <v>55470</v>
      </c>
      <c r="AO53" s="335">
        <v>5.0999999999999996</v>
      </c>
      <c r="AP53" s="336">
        <v>57132</v>
      </c>
      <c r="AQ53" s="337">
        <v>4</v>
      </c>
      <c r="AR53" s="338">
        <v>1.1000000000000001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40559371</v>
      </c>
      <c r="AN54" s="342">
        <v>26096</v>
      </c>
      <c r="AO54" s="343">
        <v>2.4</v>
      </c>
      <c r="AP54" s="344">
        <v>30126</v>
      </c>
      <c r="AQ54" s="345">
        <v>2.8</v>
      </c>
      <c r="AR54" s="346">
        <v>-0.4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94118805</v>
      </c>
      <c r="AN55" s="334">
        <v>60226</v>
      </c>
      <c r="AO55" s="335">
        <v>8.6</v>
      </c>
      <c r="AP55" s="336">
        <v>58766</v>
      </c>
      <c r="AQ55" s="337">
        <v>2.9</v>
      </c>
      <c r="AR55" s="338">
        <v>5.7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44762761</v>
      </c>
      <c r="AN56" s="342">
        <v>28643</v>
      </c>
      <c r="AO56" s="343">
        <v>9.8000000000000007</v>
      </c>
      <c r="AP56" s="344">
        <v>29363</v>
      </c>
      <c r="AQ56" s="345">
        <v>-2.5</v>
      </c>
      <c r="AR56" s="346">
        <v>12.3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96750506</v>
      </c>
      <c r="AN57" s="334">
        <v>61693</v>
      </c>
      <c r="AO57" s="335">
        <v>2.4</v>
      </c>
      <c r="AP57" s="336">
        <v>62482</v>
      </c>
      <c r="AQ57" s="337">
        <v>6.3</v>
      </c>
      <c r="AR57" s="338">
        <v>-3.9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53910989</v>
      </c>
      <c r="AN58" s="342">
        <v>34376</v>
      </c>
      <c r="AO58" s="343">
        <v>20</v>
      </c>
      <c r="AP58" s="344">
        <v>34626</v>
      </c>
      <c r="AQ58" s="345">
        <v>17.899999999999999</v>
      </c>
      <c r="AR58" s="346">
        <v>2.1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87666133</v>
      </c>
      <c r="AN59" s="334">
        <v>55436</v>
      </c>
      <c r="AO59" s="335">
        <v>-10.1</v>
      </c>
      <c r="AP59" s="336">
        <v>59288</v>
      </c>
      <c r="AQ59" s="337">
        <v>-5.0999999999999996</v>
      </c>
      <c r="AR59" s="338">
        <v>-5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42225342</v>
      </c>
      <c r="AN60" s="342">
        <v>26701</v>
      </c>
      <c r="AO60" s="343">
        <v>-22.3</v>
      </c>
      <c r="AP60" s="344">
        <v>32670</v>
      </c>
      <c r="AQ60" s="345">
        <v>-5.6</v>
      </c>
      <c r="AR60" s="346">
        <v>-16.7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89218191</v>
      </c>
      <c r="AN61" s="349">
        <v>57123</v>
      </c>
      <c r="AO61" s="350">
        <v>-0.7</v>
      </c>
      <c r="AP61" s="351">
        <v>58523</v>
      </c>
      <c r="AQ61" s="352">
        <v>2.4</v>
      </c>
      <c r="AR61" s="338">
        <v>-3.1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44144316</v>
      </c>
      <c r="AN62" s="342">
        <v>28259</v>
      </c>
      <c r="AO62" s="343">
        <v>1</v>
      </c>
      <c r="AP62" s="344">
        <v>31216</v>
      </c>
      <c r="AQ62" s="345">
        <v>4.2</v>
      </c>
      <c r="AR62" s="346">
        <v>-3.2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Qn+DHGLDweysveyZQh82FdjttEZvNpQSucIqc4d9jMIcMGpyAZ/l5bwt1o1PwaxSUrNxMwE5jbXmWlPM212Gw==" saltValue="7mHGHUvwvS8VPkyv9Jcs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K102" sqref="BK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cubY2L6fRobdDKYUYyO9qQATRSQAqxmimyY2cPW5KYQymyzHLtEJbBO7B6TRRT+FFlSILlR2G/JQDh4KD+Ko2A==" saltValue="4mJLIvcq5yUq1czNvQNKR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election activeCell="CW89" sqref="CW8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RsaPQhiuijNbxOkmlQ5MODqIfbeMjeW7K855i+tMpE55aKZ5weKQ2AACyXEf0aiEYLy+VJsBESRUPb4vdXXHpg==" saltValue="n2HkZC7tzARzo4GnDyon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1" zoomScale="85" zoomScaleNormal="85"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9" t="s">
        <v>3</v>
      </c>
      <c r="D47" s="1139"/>
      <c r="E47" s="1140"/>
      <c r="F47" s="11">
        <v>7.59</v>
      </c>
      <c r="G47" s="12">
        <v>8.08</v>
      </c>
      <c r="H47" s="12">
        <v>8.6199999999999992</v>
      </c>
      <c r="I47" s="12">
        <v>7.88</v>
      </c>
      <c r="J47" s="13">
        <v>8.33</v>
      </c>
    </row>
    <row r="48" spans="2:10" ht="57.75" customHeight="1" x14ac:dyDescent="0.15">
      <c r="B48" s="14"/>
      <c r="C48" s="1141" t="s">
        <v>4</v>
      </c>
      <c r="D48" s="1141"/>
      <c r="E48" s="1142"/>
      <c r="F48" s="15">
        <v>2.38</v>
      </c>
      <c r="G48" s="16">
        <v>2.2200000000000002</v>
      </c>
      <c r="H48" s="16">
        <v>2.02</v>
      </c>
      <c r="I48" s="16">
        <v>2.42</v>
      </c>
      <c r="J48" s="17">
        <v>2.23</v>
      </c>
    </row>
    <row r="49" spans="2:10" ht="57.75" customHeight="1" thickBot="1" x14ac:dyDescent="0.2">
      <c r="B49" s="18"/>
      <c r="C49" s="1143" t="s">
        <v>5</v>
      </c>
      <c r="D49" s="1143"/>
      <c r="E49" s="1144"/>
      <c r="F49" s="19">
        <v>1.17</v>
      </c>
      <c r="G49" s="20">
        <v>0.39</v>
      </c>
      <c r="H49" s="20">
        <v>0.49</v>
      </c>
      <c r="I49" s="20">
        <v>0.22</v>
      </c>
      <c r="J49" s="21">
        <v>0.04</v>
      </c>
    </row>
    <row r="50" spans="2:10" x14ac:dyDescent="0.15"/>
  </sheetData>
  <sheetProtection algorithmName="SHA-512" hashValue="RaNGv8eC5SVpuE1j9q7ErP/tNDXquseKZk5SN/RcuEIh7KNUKqgW0vTdm7eo1MfHCsc43jIyscM70zqD6FTeqw==" saltValue="+kNAHOMJJnMm53Ltq257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9" zoomScale="85" zoomScaleNormal="85" zoomScaleSheetLayoutView="100" workbookViewId="0">
      <selection activeCell="K39" sqref="K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1" t="s">
        <v>571</v>
      </c>
      <c r="D34" s="1151"/>
      <c r="E34" s="1152"/>
      <c r="F34" s="32">
        <v>2.52</v>
      </c>
      <c r="G34" s="33">
        <v>2.58</v>
      </c>
      <c r="H34" s="33">
        <v>2.88</v>
      </c>
      <c r="I34" s="33">
        <v>4.04</v>
      </c>
      <c r="J34" s="34">
        <v>4.51</v>
      </c>
      <c r="K34" s="22"/>
      <c r="L34" s="22"/>
      <c r="M34" s="22"/>
      <c r="N34" s="22"/>
      <c r="O34" s="22"/>
      <c r="P34" s="22"/>
    </row>
    <row r="35" spans="1:16" ht="39" customHeight="1" x14ac:dyDescent="0.15">
      <c r="A35" s="22"/>
      <c r="B35" s="35"/>
      <c r="C35" s="1145" t="s">
        <v>572</v>
      </c>
      <c r="D35" s="1146"/>
      <c r="E35" s="1147"/>
      <c r="F35" s="36">
        <v>3.51</v>
      </c>
      <c r="G35" s="37">
        <v>3.76</v>
      </c>
      <c r="H35" s="37">
        <v>3.72</v>
      </c>
      <c r="I35" s="37">
        <v>3.07</v>
      </c>
      <c r="J35" s="38">
        <v>2.85</v>
      </c>
      <c r="K35" s="22"/>
      <c r="L35" s="22"/>
      <c r="M35" s="22"/>
      <c r="N35" s="22"/>
      <c r="O35" s="22"/>
      <c r="P35" s="22"/>
    </row>
    <row r="36" spans="1:16" ht="39" customHeight="1" x14ac:dyDescent="0.15">
      <c r="A36" s="22"/>
      <c r="B36" s="35"/>
      <c r="C36" s="1145" t="s">
        <v>573</v>
      </c>
      <c r="D36" s="1146"/>
      <c r="E36" s="1147"/>
      <c r="F36" s="36">
        <v>1.95</v>
      </c>
      <c r="G36" s="37">
        <v>2.1800000000000002</v>
      </c>
      <c r="H36" s="37">
        <v>2.71</v>
      </c>
      <c r="I36" s="37">
        <v>2.4700000000000002</v>
      </c>
      <c r="J36" s="38">
        <v>2.85</v>
      </c>
      <c r="K36" s="22"/>
      <c r="L36" s="22"/>
      <c r="M36" s="22"/>
      <c r="N36" s="22"/>
      <c r="O36" s="22"/>
      <c r="P36" s="22"/>
    </row>
    <row r="37" spans="1:16" ht="39" customHeight="1" x14ac:dyDescent="0.15">
      <c r="A37" s="22"/>
      <c r="B37" s="35"/>
      <c r="C37" s="1145" t="s">
        <v>574</v>
      </c>
      <c r="D37" s="1146"/>
      <c r="E37" s="1147"/>
      <c r="F37" s="36">
        <v>2.37</v>
      </c>
      <c r="G37" s="37">
        <v>2.21</v>
      </c>
      <c r="H37" s="37">
        <v>2.0099999999999998</v>
      </c>
      <c r="I37" s="37">
        <v>2.0699999999999998</v>
      </c>
      <c r="J37" s="38">
        <v>2.23</v>
      </c>
      <c r="K37" s="22"/>
      <c r="L37" s="22"/>
      <c r="M37" s="22"/>
      <c r="N37" s="22"/>
      <c r="O37" s="22"/>
      <c r="P37" s="22"/>
    </row>
    <row r="38" spans="1:16" ht="39" customHeight="1" x14ac:dyDescent="0.15">
      <c r="A38" s="22"/>
      <c r="B38" s="35"/>
      <c r="C38" s="1145" t="s">
        <v>575</v>
      </c>
      <c r="D38" s="1146"/>
      <c r="E38" s="1147"/>
      <c r="F38" s="36">
        <v>0.89</v>
      </c>
      <c r="G38" s="37">
        <v>0.55000000000000004</v>
      </c>
      <c r="H38" s="37">
        <v>0.85</v>
      </c>
      <c r="I38" s="37">
        <v>0.73</v>
      </c>
      <c r="J38" s="38">
        <v>0.77</v>
      </c>
      <c r="K38" s="22"/>
      <c r="L38" s="22"/>
      <c r="M38" s="22"/>
      <c r="N38" s="22"/>
      <c r="O38" s="22"/>
      <c r="P38" s="22"/>
    </row>
    <row r="39" spans="1:16" ht="39" customHeight="1" x14ac:dyDescent="0.15">
      <c r="A39" s="22"/>
      <c r="B39" s="35"/>
      <c r="C39" s="1145" t="s">
        <v>576</v>
      </c>
      <c r="D39" s="1146"/>
      <c r="E39" s="1147"/>
      <c r="F39" s="36">
        <v>0.16</v>
      </c>
      <c r="G39" s="37">
        <v>0.11</v>
      </c>
      <c r="H39" s="37">
        <v>0.35</v>
      </c>
      <c r="I39" s="37">
        <v>0.24</v>
      </c>
      <c r="J39" s="38">
        <v>0.24</v>
      </c>
      <c r="K39" s="22"/>
      <c r="L39" s="22"/>
      <c r="M39" s="22"/>
      <c r="N39" s="22"/>
      <c r="O39" s="22"/>
      <c r="P39" s="22"/>
    </row>
    <row r="40" spans="1:16" ht="39" customHeight="1" x14ac:dyDescent="0.15">
      <c r="A40" s="22"/>
      <c r="B40" s="35"/>
      <c r="C40" s="1145" t="s">
        <v>577</v>
      </c>
      <c r="D40" s="1146"/>
      <c r="E40" s="1147"/>
      <c r="F40" s="36">
        <v>7.0000000000000007E-2</v>
      </c>
      <c r="G40" s="37">
        <v>0.08</v>
      </c>
      <c r="H40" s="37">
        <v>0.1</v>
      </c>
      <c r="I40" s="37">
        <v>0.11</v>
      </c>
      <c r="J40" s="38">
        <v>0.13</v>
      </c>
      <c r="K40" s="22"/>
      <c r="L40" s="22"/>
      <c r="M40" s="22"/>
      <c r="N40" s="22"/>
      <c r="O40" s="22"/>
      <c r="P40" s="22"/>
    </row>
    <row r="41" spans="1:16" ht="39" customHeight="1" x14ac:dyDescent="0.15">
      <c r="A41" s="22"/>
      <c r="B41" s="35"/>
      <c r="C41" s="1145" t="s">
        <v>578</v>
      </c>
      <c r="D41" s="1146"/>
      <c r="E41" s="1147"/>
      <c r="F41" s="36">
        <v>0.02</v>
      </c>
      <c r="G41" s="37">
        <v>0.02</v>
      </c>
      <c r="H41" s="37">
        <v>0.01</v>
      </c>
      <c r="I41" s="37">
        <v>0.03</v>
      </c>
      <c r="J41" s="38">
        <v>0.05</v>
      </c>
      <c r="K41" s="22"/>
      <c r="L41" s="22"/>
      <c r="M41" s="22"/>
      <c r="N41" s="22"/>
      <c r="O41" s="22"/>
      <c r="P41" s="22"/>
    </row>
    <row r="42" spans="1:16" ht="39" customHeight="1" x14ac:dyDescent="0.15">
      <c r="A42" s="22"/>
      <c r="B42" s="39"/>
      <c r="C42" s="1145" t="s">
        <v>579</v>
      </c>
      <c r="D42" s="1146"/>
      <c r="E42" s="1147"/>
      <c r="F42" s="36" t="s">
        <v>539</v>
      </c>
      <c r="G42" s="37" t="s">
        <v>539</v>
      </c>
      <c r="H42" s="37" t="s">
        <v>539</v>
      </c>
      <c r="I42" s="37" t="s">
        <v>539</v>
      </c>
      <c r="J42" s="38" t="s">
        <v>539</v>
      </c>
      <c r="K42" s="22"/>
      <c r="L42" s="22"/>
      <c r="M42" s="22"/>
      <c r="N42" s="22"/>
      <c r="O42" s="22"/>
      <c r="P42" s="22"/>
    </row>
    <row r="43" spans="1:16" ht="39" customHeight="1" thickBot="1" x14ac:dyDescent="0.2">
      <c r="A43" s="22"/>
      <c r="B43" s="40"/>
      <c r="C43" s="1148" t="s">
        <v>580</v>
      </c>
      <c r="D43" s="1149"/>
      <c r="E43" s="1150"/>
      <c r="F43" s="41">
        <v>0</v>
      </c>
      <c r="G43" s="42">
        <v>0</v>
      </c>
      <c r="H43" s="42">
        <v>0</v>
      </c>
      <c r="I43" s="42">
        <v>0.34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9JvqRtMczuOIfWD+TV0Rp9JLG4DwYF11Etpzn14RqsV930mfj3Upcm1pOcKFH7QseKf1VwaROn5ZW3K06qzmA==" saltValue="rOLiOb8OR+FB9wFQTXLH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85" zoomScaleNormal="85" zoomScaleSheetLayoutView="55" workbookViewId="0">
      <selection activeCell="S56" sqref="S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54737</v>
      </c>
      <c r="L45" s="60">
        <v>60635</v>
      </c>
      <c r="M45" s="60">
        <v>57519</v>
      </c>
      <c r="N45" s="60">
        <v>48439</v>
      </c>
      <c r="O45" s="61">
        <v>52383</v>
      </c>
      <c r="P45" s="48"/>
      <c r="Q45" s="48"/>
      <c r="R45" s="48"/>
      <c r="S45" s="48"/>
      <c r="T45" s="48"/>
      <c r="U45" s="48"/>
    </row>
    <row r="46" spans="1:21" ht="30.75" customHeight="1" x14ac:dyDescent="0.15">
      <c r="A46" s="48"/>
      <c r="B46" s="1155"/>
      <c r="C46" s="1156"/>
      <c r="D46" s="62"/>
      <c r="E46" s="1161" t="s">
        <v>13</v>
      </c>
      <c r="F46" s="1161"/>
      <c r="G46" s="1161"/>
      <c r="H46" s="1161"/>
      <c r="I46" s="1161"/>
      <c r="J46" s="1162"/>
      <c r="K46" s="63">
        <v>2261</v>
      </c>
      <c r="L46" s="64">
        <v>606</v>
      </c>
      <c r="M46" s="64">
        <v>299</v>
      </c>
      <c r="N46" s="64" t="s">
        <v>539</v>
      </c>
      <c r="O46" s="65" t="s">
        <v>539</v>
      </c>
      <c r="P46" s="48"/>
      <c r="Q46" s="48"/>
      <c r="R46" s="48"/>
      <c r="S46" s="48"/>
      <c r="T46" s="48"/>
      <c r="U46" s="48"/>
    </row>
    <row r="47" spans="1:21" ht="30.75" customHeight="1" x14ac:dyDescent="0.15">
      <c r="A47" s="48"/>
      <c r="B47" s="1155"/>
      <c r="C47" s="1156"/>
      <c r="D47" s="62"/>
      <c r="E47" s="1161" t="s">
        <v>14</v>
      </c>
      <c r="F47" s="1161"/>
      <c r="G47" s="1161"/>
      <c r="H47" s="1161"/>
      <c r="I47" s="1161"/>
      <c r="J47" s="1162"/>
      <c r="K47" s="63">
        <v>41622</v>
      </c>
      <c r="L47" s="64">
        <v>41165</v>
      </c>
      <c r="M47" s="64">
        <v>41895</v>
      </c>
      <c r="N47" s="64">
        <v>43385</v>
      </c>
      <c r="O47" s="65">
        <v>44370</v>
      </c>
      <c r="P47" s="48"/>
      <c r="Q47" s="48"/>
      <c r="R47" s="48"/>
      <c r="S47" s="48"/>
      <c r="T47" s="48"/>
      <c r="U47" s="48"/>
    </row>
    <row r="48" spans="1:21" ht="30.75" customHeight="1" x14ac:dyDescent="0.15">
      <c r="A48" s="48"/>
      <c r="B48" s="1155"/>
      <c r="C48" s="1156"/>
      <c r="D48" s="62"/>
      <c r="E48" s="1161" t="s">
        <v>15</v>
      </c>
      <c r="F48" s="1161"/>
      <c r="G48" s="1161"/>
      <c r="H48" s="1161"/>
      <c r="I48" s="1161"/>
      <c r="J48" s="1162"/>
      <c r="K48" s="63">
        <v>25284</v>
      </c>
      <c r="L48" s="64">
        <v>23629</v>
      </c>
      <c r="M48" s="64">
        <v>22987</v>
      </c>
      <c r="N48" s="64">
        <v>22883</v>
      </c>
      <c r="O48" s="65">
        <v>22974</v>
      </c>
      <c r="P48" s="48"/>
      <c r="Q48" s="48"/>
      <c r="R48" s="48"/>
      <c r="S48" s="48"/>
      <c r="T48" s="48"/>
      <c r="U48" s="48"/>
    </row>
    <row r="49" spans="1:21" ht="30.75" customHeight="1" x14ac:dyDescent="0.15">
      <c r="A49" s="48"/>
      <c r="B49" s="1155"/>
      <c r="C49" s="1156"/>
      <c r="D49" s="62"/>
      <c r="E49" s="1161" t="s">
        <v>16</v>
      </c>
      <c r="F49" s="1161"/>
      <c r="G49" s="1161"/>
      <c r="H49" s="1161"/>
      <c r="I49" s="1161"/>
      <c r="J49" s="1162"/>
      <c r="K49" s="63">
        <v>203</v>
      </c>
      <c r="L49" s="64">
        <v>348</v>
      </c>
      <c r="M49" s="64">
        <v>362</v>
      </c>
      <c r="N49" s="64">
        <v>357</v>
      </c>
      <c r="O49" s="65">
        <v>350</v>
      </c>
      <c r="P49" s="48"/>
      <c r="Q49" s="48"/>
      <c r="R49" s="48"/>
      <c r="S49" s="48"/>
      <c r="T49" s="48"/>
      <c r="U49" s="48"/>
    </row>
    <row r="50" spans="1:21" ht="30.75" customHeight="1" x14ac:dyDescent="0.15">
      <c r="A50" s="48"/>
      <c r="B50" s="1155"/>
      <c r="C50" s="1156"/>
      <c r="D50" s="62"/>
      <c r="E50" s="1161" t="s">
        <v>17</v>
      </c>
      <c r="F50" s="1161"/>
      <c r="G50" s="1161"/>
      <c r="H50" s="1161"/>
      <c r="I50" s="1161"/>
      <c r="J50" s="1162"/>
      <c r="K50" s="63">
        <v>4050</v>
      </c>
      <c r="L50" s="64">
        <v>4202</v>
      </c>
      <c r="M50" s="64">
        <v>4172</v>
      </c>
      <c r="N50" s="64">
        <v>4382</v>
      </c>
      <c r="O50" s="65">
        <v>3911</v>
      </c>
      <c r="P50" s="48"/>
      <c r="Q50" s="48"/>
      <c r="R50" s="48"/>
      <c r="S50" s="48"/>
      <c r="T50" s="48"/>
      <c r="U50" s="48"/>
    </row>
    <row r="51" spans="1:21" ht="30.75" customHeight="1" x14ac:dyDescent="0.15">
      <c r="A51" s="48"/>
      <c r="B51" s="1157"/>
      <c r="C51" s="1158"/>
      <c r="D51" s="66"/>
      <c r="E51" s="1161" t="s">
        <v>18</v>
      </c>
      <c r="F51" s="1161"/>
      <c r="G51" s="1161"/>
      <c r="H51" s="1161"/>
      <c r="I51" s="1161"/>
      <c r="J51" s="1162"/>
      <c r="K51" s="63">
        <v>8</v>
      </c>
      <c r="L51" s="64">
        <v>3</v>
      </c>
      <c r="M51" s="64">
        <v>9</v>
      </c>
      <c r="N51" s="64">
        <v>9</v>
      </c>
      <c r="O51" s="65">
        <v>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90643</v>
      </c>
      <c r="L52" s="64">
        <v>96042</v>
      </c>
      <c r="M52" s="64">
        <v>93445</v>
      </c>
      <c r="N52" s="64">
        <v>88434</v>
      </c>
      <c r="O52" s="65">
        <v>92457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37522</v>
      </c>
      <c r="L53" s="69">
        <v>34546</v>
      </c>
      <c r="M53" s="69">
        <v>33798</v>
      </c>
      <c r="N53" s="69">
        <v>31021</v>
      </c>
      <c r="O53" s="70">
        <v>31532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69" t="s">
        <v>26</v>
      </c>
      <c r="C58" s="1170"/>
      <c r="D58" s="1175" t="s">
        <v>27</v>
      </c>
      <c r="E58" s="1176"/>
      <c r="F58" s="1176"/>
      <c r="G58" s="1176"/>
      <c r="H58" s="1176"/>
      <c r="I58" s="1176"/>
      <c r="J58" s="1177"/>
      <c r="K58" s="83">
        <v>2261</v>
      </c>
      <c r="L58" s="84">
        <v>606</v>
      </c>
      <c r="M58" s="84">
        <v>299</v>
      </c>
      <c r="N58" s="84">
        <v>0</v>
      </c>
      <c r="O58" s="85">
        <v>0</v>
      </c>
    </row>
    <row r="59" spans="1:21" ht="31.5" customHeight="1" x14ac:dyDescent="0.15">
      <c r="B59" s="1171"/>
      <c r="C59" s="1172"/>
      <c r="D59" s="1178" t="s">
        <v>28</v>
      </c>
      <c r="E59" s="1179"/>
      <c r="F59" s="1179"/>
      <c r="G59" s="1179"/>
      <c r="H59" s="1179"/>
      <c r="I59" s="1179"/>
      <c r="J59" s="1180"/>
      <c r="K59" s="86">
        <v>168552</v>
      </c>
      <c r="L59" s="87">
        <v>175908</v>
      </c>
      <c r="M59" s="87">
        <v>197124</v>
      </c>
      <c r="N59" s="87">
        <v>206123</v>
      </c>
      <c r="O59" s="88">
        <v>222835</v>
      </c>
    </row>
    <row r="60" spans="1:21" ht="31.5" customHeight="1" thickBot="1" x14ac:dyDescent="0.2">
      <c r="B60" s="1173"/>
      <c r="C60" s="1174"/>
      <c r="D60" s="1181" t="s">
        <v>29</v>
      </c>
      <c r="E60" s="1182"/>
      <c r="F60" s="1182"/>
      <c r="G60" s="1182"/>
      <c r="H60" s="1182"/>
      <c r="I60" s="1182"/>
      <c r="J60" s="1183"/>
      <c r="K60" s="89">
        <v>181813</v>
      </c>
      <c r="L60" s="90">
        <v>181068</v>
      </c>
      <c r="M60" s="90">
        <v>198788</v>
      </c>
      <c r="N60" s="90">
        <v>202329</v>
      </c>
      <c r="O60" s="91">
        <v>213552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q59JCmSgT93dn2HITREv8vXxYJEPsMb46FPWr0KkbtogMsLa/FmFP+x4zMoasU+g20l9Z7dEvSdLhXDHbRhEw==" saltValue="GP7b5qOOO5vQ+WhF1OpvL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184" t="s">
        <v>32</v>
      </c>
      <c r="C41" s="1185"/>
      <c r="D41" s="105"/>
      <c r="E41" s="1190" t="s">
        <v>33</v>
      </c>
      <c r="F41" s="1190"/>
      <c r="G41" s="1190"/>
      <c r="H41" s="1191"/>
      <c r="I41" s="355">
        <v>1409307</v>
      </c>
      <c r="J41" s="356">
        <v>1408879</v>
      </c>
      <c r="K41" s="356">
        <v>1400373</v>
      </c>
      <c r="L41" s="356">
        <v>1401546</v>
      </c>
      <c r="M41" s="357">
        <v>1387606</v>
      </c>
    </row>
    <row r="42" spans="2:13" ht="27.75" customHeight="1" x14ac:dyDescent="0.15">
      <c r="B42" s="1186"/>
      <c r="C42" s="1187"/>
      <c r="D42" s="106"/>
      <c r="E42" s="1192" t="s">
        <v>34</v>
      </c>
      <c r="F42" s="1192"/>
      <c r="G42" s="1192"/>
      <c r="H42" s="1193"/>
      <c r="I42" s="358">
        <v>32524</v>
      </c>
      <c r="J42" s="359">
        <v>26964</v>
      </c>
      <c r="K42" s="359">
        <v>29129</v>
      </c>
      <c r="L42" s="359">
        <v>33552</v>
      </c>
      <c r="M42" s="360">
        <v>30889</v>
      </c>
    </row>
    <row r="43" spans="2:13" ht="27.75" customHeight="1" x14ac:dyDescent="0.15">
      <c r="B43" s="1186"/>
      <c r="C43" s="1187"/>
      <c r="D43" s="106"/>
      <c r="E43" s="1192" t="s">
        <v>35</v>
      </c>
      <c r="F43" s="1192"/>
      <c r="G43" s="1192"/>
      <c r="H43" s="1193"/>
      <c r="I43" s="358">
        <v>285198</v>
      </c>
      <c r="J43" s="359">
        <v>269493</v>
      </c>
      <c r="K43" s="359">
        <v>256858</v>
      </c>
      <c r="L43" s="359">
        <v>251685</v>
      </c>
      <c r="M43" s="360">
        <v>259475</v>
      </c>
    </row>
    <row r="44" spans="2:13" ht="27.75" customHeight="1" x14ac:dyDescent="0.15">
      <c r="B44" s="1186"/>
      <c r="C44" s="1187"/>
      <c r="D44" s="106"/>
      <c r="E44" s="1192" t="s">
        <v>36</v>
      </c>
      <c r="F44" s="1192"/>
      <c r="G44" s="1192"/>
      <c r="H44" s="1193"/>
      <c r="I44" s="358">
        <v>3747</v>
      </c>
      <c r="J44" s="359">
        <v>3458</v>
      </c>
      <c r="K44" s="359">
        <v>3162</v>
      </c>
      <c r="L44" s="359">
        <v>2824</v>
      </c>
      <c r="M44" s="360">
        <v>2488</v>
      </c>
    </row>
    <row r="45" spans="2:13" ht="27.75" customHeight="1" x14ac:dyDescent="0.15">
      <c r="B45" s="1186"/>
      <c r="C45" s="1187"/>
      <c r="D45" s="106"/>
      <c r="E45" s="1192" t="s">
        <v>37</v>
      </c>
      <c r="F45" s="1192"/>
      <c r="G45" s="1192"/>
      <c r="H45" s="1193"/>
      <c r="I45" s="358">
        <v>92791</v>
      </c>
      <c r="J45" s="359">
        <v>91931</v>
      </c>
      <c r="K45" s="359">
        <v>90696</v>
      </c>
      <c r="L45" s="359">
        <v>88203</v>
      </c>
      <c r="M45" s="360">
        <v>87241</v>
      </c>
    </row>
    <row r="46" spans="2:13" ht="27.75" customHeight="1" x14ac:dyDescent="0.15">
      <c r="B46" s="1186"/>
      <c r="C46" s="1187"/>
      <c r="D46" s="107"/>
      <c r="E46" s="1192" t="s">
        <v>38</v>
      </c>
      <c r="F46" s="1192"/>
      <c r="G46" s="1192"/>
      <c r="H46" s="1193"/>
      <c r="I46" s="358">
        <v>18602</v>
      </c>
      <c r="J46" s="359">
        <v>15476</v>
      </c>
      <c r="K46" s="359">
        <v>19326</v>
      </c>
      <c r="L46" s="359">
        <v>9955</v>
      </c>
      <c r="M46" s="360">
        <v>13031</v>
      </c>
    </row>
    <row r="47" spans="2:13" ht="27.75" customHeight="1" x14ac:dyDescent="0.15">
      <c r="B47" s="1186"/>
      <c r="C47" s="1187"/>
      <c r="D47" s="108"/>
      <c r="E47" s="1194" t="s">
        <v>39</v>
      </c>
      <c r="F47" s="1195"/>
      <c r="G47" s="1195"/>
      <c r="H47" s="1196"/>
      <c r="I47" s="358" t="s">
        <v>539</v>
      </c>
      <c r="J47" s="359" t="s">
        <v>539</v>
      </c>
      <c r="K47" s="359" t="s">
        <v>539</v>
      </c>
      <c r="L47" s="359" t="s">
        <v>539</v>
      </c>
      <c r="M47" s="360" t="s">
        <v>539</v>
      </c>
    </row>
    <row r="48" spans="2:13" ht="27.75" customHeight="1" x14ac:dyDescent="0.15">
      <c r="B48" s="1186"/>
      <c r="C48" s="1187"/>
      <c r="D48" s="106"/>
      <c r="E48" s="1192" t="s">
        <v>40</v>
      </c>
      <c r="F48" s="1192"/>
      <c r="G48" s="1192"/>
      <c r="H48" s="1193"/>
      <c r="I48" s="358" t="s">
        <v>539</v>
      </c>
      <c r="J48" s="359" t="s">
        <v>539</v>
      </c>
      <c r="K48" s="359" t="s">
        <v>539</v>
      </c>
      <c r="L48" s="359" t="s">
        <v>539</v>
      </c>
      <c r="M48" s="360" t="s">
        <v>539</v>
      </c>
    </row>
    <row r="49" spans="2:13" ht="27.75" customHeight="1" x14ac:dyDescent="0.15">
      <c r="B49" s="1188"/>
      <c r="C49" s="1189"/>
      <c r="D49" s="106"/>
      <c r="E49" s="1192" t="s">
        <v>41</v>
      </c>
      <c r="F49" s="1192"/>
      <c r="G49" s="1192"/>
      <c r="H49" s="1193"/>
      <c r="I49" s="358" t="s">
        <v>539</v>
      </c>
      <c r="J49" s="359" t="s">
        <v>539</v>
      </c>
      <c r="K49" s="359" t="s">
        <v>539</v>
      </c>
      <c r="L49" s="359" t="s">
        <v>539</v>
      </c>
      <c r="M49" s="360" t="s">
        <v>539</v>
      </c>
    </row>
    <row r="50" spans="2:13" ht="27.75" customHeight="1" x14ac:dyDescent="0.15">
      <c r="B50" s="1197" t="s">
        <v>42</v>
      </c>
      <c r="C50" s="1198"/>
      <c r="D50" s="109"/>
      <c r="E50" s="1192" t="s">
        <v>43</v>
      </c>
      <c r="F50" s="1192"/>
      <c r="G50" s="1192"/>
      <c r="H50" s="1193"/>
      <c r="I50" s="358">
        <v>256370</v>
      </c>
      <c r="J50" s="359">
        <v>282212</v>
      </c>
      <c r="K50" s="359">
        <v>295511</v>
      </c>
      <c r="L50" s="359">
        <v>336218</v>
      </c>
      <c r="M50" s="360">
        <v>378563</v>
      </c>
    </row>
    <row r="51" spans="2:13" ht="27.75" customHeight="1" x14ac:dyDescent="0.15">
      <c r="B51" s="1186"/>
      <c r="C51" s="1187"/>
      <c r="D51" s="106"/>
      <c r="E51" s="1192" t="s">
        <v>44</v>
      </c>
      <c r="F51" s="1192"/>
      <c r="G51" s="1192"/>
      <c r="H51" s="1193"/>
      <c r="I51" s="358">
        <v>293342</v>
      </c>
      <c r="J51" s="359">
        <v>283458</v>
      </c>
      <c r="K51" s="359">
        <v>266110</v>
      </c>
      <c r="L51" s="359">
        <v>278154</v>
      </c>
      <c r="M51" s="360">
        <v>284406</v>
      </c>
    </row>
    <row r="52" spans="2:13" ht="27.75" customHeight="1" x14ac:dyDescent="0.15">
      <c r="B52" s="1188"/>
      <c r="C52" s="1189"/>
      <c r="D52" s="106"/>
      <c r="E52" s="1192" t="s">
        <v>45</v>
      </c>
      <c r="F52" s="1192"/>
      <c r="G52" s="1192"/>
      <c r="H52" s="1193"/>
      <c r="I52" s="358">
        <v>851506</v>
      </c>
      <c r="J52" s="359">
        <v>845402</v>
      </c>
      <c r="K52" s="359">
        <v>843488</v>
      </c>
      <c r="L52" s="359">
        <v>847439</v>
      </c>
      <c r="M52" s="360">
        <v>832371</v>
      </c>
    </row>
    <row r="53" spans="2:13" ht="27.75" customHeight="1" thickBot="1" x14ac:dyDescent="0.2">
      <c r="B53" s="1199" t="s">
        <v>46</v>
      </c>
      <c r="C53" s="1200"/>
      <c r="D53" s="110"/>
      <c r="E53" s="1201" t="s">
        <v>47</v>
      </c>
      <c r="F53" s="1201"/>
      <c r="G53" s="1201"/>
      <c r="H53" s="1202"/>
      <c r="I53" s="361">
        <v>440952</v>
      </c>
      <c r="J53" s="362">
        <v>405131</v>
      </c>
      <c r="K53" s="362">
        <v>394436</v>
      </c>
      <c r="L53" s="362">
        <v>325955</v>
      </c>
      <c r="M53" s="363">
        <v>285389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Jwrg9k2iwEPIz6X2cYNYHl7IpAUgNNbIWIK8aot2qQEohj+EPxpZldlqTuUG1nSxTbix+HTdtBa4SolAG8LSA==" saltValue="EHZhkqKoIn1T8O01lBGj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85" zoomScaleNormal="85" zoomScaleSheetLayoutView="100" workbookViewId="0">
      <selection activeCell="G58" sqref="G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1" t="s">
        <v>50</v>
      </c>
      <c r="D55" s="1211"/>
      <c r="E55" s="1212"/>
      <c r="F55" s="122">
        <v>36870</v>
      </c>
      <c r="G55" s="122">
        <v>35597</v>
      </c>
      <c r="H55" s="123">
        <v>36832</v>
      </c>
    </row>
    <row r="56" spans="2:8" ht="52.5" customHeight="1" x14ac:dyDescent="0.15">
      <c r="B56" s="124"/>
      <c r="C56" s="1213" t="s">
        <v>51</v>
      </c>
      <c r="D56" s="1213"/>
      <c r="E56" s="1214"/>
      <c r="F56" s="125">
        <v>5471</v>
      </c>
      <c r="G56" s="125">
        <v>19035</v>
      </c>
      <c r="H56" s="126">
        <v>20731</v>
      </c>
    </row>
    <row r="57" spans="2:8" ht="53.25" customHeight="1" x14ac:dyDescent="0.15">
      <c r="B57" s="124"/>
      <c r="C57" s="1215" t="s">
        <v>52</v>
      </c>
      <c r="D57" s="1215"/>
      <c r="E57" s="1216"/>
      <c r="F57" s="127">
        <v>31964</v>
      </c>
      <c r="G57" s="127">
        <v>40261</v>
      </c>
      <c r="H57" s="128">
        <v>62277</v>
      </c>
    </row>
    <row r="58" spans="2:8" ht="45.75" customHeight="1" x14ac:dyDescent="0.15">
      <c r="B58" s="129"/>
      <c r="C58" s="1203" t="s">
        <v>629</v>
      </c>
      <c r="D58" s="1204"/>
      <c r="E58" s="1205"/>
      <c r="F58" s="130">
        <v>4602</v>
      </c>
      <c r="G58" s="130">
        <v>12616</v>
      </c>
      <c r="H58" s="131">
        <v>20708</v>
      </c>
    </row>
    <row r="59" spans="2:8" ht="45.75" customHeight="1" x14ac:dyDescent="0.15">
      <c r="B59" s="129"/>
      <c r="C59" s="1203" t="s">
        <v>630</v>
      </c>
      <c r="D59" s="1204"/>
      <c r="E59" s="1205"/>
      <c r="F59" s="130">
        <v>2181</v>
      </c>
      <c r="G59" s="130">
        <v>2215</v>
      </c>
      <c r="H59" s="131">
        <v>12315</v>
      </c>
    </row>
    <row r="60" spans="2:8" ht="45.75" customHeight="1" x14ac:dyDescent="0.15">
      <c r="B60" s="129"/>
      <c r="C60" s="1203" t="s">
        <v>631</v>
      </c>
      <c r="D60" s="1204"/>
      <c r="E60" s="1205"/>
      <c r="F60" s="130">
        <v>10044</v>
      </c>
      <c r="G60" s="130">
        <v>9909</v>
      </c>
      <c r="H60" s="131">
        <v>10380</v>
      </c>
    </row>
    <row r="61" spans="2:8" ht="45.75" customHeight="1" x14ac:dyDescent="0.15">
      <c r="B61" s="129"/>
      <c r="C61" s="1203" t="s">
        <v>632</v>
      </c>
      <c r="D61" s="1204"/>
      <c r="E61" s="1205"/>
      <c r="F61" s="130">
        <v>4155</v>
      </c>
      <c r="G61" s="130">
        <v>4215</v>
      </c>
      <c r="H61" s="131">
        <v>6746</v>
      </c>
    </row>
    <row r="62" spans="2:8" ht="45.75" customHeight="1" thickBot="1" x14ac:dyDescent="0.2">
      <c r="B62" s="132"/>
      <c r="C62" s="1206" t="s">
        <v>633</v>
      </c>
      <c r="D62" s="1207"/>
      <c r="E62" s="1208"/>
      <c r="F62" s="133">
        <v>1548</v>
      </c>
      <c r="G62" s="130">
        <v>2092</v>
      </c>
      <c r="H62" s="134">
        <v>2645</v>
      </c>
    </row>
    <row r="63" spans="2:8" ht="52.5" customHeight="1" thickBot="1" x14ac:dyDescent="0.2">
      <c r="B63" s="135"/>
      <c r="C63" s="1209" t="s">
        <v>53</v>
      </c>
      <c r="D63" s="1209"/>
      <c r="E63" s="1210"/>
      <c r="F63" s="136">
        <v>74305</v>
      </c>
      <c r="G63" s="136">
        <v>94893</v>
      </c>
      <c r="H63" s="137">
        <v>119840</v>
      </c>
    </row>
    <row r="64" spans="2:8" x14ac:dyDescent="0.15"/>
  </sheetData>
  <sheetProtection algorithmName="SHA-512" hashValue="UtBWAKkjD678fI1qH9I4/FmxvaxbxSP7CshooU94JuQkOrlhtw7LWMZ47zsYy0eNQ37odYlEatzPAMo70XQXaw==" saltValue="5Aog7+44dBx/44Le+2NI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EBAE-4EA6-49E6-AA44-9DC9357E228B}">
  <sheetPr>
    <pageSetUpPr fitToPage="1"/>
  </sheetPr>
  <dimension ref="A1:DE85"/>
  <sheetViews>
    <sheetView showGridLines="0" tabSelected="1" topLeftCell="T1" zoomScaleNormal="100" zoomScaleSheetLayoutView="55" workbookViewId="0">
      <selection activeCell="CM13" sqref="CM13"/>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644</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640</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643</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638</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566</v>
      </c>
      <c r="BQ50" s="1226"/>
      <c r="BR50" s="1226"/>
      <c r="BS50" s="1226"/>
      <c r="BT50" s="1226"/>
      <c r="BU50" s="1226"/>
      <c r="BV50" s="1226"/>
      <c r="BW50" s="1226"/>
      <c r="BX50" s="1226" t="s">
        <v>567</v>
      </c>
      <c r="BY50" s="1226"/>
      <c r="BZ50" s="1226"/>
      <c r="CA50" s="1226"/>
      <c r="CB50" s="1226"/>
      <c r="CC50" s="1226"/>
      <c r="CD50" s="1226"/>
      <c r="CE50" s="1226"/>
      <c r="CF50" s="1226" t="s">
        <v>568</v>
      </c>
      <c r="CG50" s="1226"/>
      <c r="CH50" s="1226"/>
      <c r="CI50" s="1226"/>
      <c r="CJ50" s="1226"/>
      <c r="CK50" s="1226"/>
      <c r="CL50" s="1226"/>
      <c r="CM50" s="1226"/>
      <c r="CN50" s="1226" t="s">
        <v>569</v>
      </c>
      <c r="CO50" s="1226"/>
      <c r="CP50" s="1226"/>
      <c r="CQ50" s="1226"/>
      <c r="CR50" s="1226"/>
      <c r="CS50" s="1226"/>
      <c r="CT50" s="1226"/>
      <c r="CU50" s="1226"/>
      <c r="CV50" s="1226" t="s">
        <v>570</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637</v>
      </c>
      <c r="AO51" s="1225"/>
      <c r="AP51" s="1225"/>
      <c r="AQ51" s="1225"/>
      <c r="AR51" s="1225"/>
      <c r="AS51" s="1225"/>
      <c r="AT51" s="1225"/>
      <c r="AU51" s="1225"/>
      <c r="AV51" s="1225"/>
      <c r="AW51" s="1225"/>
      <c r="AX51" s="1225"/>
      <c r="AY51" s="1225"/>
      <c r="AZ51" s="1225"/>
      <c r="BA51" s="1225"/>
      <c r="BB51" s="1225" t="s">
        <v>635</v>
      </c>
      <c r="BC51" s="1225"/>
      <c r="BD51" s="1225"/>
      <c r="BE51" s="1225"/>
      <c r="BF51" s="1225"/>
      <c r="BG51" s="1225"/>
      <c r="BH51" s="1225"/>
      <c r="BI51" s="1225"/>
      <c r="BJ51" s="1225"/>
      <c r="BK51" s="1225"/>
      <c r="BL51" s="1225"/>
      <c r="BM51" s="1225"/>
      <c r="BN51" s="1225"/>
      <c r="BO51" s="1225"/>
      <c r="BP51" s="1224">
        <v>123.2</v>
      </c>
      <c r="BQ51" s="1224"/>
      <c r="BR51" s="1224"/>
      <c r="BS51" s="1224"/>
      <c r="BT51" s="1224"/>
      <c r="BU51" s="1224"/>
      <c r="BV51" s="1224"/>
      <c r="BW51" s="1224"/>
      <c r="BX51" s="1224">
        <v>112.3</v>
      </c>
      <c r="BY51" s="1224"/>
      <c r="BZ51" s="1224"/>
      <c r="CA51" s="1224"/>
      <c r="CB51" s="1224"/>
      <c r="CC51" s="1224"/>
      <c r="CD51" s="1224"/>
      <c r="CE51" s="1224"/>
      <c r="CF51" s="1224">
        <v>107.1</v>
      </c>
      <c r="CG51" s="1224"/>
      <c r="CH51" s="1224"/>
      <c r="CI51" s="1224"/>
      <c r="CJ51" s="1224"/>
      <c r="CK51" s="1224"/>
      <c r="CL51" s="1224"/>
      <c r="CM51" s="1224"/>
      <c r="CN51" s="1224">
        <v>82.9</v>
      </c>
      <c r="CO51" s="1224"/>
      <c r="CP51" s="1224"/>
      <c r="CQ51" s="1224"/>
      <c r="CR51" s="1224"/>
      <c r="CS51" s="1224"/>
      <c r="CT51" s="1224"/>
      <c r="CU51" s="1224"/>
      <c r="CV51" s="1224">
        <v>74.3</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642</v>
      </c>
      <c r="BC53" s="1225"/>
      <c r="BD53" s="1225"/>
      <c r="BE53" s="1225"/>
      <c r="BF53" s="1225"/>
      <c r="BG53" s="1225"/>
      <c r="BH53" s="1225"/>
      <c r="BI53" s="1225"/>
      <c r="BJ53" s="1225"/>
      <c r="BK53" s="1225"/>
      <c r="BL53" s="1225"/>
      <c r="BM53" s="1225"/>
      <c r="BN53" s="1225"/>
      <c r="BO53" s="1225"/>
      <c r="BP53" s="1224">
        <v>59.2</v>
      </c>
      <c r="BQ53" s="1224"/>
      <c r="BR53" s="1224"/>
      <c r="BS53" s="1224"/>
      <c r="BT53" s="1224"/>
      <c r="BU53" s="1224"/>
      <c r="BV53" s="1224"/>
      <c r="BW53" s="1224"/>
      <c r="BX53" s="1224">
        <v>59.6</v>
      </c>
      <c r="BY53" s="1224"/>
      <c r="BZ53" s="1224"/>
      <c r="CA53" s="1224"/>
      <c r="CB53" s="1224"/>
      <c r="CC53" s="1224"/>
      <c r="CD53" s="1224"/>
      <c r="CE53" s="1224"/>
      <c r="CF53" s="1224">
        <v>61</v>
      </c>
      <c r="CG53" s="1224"/>
      <c r="CH53" s="1224"/>
      <c r="CI53" s="1224"/>
      <c r="CJ53" s="1224"/>
      <c r="CK53" s="1224"/>
      <c r="CL53" s="1224"/>
      <c r="CM53" s="1224"/>
      <c r="CN53" s="1224">
        <v>61</v>
      </c>
      <c r="CO53" s="1224"/>
      <c r="CP53" s="1224"/>
      <c r="CQ53" s="1224"/>
      <c r="CR53" s="1224"/>
      <c r="CS53" s="1224"/>
      <c r="CT53" s="1224"/>
      <c r="CU53" s="1224"/>
      <c r="CV53" s="1224">
        <v>61.9</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636</v>
      </c>
      <c r="AO55" s="1226"/>
      <c r="AP55" s="1226"/>
      <c r="AQ55" s="1226"/>
      <c r="AR55" s="1226"/>
      <c r="AS55" s="1226"/>
      <c r="AT55" s="1226"/>
      <c r="AU55" s="1226"/>
      <c r="AV55" s="1226"/>
      <c r="AW55" s="1226"/>
      <c r="AX55" s="1226"/>
      <c r="AY55" s="1226"/>
      <c r="AZ55" s="1226"/>
      <c r="BA55" s="1226"/>
      <c r="BB55" s="1225" t="s">
        <v>635</v>
      </c>
      <c r="BC55" s="1225"/>
      <c r="BD55" s="1225"/>
      <c r="BE55" s="1225"/>
      <c r="BF55" s="1225"/>
      <c r="BG55" s="1225"/>
      <c r="BH55" s="1225"/>
      <c r="BI55" s="1225"/>
      <c r="BJ55" s="1225"/>
      <c r="BK55" s="1225"/>
      <c r="BL55" s="1225"/>
      <c r="BM55" s="1225"/>
      <c r="BN55" s="1225"/>
      <c r="BO55" s="1225"/>
      <c r="BP55" s="1224">
        <v>97.6</v>
      </c>
      <c r="BQ55" s="1224"/>
      <c r="BR55" s="1224"/>
      <c r="BS55" s="1224"/>
      <c r="BT55" s="1224"/>
      <c r="BU55" s="1224"/>
      <c r="BV55" s="1224"/>
      <c r="BW55" s="1224"/>
      <c r="BX55" s="1224">
        <v>91.9</v>
      </c>
      <c r="BY55" s="1224"/>
      <c r="BZ55" s="1224"/>
      <c r="CA55" s="1224"/>
      <c r="CB55" s="1224"/>
      <c r="CC55" s="1224"/>
      <c r="CD55" s="1224"/>
      <c r="CE55" s="1224"/>
      <c r="CF55" s="1224">
        <v>86.1</v>
      </c>
      <c r="CG55" s="1224"/>
      <c r="CH55" s="1224"/>
      <c r="CI55" s="1224"/>
      <c r="CJ55" s="1224"/>
      <c r="CK55" s="1224"/>
      <c r="CL55" s="1224"/>
      <c r="CM55" s="1224"/>
      <c r="CN55" s="1224">
        <v>72.8</v>
      </c>
      <c r="CO55" s="1224"/>
      <c r="CP55" s="1224"/>
      <c r="CQ55" s="1224"/>
      <c r="CR55" s="1224"/>
      <c r="CS55" s="1224"/>
      <c r="CT55" s="1224"/>
      <c r="CU55" s="1224"/>
      <c r="CV55" s="1224">
        <v>67.599999999999994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642</v>
      </c>
      <c r="BC57" s="1225"/>
      <c r="BD57" s="1225"/>
      <c r="BE57" s="1225"/>
      <c r="BF57" s="1225"/>
      <c r="BG57" s="1225"/>
      <c r="BH57" s="1225"/>
      <c r="BI57" s="1225"/>
      <c r="BJ57" s="1225"/>
      <c r="BK57" s="1225"/>
      <c r="BL57" s="1225"/>
      <c r="BM57" s="1225"/>
      <c r="BN57" s="1225"/>
      <c r="BO57" s="1225"/>
      <c r="BP57" s="1224">
        <v>62.9</v>
      </c>
      <c r="BQ57" s="1224"/>
      <c r="BR57" s="1224"/>
      <c r="BS57" s="1224"/>
      <c r="BT57" s="1224"/>
      <c r="BU57" s="1224"/>
      <c r="BV57" s="1224"/>
      <c r="BW57" s="1224"/>
      <c r="BX57" s="1224">
        <v>63.4</v>
      </c>
      <c r="BY57" s="1224"/>
      <c r="BZ57" s="1224"/>
      <c r="CA57" s="1224"/>
      <c r="CB57" s="1224"/>
      <c r="CC57" s="1224"/>
      <c r="CD57" s="1224"/>
      <c r="CE57" s="1224"/>
      <c r="CF57" s="1224">
        <v>64.3</v>
      </c>
      <c r="CG57" s="1224"/>
      <c r="CH57" s="1224"/>
      <c r="CI57" s="1224"/>
      <c r="CJ57" s="1224"/>
      <c r="CK57" s="1224"/>
      <c r="CL57" s="1224"/>
      <c r="CM57" s="1224"/>
      <c r="CN57" s="1224">
        <v>65.2</v>
      </c>
      <c r="CO57" s="1224"/>
      <c r="CP57" s="1224"/>
      <c r="CQ57" s="1224"/>
      <c r="CR57" s="1224"/>
      <c r="CS57" s="1224"/>
      <c r="CT57" s="1224"/>
      <c r="CU57" s="1224"/>
      <c r="CV57" s="1224">
        <v>66.2</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641</v>
      </c>
    </row>
    <row r="64" spans="1:109" ht="13.5" x14ac:dyDescent="0.15">
      <c r="B64" s="1218"/>
      <c r="G64" s="1254"/>
      <c r="I64" s="1256"/>
      <c r="J64" s="1256"/>
      <c r="K64" s="1256"/>
      <c r="L64" s="1256"/>
      <c r="M64" s="1256"/>
      <c r="N64" s="1255"/>
      <c r="AM64" s="1254"/>
      <c r="AN64" s="1254" t="s">
        <v>640</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customHeight="1" x14ac:dyDescent="0.15">
      <c r="B65" s="1218"/>
      <c r="AN65" s="1252" t="s">
        <v>639</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638</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566</v>
      </c>
      <c r="BQ72" s="1226"/>
      <c r="BR72" s="1226"/>
      <c r="BS72" s="1226"/>
      <c r="BT72" s="1226"/>
      <c r="BU72" s="1226"/>
      <c r="BV72" s="1226"/>
      <c r="BW72" s="1226"/>
      <c r="BX72" s="1226" t="s">
        <v>567</v>
      </c>
      <c r="BY72" s="1226"/>
      <c r="BZ72" s="1226"/>
      <c r="CA72" s="1226"/>
      <c r="CB72" s="1226"/>
      <c r="CC72" s="1226"/>
      <c r="CD72" s="1226"/>
      <c r="CE72" s="1226"/>
      <c r="CF72" s="1226" t="s">
        <v>568</v>
      </c>
      <c r="CG72" s="1226"/>
      <c r="CH72" s="1226"/>
      <c r="CI72" s="1226"/>
      <c r="CJ72" s="1226"/>
      <c r="CK72" s="1226"/>
      <c r="CL72" s="1226"/>
      <c r="CM72" s="1226"/>
      <c r="CN72" s="1226" t="s">
        <v>569</v>
      </c>
      <c r="CO72" s="1226"/>
      <c r="CP72" s="1226"/>
      <c r="CQ72" s="1226"/>
      <c r="CR72" s="1226"/>
      <c r="CS72" s="1226"/>
      <c r="CT72" s="1226"/>
      <c r="CU72" s="1226"/>
      <c r="CV72" s="1226" t="s">
        <v>570</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637</v>
      </c>
      <c r="AO73" s="1225"/>
      <c r="AP73" s="1225"/>
      <c r="AQ73" s="1225"/>
      <c r="AR73" s="1225"/>
      <c r="AS73" s="1225"/>
      <c r="AT73" s="1225"/>
      <c r="AU73" s="1225"/>
      <c r="AV73" s="1225"/>
      <c r="AW73" s="1225"/>
      <c r="AX73" s="1225"/>
      <c r="AY73" s="1225"/>
      <c r="AZ73" s="1225"/>
      <c r="BA73" s="1225"/>
      <c r="BB73" s="1225" t="s">
        <v>635</v>
      </c>
      <c r="BC73" s="1225"/>
      <c r="BD73" s="1225"/>
      <c r="BE73" s="1225"/>
      <c r="BF73" s="1225"/>
      <c r="BG73" s="1225"/>
      <c r="BH73" s="1225"/>
      <c r="BI73" s="1225"/>
      <c r="BJ73" s="1225"/>
      <c r="BK73" s="1225"/>
      <c r="BL73" s="1225"/>
      <c r="BM73" s="1225"/>
      <c r="BN73" s="1225"/>
      <c r="BO73" s="1225"/>
      <c r="BP73" s="1224">
        <v>123.2</v>
      </c>
      <c r="BQ73" s="1224"/>
      <c r="BR73" s="1224"/>
      <c r="BS73" s="1224"/>
      <c r="BT73" s="1224"/>
      <c r="BU73" s="1224"/>
      <c r="BV73" s="1224"/>
      <c r="BW73" s="1224"/>
      <c r="BX73" s="1224">
        <v>112.3</v>
      </c>
      <c r="BY73" s="1224"/>
      <c r="BZ73" s="1224"/>
      <c r="CA73" s="1224"/>
      <c r="CB73" s="1224"/>
      <c r="CC73" s="1224"/>
      <c r="CD73" s="1224"/>
      <c r="CE73" s="1224"/>
      <c r="CF73" s="1224">
        <v>107.1</v>
      </c>
      <c r="CG73" s="1224"/>
      <c r="CH73" s="1224"/>
      <c r="CI73" s="1224"/>
      <c r="CJ73" s="1224"/>
      <c r="CK73" s="1224"/>
      <c r="CL73" s="1224"/>
      <c r="CM73" s="1224"/>
      <c r="CN73" s="1224">
        <v>82.9</v>
      </c>
      <c r="CO73" s="1224"/>
      <c r="CP73" s="1224"/>
      <c r="CQ73" s="1224"/>
      <c r="CR73" s="1224"/>
      <c r="CS73" s="1224"/>
      <c r="CT73" s="1224"/>
      <c r="CU73" s="1224"/>
      <c r="CV73" s="1224">
        <v>74.3</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634</v>
      </c>
      <c r="BC75" s="1225"/>
      <c r="BD75" s="1225"/>
      <c r="BE75" s="1225"/>
      <c r="BF75" s="1225"/>
      <c r="BG75" s="1225"/>
      <c r="BH75" s="1225"/>
      <c r="BI75" s="1225"/>
      <c r="BJ75" s="1225"/>
      <c r="BK75" s="1225"/>
      <c r="BL75" s="1225"/>
      <c r="BM75" s="1225"/>
      <c r="BN75" s="1225"/>
      <c r="BO75" s="1225"/>
      <c r="BP75" s="1224">
        <v>11</v>
      </c>
      <c r="BQ75" s="1224"/>
      <c r="BR75" s="1224"/>
      <c r="BS75" s="1224"/>
      <c r="BT75" s="1224"/>
      <c r="BU75" s="1224"/>
      <c r="BV75" s="1224"/>
      <c r="BW75" s="1224"/>
      <c r="BX75" s="1224">
        <v>10.199999999999999</v>
      </c>
      <c r="BY75" s="1224"/>
      <c r="BZ75" s="1224"/>
      <c r="CA75" s="1224"/>
      <c r="CB75" s="1224"/>
      <c r="CC75" s="1224"/>
      <c r="CD75" s="1224"/>
      <c r="CE75" s="1224"/>
      <c r="CF75" s="1224">
        <v>9.6999999999999993</v>
      </c>
      <c r="CG75" s="1224"/>
      <c r="CH75" s="1224"/>
      <c r="CI75" s="1224"/>
      <c r="CJ75" s="1224"/>
      <c r="CK75" s="1224"/>
      <c r="CL75" s="1224"/>
      <c r="CM75" s="1224"/>
      <c r="CN75" s="1224">
        <v>8.8000000000000007</v>
      </c>
      <c r="CO75" s="1224"/>
      <c r="CP75" s="1224"/>
      <c r="CQ75" s="1224"/>
      <c r="CR75" s="1224"/>
      <c r="CS75" s="1224"/>
      <c r="CT75" s="1224"/>
      <c r="CU75" s="1224"/>
      <c r="CV75" s="1224">
        <v>8.4</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636</v>
      </c>
      <c r="AO77" s="1226"/>
      <c r="AP77" s="1226"/>
      <c r="AQ77" s="1226"/>
      <c r="AR77" s="1226"/>
      <c r="AS77" s="1226"/>
      <c r="AT77" s="1226"/>
      <c r="AU77" s="1226"/>
      <c r="AV77" s="1226"/>
      <c r="AW77" s="1226"/>
      <c r="AX77" s="1226"/>
      <c r="AY77" s="1226"/>
      <c r="AZ77" s="1226"/>
      <c r="BA77" s="1226"/>
      <c r="BB77" s="1225" t="s">
        <v>635</v>
      </c>
      <c r="BC77" s="1225"/>
      <c r="BD77" s="1225"/>
      <c r="BE77" s="1225"/>
      <c r="BF77" s="1225"/>
      <c r="BG77" s="1225"/>
      <c r="BH77" s="1225"/>
      <c r="BI77" s="1225"/>
      <c r="BJ77" s="1225"/>
      <c r="BK77" s="1225"/>
      <c r="BL77" s="1225"/>
      <c r="BM77" s="1225"/>
      <c r="BN77" s="1225"/>
      <c r="BO77" s="1225"/>
      <c r="BP77" s="1224">
        <v>97.6</v>
      </c>
      <c r="BQ77" s="1224"/>
      <c r="BR77" s="1224"/>
      <c r="BS77" s="1224"/>
      <c r="BT77" s="1224"/>
      <c r="BU77" s="1224"/>
      <c r="BV77" s="1224"/>
      <c r="BW77" s="1224"/>
      <c r="BX77" s="1224">
        <v>91.9</v>
      </c>
      <c r="BY77" s="1224"/>
      <c r="BZ77" s="1224"/>
      <c r="CA77" s="1224"/>
      <c r="CB77" s="1224"/>
      <c r="CC77" s="1224"/>
      <c r="CD77" s="1224"/>
      <c r="CE77" s="1224"/>
      <c r="CF77" s="1224">
        <v>86.1</v>
      </c>
      <c r="CG77" s="1224"/>
      <c r="CH77" s="1224"/>
      <c r="CI77" s="1224"/>
      <c r="CJ77" s="1224"/>
      <c r="CK77" s="1224"/>
      <c r="CL77" s="1224"/>
      <c r="CM77" s="1224"/>
      <c r="CN77" s="1224">
        <v>72.8</v>
      </c>
      <c r="CO77" s="1224"/>
      <c r="CP77" s="1224"/>
      <c r="CQ77" s="1224"/>
      <c r="CR77" s="1224"/>
      <c r="CS77" s="1224"/>
      <c r="CT77" s="1224"/>
      <c r="CU77" s="1224"/>
      <c r="CV77" s="1224">
        <v>67.599999999999994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634</v>
      </c>
      <c r="BC79" s="1225"/>
      <c r="BD79" s="1225"/>
      <c r="BE79" s="1225"/>
      <c r="BF79" s="1225"/>
      <c r="BG79" s="1225"/>
      <c r="BH79" s="1225"/>
      <c r="BI79" s="1225"/>
      <c r="BJ79" s="1225"/>
      <c r="BK79" s="1225"/>
      <c r="BL79" s="1225"/>
      <c r="BM79" s="1225"/>
      <c r="BN79" s="1225"/>
      <c r="BO79" s="1225"/>
      <c r="BP79" s="1224">
        <v>8</v>
      </c>
      <c r="BQ79" s="1224"/>
      <c r="BR79" s="1224"/>
      <c r="BS79" s="1224"/>
      <c r="BT79" s="1224"/>
      <c r="BU79" s="1224"/>
      <c r="BV79" s="1224"/>
      <c r="BW79" s="1224"/>
      <c r="BX79" s="1224">
        <v>7.3</v>
      </c>
      <c r="BY79" s="1224"/>
      <c r="BZ79" s="1224"/>
      <c r="CA79" s="1224"/>
      <c r="CB79" s="1224"/>
      <c r="CC79" s="1224"/>
      <c r="CD79" s="1224"/>
      <c r="CE79" s="1224"/>
      <c r="CF79" s="1224">
        <v>7.3</v>
      </c>
      <c r="CG79" s="1224"/>
      <c r="CH79" s="1224"/>
      <c r="CI79" s="1224"/>
      <c r="CJ79" s="1224"/>
      <c r="CK79" s="1224"/>
      <c r="CL79" s="1224"/>
      <c r="CM79" s="1224"/>
      <c r="CN79" s="1224">
        <v>7.1</v>
      </c>
      <c r="CO79" s="1224"/>
      <c r="CP79" s="1224"/>
      <c r="CQ79" s="1224"/>
      <c r="CR79" s="1224"/>
      <c r="CS79" s="1224"/>
      <c r="CT79" s="1224"/>
      <c r="CU79" s="1224"/>
      <c r="CV79" s="1224">
        <v>6.8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5nTbqY0VTTArPzLePRjCzK+p8l29PaRAwxfw37CzZNEpKA3eCNh28T4dSgUmK51Z6nVieYv0+vt082AlAdFu9A==" saltValue="xg9Zz3Sp3akZ9LC+H8w4J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F2906-EE61-40FD-B89D-CE1CF02C3FAC}">
  <sheetPr>
    <pageSetUpPr fitToPage="1"/>
  </sheetPr>
  <dimension ref="A1:DR125"/>
  <sheetViews>
    <sheetView showGridLines="0" zoomScaleNormal="100" zoomScaleSheetLayoutView="70" workbookViewId="0">
      <selection activeCell="CM13" sqref="CM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AFB49EojULuz3ld+4397ioMep7I2lkLXpLC+ncOoFXa57l1ISQ/ajD/AX8SpPLFaF8wJBrdxswWRhiLBLZcs1w==" saltValue="BnhI5oFjriuy7MkkJ5cZ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6CC6-44B2-4170-8B9D-56E8A15C015E}">
  <sheetPr>
    <pageSetUpPr fitToPage="1"/>
  </sheetPr>
  <dimension ref="A1:DR125"/>
  <sheetViews>
    <sheetView showGridLines="0" zoomScaleNormal="100" zoomScaleSheetLayoutView="55" workbookViewId="0">
      <selection activeCell="CM13" sqref="CM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8oExjFICREvI+X5+B9NEQT7OLd8YfQTLAlV6UmkEcC2wYt1DPmhGbZgXcw+nNfnDBhnivseyRl/41cD1pjbR3w==" saltValue="c9Lq/g+MSRejlSQXCfzM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52788</v>
      </c>
      <c r="E3" s="156"/>
      <c r="F3" s="157">
        <v>54945</v>
      </c>
      <c r="G3" s="158"/>
      <c r="H3" s="159"/>
    </row>
    <row r="4" spans="1:8" x14ac:dyDescent="0.15">
      <c r="A4" s="160"/>
      <c r="B4" s="161"/>
      <c r="C4" s="162"/>
      <c r="D4" s="163">
        <v>25480</v>
      </c>
      <c r="E4" s="164"/>
      <c r="F4" s="165">
        <v>29293</v>
      </c>
      <c r="G4" s="166"/>
      <c r="H4" s="167"/>
    </row>
    <row r="5" spans="1:8" x14ac:dyDescent="0.15">
      <c r="A5" s="148" t="s">
        <v>558</v>
      </c>
      <c r="B5" s="153"/>
      <c r="C5" s="154"/>
      <c r="D5" s="155">
        <v>55470</v>
      </c>
      <c r="E5" s="156"/>
      <c r="F5" s="157">
        <v>57132</v>
      </c>
      <c r="G5" s="158"/>
      <c r="H5" s="159"/>
    </row>
    <row r="6" spans="1:8" x14ac:dyDescent="0.15">
      <c r="A6" s="160"/>
      <c r="B6" s="161"/>
      <c r="C6" s="162"/>
      <c r="D6" s="163">
        <v>26096</v>
      </c>
      <c r="E6" s="164"/>
      <c r="F6" s="165">
        <v>30126</v>
      </c>
      <c r="G6" s="166"/>
      <c r="H6" s="167"/>
    </row>
    <row r="7" spans="1:8" x14ac:dyDescent="0.15">
      <c r="A7" s="148" t="s">
        <v>559</v>
      </c>
      <c r="B7" s="153"/>
      <c r="C7" s="154"/>
      <c r="D7" s="155">
        <v>60226</v>
      </c>
      <c r="E7" s="156"/>
      <c r="F7" s="157">
        <v>58766</v>
      </c>
      <c r="G7" s="158"/>
      <c r="H7" s="159"/>
    </row>
    <row r="8" spans="1:8" x14ac:dyDescent="0.15">
      <c r="A8" s="160"/>
      <c r="B8" s="161"/>
      <c r="C8" s="162"/>
      <c r="D8" s="163">
        <v>28643</v>
      </c>
      <c r="E8" s="164"/>
      <c r="F8" s="165">
        <v>29363</v>
      </c>
      <c r="G8" s="166"/>
      <c r="H8" s="167"/>
    </row>
    <row r="9" spans="1:8" x14ac:dyDescent="0.15">
      <c r="A9" s="148" t="s">
        <v>560</v>
      </c>
      <c r="B9" s="153"/>
      <c r="C9" s="154"/>
      <c r="D9" s="155">
        <v>61693</v>
      </c>
      <c r="E9" s="156"/>
      <c r="F9" s="157">
        <v>62482</v>
      </c>
      <c r="G9" s="158"/>
      <c r="H9" s="159"/>
    </row>
    <row r="10" spans="1:8" x14ac:dyDescent="0.15">
      <c r="A10" s="160"/>
      <c r="B10" s="161"/>
      <c r="C10" s="162"/>
      <c r="D10" s="163">
        <v>34376</v>
      </c>
      <c r="E10" s="164"/>
      <c r="F10" s="165">
        <v>34626</v>
      </c>
      <c r="G10" s="166"/>
      <c r="H10" s="167"/>
    </row>
    <row r="11" spans="1:8" x14ac:dyDescent="0.15">
      <c r="A11" s="148" t="s">
        <v>561</v>
      </c>
      <c r="B11" s="153"/>
      <c r="C11" s="154"/>
      <c r="D11" s="155">
        <v>55436</v>
      </c>
      <c r="E11" s="156"/>
      <c r="F11" s="157">
        <v>59288</v>
      </c>
      <c r="G11" s="158"/>
      <c r="H11" s="159"/>
    </row>
    <row r="12" spans="1:8" x14ac:dyDescent="0.15">
      <c r="A12" s="160"/>
      <c r="B12" s="161"/>
      <c r="C12" s="168"/>
      <c r="D12" s="163">
        <v>26701</v>
      </c>
      <c r="E12" s="164"/>
      <c r="F12" s="165">
        <v>32670</v>
      </c>
      <c r="G12" s="166"/>
      <c r="H12" s="167"/>
    </row>
    <row r="13" spans="1:8" x14ac:dyDescent="0.15">
      <c r="A13" s="148"/>
      <c r="B13" s="153"/>
      <c r="C13" s="169"/>
      <c r="D13" s="170">
        <v>57123</v>
      </c>
      <c r="E13" s="171"/>
      <c r="F13" s="172">
        <v>58523</v>
      </c>
      <c r="G13" s="173"/>
      <c r="H13" s="159"/>
    </row>
    <row r="14" spans="1:8" x14ac:dyDescent="0.15">
      <c r="A14" s="160"/>
      <c r="B14" s="161"/>
      <c r="C14" s="162"/>
      <c r="D14" s="163">
        <v>28259</v>
      </c>
      <c r="E14" s="164"/>
      <c r="F14" s="165">
        <v>31216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2.38</v>
      </c>
      <c r="C19" s="174">
        <f>ROUND(VALUE(SUBSTITUTE(実質収支比率等に係る経年分析!G$48,"▲","-")),2)</f>
        <v>2.2200000000000002</v>
      </c>
      <c r="D19" s="174">
        <f>ROUND(VALUE(SUBSTITUTE(実質収支比率等に係る経年分析!H$48,"▲","-")),2)</f>
        <v>2.02</v>
      </c>
      <c r="E19" s="174">
        <f>ROUND(VALUE(SUBSTITUTE(実質収支比率等に係る経年分析!I$48,"▲","-")),2)</f>
        <v>2.42</v>
      </c>
      <c r="F19" s="174">
        <f>ROUND(VALUE(SUBSTITUTE(実質収支比率等に係る経年分析!J$48,"▲","-")),2)</f>
        <v>2.23</v>
      </c>
    </row>
    <row r="20" spans="1:11" x14ac:dyDescent="0.15">
      <c r="A20" s="174" t="s">
        <v>57</v>
      </c>
      <c r="B20" s="174">
        <f>ROUND(VALUE(SUBSTITUTE(実質収支比率等に係る経年分析!F$47,"▲","-")),2)</f>
        <v>7.59</v>
      </c>
      <c r="C20" s="174">
        <f>ROUND(VALUE(SUBSTITUTE(実質収支比率等に係る経年分析!G$47,"▲","-")),2)</f>
        <v>8.08</v>
      </c>
      <c r="D20" s="174">
        <f>ROUND(VALUE(SUBSTITUTE(実質収支比率等に係る経年分析!H$47,"▲","-")),2)</f>
        <v>8.6199999999999992</v>
      </c>
      <c r="E20" s="174">
        <f>ROUND(VALUE(SUBSTITUTE(実質収支比率等に係る経年分析!I$47,"▲","-")),2)</f>
        <v>7.88</v>
      </c>
      <c r="F20" s="174">
        <f>ROUND(VALUE(SUBSTITUTE(実質収支比率等に係る経年分析!J$47,"▲","-")),2)</f>
        <v>8.33</v>
      </c>
    </row>
    <row r="21" spans="1:11" x14ac:dyDescent="0.15">
      <c r="A21" s="174" t="s">
        <v>58</v>
      </c>
      <c r="B21" s="174">
        <f>IF(ISNUMBER(VALUE(SUBSTITUTE(実質収支比率等に係る経年分析!F$49,"▲","-"))),ROUND(VALUE(SUBSTITUTE(実質収支比率等に係る経年分析!F$49,"▲","-")),2),NA())</f>
        <v>1.17</v>
      </c>
      <c r="C21" s="174">
        <f>IF(ISNUMBER(VALUE(SUBSTITUTE(実質収支比率等に係る経年分析!G$49,"▲","-"))),ROUND(VALUE(SUBSTITUTE(実質収支比率等に係る経年分析!G$49,"▲","-")),2),NA())</f>
        <v>0.39</v>
      </c>
      <c r="D21" s="174">
        <f>IF(ISNUMBER(VALUE(SUBSTITUTE(実質収支比率等に係る経年分析!H$49,"▲","-"))),ROUND(VALUE(SUBSTITUTE(実質収支比率等に係る経年分析!H$49,"▲","-")),2),NA())</f>
        <v>0.49</v>
      </c>
      <c r="E21" s="174">
        <f>IF(ISNUMBER(VALUE(SUBSTITUTE(実質収支比率等に係る経年分析!I$49,"▲","-"))),ROUND(VALUE(SUBSTITUTE(実質収支比率等に係る経年分析!I$49,"▲","-")),2),NA())</f>
        <v>0.22</v>
      </c>
      <c r="F21" s="174">
        <f>IF(ISNUMBER(VALUE(SUBSTITUTE(実質収支比率等に係る経年分析!J$49,"▲","-"))),ROUND(VALUE(SUBSTITUTE(実質収支比率等に係る経年分析!J$49,"▲","-")),2),NA())</f>
        <v>0.04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0.55000000000000004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0.77</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2.0099999999999998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2.0699999999999998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2.23</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2.1800000000000002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2.4700000000000002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2.85</v>
      </c>
    </row>
    <row r="36" spans="1:16" x14ac:dyDescent="0.15">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90643</v>
      </c>
      <c r="E42" s="176"/>
      <c r="F42" s="176"/>
      <c r="G42" s="176">
        <f>'実質公債費比率（分子）の構造'!L$52</f>
        <v>96042</v>
      </c>
      <c r="H42" s="176"/>
      <c r="I42" s="176"/>
      <c r="J42" s="176">
        <f>'実質公債費比率（分子）の構造'!M$52</f>
        <v>93445</v>
      </c>
      <c r="K42" s="176"/>
      <c r="L42" s="176"/>
      <c r="M42" s="176">
        <f>'実質公債費比率（分子）の構造'!N$52</f>
        <v>88434</v>
      </c>
      <c r="N42" s="176"/>
      <c r="O42" s="176"/>
      <c r="P42" s="176">
        <f>'実質公債費比率（分子）の構造'!O$52</f>
        <v>92457</v>
      </c>
    </row>
    <row r="43" spans="1:16" x14ac:dyDescent="0.15">
      <c r="A43" s="176" t="s">
        <v>66</v>
      </c>
      <c r="B43" s="176">
        <f>'実質公債費比率（分子）の構造'!K$51</f>
        <v>8</v>
      </c>
      <c r="C43" s="176"/>
      <c r="D43" s="176"/>
      <c r="E43" s="176">
        <f>'実質公債費比率（分子）の構造'!L$51</f>
        <v>3</v>
      </c>
      <c r="F43" s="176"/>
      <c r="G43" s="176"/>
      <c r="H43" s="176">
        <f>'実質公債費比率（分子）の構造'!M$51</f>
        <v>9</v>
      </c>
      <c r="I43" s="176"/>
      <c r="J43" s="176"/>
      <c r="K43" s="176">
        <f>'実質公債費比率（分子）の構造'!N$51</f>
        <v>9</v>
      </c>
      <c r="L43" s="176"/>
      <c r="M43" s="176"/>
      <c r="N43" s="176">
        <f>'実質公債費比率（分子）の構造'!O$51</f>
        <v>1</v>
      </c>
      <c r="O43" s="176"/>
      <c r="P43" s="176"/>
    </row>
    <row r="44" spans="1:16" x14ac:dyDescent="0.15">
      <c r="A44" s="176" t="s">
        <v>67</v>
      </c>
      <c r="B44" s="176">
        <f>'実質公債費比率（分子）の構造'!K$50</f>
        <v>4050</v>
      </c>
      <c r="C44" s="176"/>
      <c r="D44" s="176"/>
      <c r="E44" s="176">
        <f>'実質公債費比率（分子）の構造'!L$50</f>
        <v>4202</v>
      </c>
      <c r="F44" s="176"/>
      <c r="G44" s="176"/>
      <c r="H44" s="176">
        <f>'実質公債費比率（分子）の構造'!M$50</f>
        <v>4172</v>
      </c>
      <c r="I44" s="176"/>
      <c r="J44" s="176"/>
      <c r="K44" s="176">
        <f>'実質公債費比率（分子）の構造'!N$50</f>
        <v>4382</v>
      </c>
      <c r="L44" s="176"/>
      <c r="M44" s="176"/>
      <c r="N44" s="176">
        <f>'実質公債費比率（分子）の構造'!O$50</f>
        <v>3911</v>
      </c>
      <c r="O44" s="176"/>
      <c r="P44" s="176"/>
    </row>
    <row r="45" spans="1:16" x14ac:dyDescent="0.15">
      <c r="A45" s="176" t="s">
        <v>68</v>
      </c>
      <c r="B45" s="176">
        <f>'実質公債費比率（分子）の構造'!K$49</f>
        <v>203</v>
      </c>
      <c r="C45" s="176"/>
      <c r="D45" s="176"/>
      <c r="E45" s="176">
        <f>'実質公債費比率（分子）の構造'!L$49</f>
        <v>348</v>
      </c>
      <c r="F45" s="176"/>
      <c r="G45" s="176"/>
      <c r="H45" s="176">
        <f>'実質公債費比率（分子）の構造'!M$49</f>
        <v>362</v>
      </c>
      <c r="I45" s="176"/>
      <c r="J45" s="176"/>
      <c r="K45" s="176">
        <f>'実質公債費比率（分子）の構造'!N$49</f>
        <v>357</v>
      </c>
      <c r="L45" s="176"/>
      <c r="M45" s="176"/>
      <c r="N45" s="176">
        <f>'実質公債費比率（分子）の構造'!O$49</f>
        <v>350</v>
      </c>
      <c r="O45" s="176"/>
      <c r="P45" s="176"/>
    </row>
    <row r="46" spans="1:16" x14ac:dyDescent="0.15">
      <c r="A46" s="176" t="s">
        <v>69</v>
      </c>
      <c r="B46" s="176">
        <f>'実質公債費比率（分子）の構造'!K$48</f>
        <v>25284</v>
      </c>
      <c r="C46" s="176"/>
      <c r="D46" s="176"/>
      <c r="E46" s="176">
        <f>'実質公債費比率（分子）の構造'!L$48</f>
        <v>23629</v>
      </c>
      <c r="F46" s="176"/>
      <c r="G46" s="176"/>
      <c r="H46" s="176">
        <f>'実質公債費比率（分子）の構造'!M$48</f>
        <v>22987</v>
      </c>
      <c r="I46" s="176"/>
      <c r="J46" s="176"/>
      <c r="K46" s="176">
        <f>'実質公債費比率（分子）の構造'!N$48</f>
        <v>22883</v>
      </c>
      <c r="L46" s="176"/>
      <c r="M46" s="176"/>
      <c r="N46" s="176">
        <f>'実質公債費比率（分子）の構造'!O$48</f>
        <v>22974</v>
      </c>
      <c r="O46" s="176"/>
      <c r="P46" s="176"/>
    </row>
    <row r="47" spans="1:16" x14ac:dyDescent="0.15">
      <c r="A47" s="176" t="s">
        <v>70</v>
      </c>
      <c r="B47" s="176">
        <f>'実質公債費比率（分子）の構造'!K$47</f>
        <v>41622</v>
      </c>
      <c r="C47" s="176"/>
      <c r="D47" s="176"/>
      <c r="E47" s="176">
        <f>'実質公債費比率（分子）の構造'!L$47</f>
        <v>41165</v>
      </c>
      <c r="F47" s="176"/>
      <c r="G47" s="176"/>
      <c r="H47" s="176">
        <f>'実質公債費比率（分子）の構造'!M$47</f>
        <v>41895</v>
      </c>
      <c r="I47" s="176"/>
      <c r="J47" s="176"/>
      <c r="K47" s="176">
        <f>'実質公債費比率（分子）の構造'!N$47</f>
        <v>43385</v>
      </c>
      <c r="L47" s="176"/>
      <c r="M47" s="176"/>
      <c r="N47" s="176">
        <f>'実質公債費比率（分子）の構造'!O$47</f>
        <v>44370</v>
      </c>
      <c r="O47" s="176"/>
      <c r="P47" s="176"/>
    </row>
    <row r="48" spans="1:16" x14ac:dyDescent="0.15">
      <c r="A48" s="176" t="s">
        <v>71</v>
      </c>
      <c r="B48" s="176">
        <f>'実質公債費比率（分子）の構造'!K$46</f>
        <v>2261</v>
      </c>
      <c r="C48" s="176"/>
      <c r="D48" s="176"/>
      <c r="E48" s="176">
        <f>'実質公債費比率（分子）の構造'!L$46</f>
        <v>606</v>
      </c>
      <c r="F48" s="176"/>
      <c r="G48" s="176"/>
      <c r="H48" s="176">
        <f>'実質公債費比率（分子）の構造'!M$46</f>
        <v>299</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54737</v>
      </c>
      <c r="C49" s="176"/>
      <c r="D49" s="176"/>
      <c r="E49" s="176">
        <f>'実質公債費比率（分子）の構造'!L$45</f>
        <v>60635</v>
      </c>
      <c r="F49" s="176"/>
      <c r="G49" s="176"/>
      <c r="H49" s="176">
        <f>'実質公債費比率（分子）の構造'!M$45</f>
        <v>57519</v>
      </c>
      <c r="I49" s="176"/>
      <c r="J49" s="176"/>
      <c r="K49" s="176">
        <f>'実質公債費比率（分子）の構造'!N$45</f>
        <v>48439</v>
      </c>
      <c r="L49" s="176"/>
      <c r="M49" s="176"/>
      <c r="N49" s="176">
        <f>'実質公債費比率（分子）の構造'!O$45</f>
        <v>52383</v>
      </c>
      <c r="O49" s="176"/>
      <c r="P49" s="176"/>
    </row>
    <row r="50" spans="1:16" x14ac:dyDescent="0.15">
      <c r="A50" s="176" t="s">
        <v>73</v>
      </c>
      <c r="B50" s="176" t="e">
        <f>NA()</f>
        <v>#N/A</v>
      </c>
      <c r="C50" s="176">
        <f>IF(ISNUMBER('実質公債費比率（分子）の構造'!K$53),'実質公債費比率（分子）の構造'!K$53,NA())</f>
        <v>37522</v>
      </c>
      <c r="D50" s="176" t="e">
        <f>NA()</f>
        <v>#N/A</v>
      </c>
      <c r="E50" s="176" t="e">
        <f>NA()</f>
        <v>#N/A</v>
      </c>
      <c r="F50" s="176">
        <f>IF(ISNUMBER('実質公債費比率（分子）の構造'!L$53),'実質公債費比率（分子）の構造'!L$53,NA())</f>
        <v>34546</v>
      </c>
      <c r="G50" s="176" t="e">
        <f>NA()</f>
        <v>#N/A</v>
      </c>
      <c r="H50" s="176" t="e">
        <f>NA()</f>
        <v>#N/A</v>
      </c>
      <c r="I50" s="176">
        <f>IF(ISNUMBER('実質公債費比率（分子）の構造'!M$53),'実質公債費比率（分子）の構造'!M$53,NA())</f>
        <v>33798</v>
      </c>
      <c r="J50" s="176" t="e">
        <f>NA()</f>
        <v>#N/A</v>
      </c>
      <c r="K50" s="176" t="e">
        <f>NA()</f>
        <v>#N/A</v>
      </c>
      <c r="L50" s="176">
        <f>IF(ISNUMBER('実質公債費比率（分子）の構造'!N$53),'実質公債費比率（分子）の構造'!N$53,NA())</f>
        <v>31021</v>
      </c>
      <c r="M50" s="176" t="e">
        <f>NA()</f>
        <v>#N/A</v>
      </c>
      <c r="N50" s="176" t="e">
        <f>NA()</f>
        <v>#N/A</v>
      </c>
      <c r="O50" s="176">
        <f>IF(ISNUMBER('実質公債費比率（分子）の構造'!O$53),'実質公債費比率（分子）の構造'!O$53,NA())</f>
        <v>31532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851506</v>
      </c>
      <c r="E56" s="175"/>
      <c r="F56" s="175"/>
      <c r="G56" s="175">
        <f>'将来負担比率（分子）の構造'!J$52</f>
        <v>845402</v>
      </c>
      <c r="H56" s="175"/>
      <c r="I56" s="175"/>
      <c r="J56" s="175">
        <f>'将来負担比率（分子）の構造'!K$52</f>
        <v>843488</v>
      </c>
      <c r="K56" s="175"/>
      <c r="L56" s="175"/>
      <c r="M56" s="175">
        <f>'将来負担比率（分子）の構造'!L$52</f>
        <v>847439</v>
      </c>
      <c r="N56" s="175"/>
      <c r="O56" s="175"/>
      <c r="P56" s="175">
        <f>'将来負担比率（分子）の構造'!M$52</f>
        <v>832371</v>
      </c>
    </row>
    <row r="57" spans="1:16" x14ac:dyDescent="0.15">
      <c r="A57" s="175" t="s">
        <v>44</v>
      </c>
      <c r="B57" s="175"/>
      <c r="C57" s="175"/>
      <c r="D57" s="175">
        <f>'将来負担比率（分子）の構造'!I$51</f>
        <v>293342</v>
      </c>
      <c r="E57" s="175"/>
      <c r="F57" s="175"/>
      <c r="G57" s="175">
        <f>'将来負担比率（分子）の構造'!J$51</f>
        <v>283458</v>
      </c>
      <c r="H57" s="175"/>
      <c r="I57" s="175"/>
      <c r="J57" s="175">
        <f>'将来負担比率（分子）の構造'!K$51</f>
        <v>266110</v>
      </c>
      <c r="K57" s="175"/>
      <c r="L57" s="175"/>
      <c r="M57" s="175">
        <f>'将来負担比率（分子）の構造'!L$51</f>
        <v>278154</v>
      </c>
      <c r="N57" s="175"/>
      <c r="O57" s="175"/>
      <c r="P57" s="175">
        <f>'将来負担比率（分子）の構造'!M$51</f>
        <v>284406</v>
      </c>
    </row>
    <row r="58" spans="1:16" x14ac:dyDescent="0.15">
      <c r="A58" s="175" t="s">
        <v>43</v>
      </c>
      <c r="B58" s="175"/>
      <c r="C58" s="175"/>
      <c r="D58" s="175">
        <f>'将来負担比率（分子）の構造'!I$50</f>
        <v>256370</v>
      </c>
      <c r="E58" s="175"/>
      <c r="F58" s="175"/>
      <c r="G58" s="175">
        <f>'将来負担比率（分子）の構造'!J$50</f>
        <v>282212</v>
      </c>
      <c r="H58" s="175"/>
      <c r="I58" s="175"/>
      <c r="J58" s="175">
        <f>'将来負担比率（分子）の構造'!K$50</f>
        <v>295511</v>
      </c>
      <c r="K58" s="175"/>
      <c r="L58" s="175"/>
      <c r="M58" s="175">
        <f>'将来負担比率（分子）の構造'!L$50</f>
        <v>336218</v>
      </c>
      <c r="N58" s="175"/>
      <c r="O58" s="175"/>
      <c r="P58" s="175">
        <f>'将来負担比率（分子）の構造'!M$50</f>
        <v>378563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18602</v>
      </c>
      <c r="C61" s="175"/>
      <c r="D61" s="175"/>
      <c r="E61" s="175">
        <f>'将来負担比率（分子）の構造'!J$46</f>
        <v>15476</v>
      </c>
      <c r="F61" s="175"/>
      <c r="G61" s="175"/>
      <c r="H61" s="175">
        <f>'将来負担比率（分子）の構造'!K$46</f>
        <v>19326</v>
      </c>
      <c r="I61" s="175"/>
      <c r="J61" s="175"/>
      <c r="K61" s="175">
        <f>'将来負担比率（分子）の構造'!L$46</f>
        <v>9955</v>
      </c>
      <c r="L61" s="175"/>
      <c r="M61" s="175"/>
      <c r="N61" s="175">
        <f>'将来負担比率（分子）の構造'!M$46</f>
        <v>13031</v>
      </c>
      <c r="O61" s="175"/>
      <c r="P61" s="175"/>
    </row>
    <row r="62" spans="1:16" x14ac:dyDescent="0.15">
      <c r="A62" s="175" t="s">
        <v>37</v>
      </c>
      <c r="B62" s="175">
        <f>'将来負担比率（分子）の構造'!I$45</f>
        <v>92791</v>
      </c>
      <c r="C62" s="175"/>
      <c r="D62" s="175"/>
      <c r="E62" s="175">
        <f>'将来負担比率（分子）の構造'!J$45</f>
        <v>91931</v>
      </c>
      <c r="F62" s="175"/>
      <c r="G62" s="175"/>
      <c r="H62" s="175">
        <f>'将来負担比率（分子）の構造'!K$45</f>
        <v>90696</v>
      </c>
      <c r="I62" s="175"/>
      <c r="J62" s="175"/>
      <c r="K62" s="175">
        <f>'将来負担比率（分子）の構造'!L$45</f>
        <v>88203</v>
      </c>
      <c r="L62" s="175"/>
      <c r="M62" s="175"/>
      <c r="N62" s="175">
        <f>'将来負担比率（分子）の構造'!M$45</f>
        <v>87241</v>
      </c>
      <c r="O62" s="175"/>
      <c r="P62" s="175"/>
    </row>
    <row r="63" spans="1:16" x14ac:dyDescent="0.15">
      <c r="A63" s="175" t="s">
        <v>36</v>
      </c>
      <c r="B63" s="175">
        <f>'将来負担比率（分子）の構造'!I$44</f>
        <v>3747</v>
      </c>
      <c r="C63" s="175"/>
      <c r="D63" s="175"/>
      <c r="E63" s="175">
        <f>'将来負担比率（分子）の構造'!J$44</f>
        <v>3458</v>
      </c>
      <c r="F63" s="175"/>
      <c r="G63" s="175"/>
      <c r="H63" s="175">
        <f>'将来負担比率（分子）の構造'!K$44</f>
        <v>3162</v>
      </c>
      <c r="I63" s="175"/>
      <c r="J63" s="175"/>
      <c r="K63" s="175">
        <f>'将来負担比率（分子）の構造'!L$44</f>
        <v>2824</v>
      </c>
      <c r="L63" s="175"/>
      <c r="M63" s="175"/>
      <c r="N63" s="175">
        <f>'将来負担比率（分子）の構造'!M$44</f>
        <v>2488</v>
      </c>
      <c r="O63" s="175"/>
      <c r="P63" s="175"/>
    </row>
    <row r="64" spans="1:16" x14ac:dyDescent="0.15">
      <c r="A64" s="175" t="s">
        <v>35</v>
      </c>
      <c r="B64" s="175">
        <f>'将来負担比率（分子）の構造'!I$43</f>
        <v>285198</v>
      </c>
      <c r="C64" s="175"/>
      <c r="D64" s="175"/>
      <c r="E64" s="175">
        <f>'将来負担比率（分子）の構造'!J$43</f>
        <v>269493</v>
      </c>
      <c r="F64" s="175"/>
      <c r="G64" s="175"/>
      <c r="H64" s="175">
        <f>'将来負担比率（分子）の構造'!K$43</f>
        <v>256858</v>
      </c>
      <c r="I64" s="175"/>
      <c r="J64" s="175"/>
      <c r="K64" s="175">
        <f>'将来負担比率（分子）の構造'!L$43</f>
        <v>251685</v>
      </c>
      <c r="L64" s="175"/>
      <c r="M64" s="175"/>
      <c r="N64" s="175">
        <f>'将来負担比率（分子）の構造'!M$43</f>
        <v>259475</v>
      </c>
      <c r="O64" s="175"/>
      <c r="P64" s="175"/>
    </row>
    <row r="65" spans="1:16" x14ac:dyDescent="0.15">
      <c r="A65" s="175" t="s">
        <v>34</v>
      </c>
      <c r="B65" s="175">
        <f>'将来負担比率（分子）の構造'!I$42</f>
        <v>32524</v>
      </c>
      <c r="C65" s="175"/>
      <c r="D65" s="175"/>
      <c r="E65" s="175">
        <f>'将来負担比率（分子）の構造'!J$42</f>
        <v>26964</v>
      </c>
      <c r="F65" s="175"/>
      <c r="G65" s="175"/>
      <c r="H65" s="175">
        <f>'将来負担比率（分子）の構造'!K$42</f>
        <v>29129</v>
      </c>
      <c r="I65" s="175"/>
      <c r="J65" s="175"/>
      <c r="K65" s="175">
        <f>'将来負担比率（分子）の構造'!L$42</f>
        <v>33552</v>
      </c>
      <c r="L65" s="175"/>
      <c r="M65" s="175"/>
      <c r="N65" s="175">
        <f>'将来負担比率（分子）の構造'!M$42</f>
        <v>30889</v>
      </c>
      <c r="O65" s="175"/>
      <c r="P65" s="175"/>
    </row>
    <row r="66" spans="1:16" x14ac:dyDescent="0.15">
      <c r="A66" s="175" t="s">
        <v>33</v>
      </c>
      <c r="B66" s="175">
        <f>'将来負担比率（分子）の構造'!I$41</f>
        <v>1409307</v>
      </c>
      <c r="C66" s="175"/>
      <c r="D66" s="175"/>
      <c r="E66" s="175">
        <f>'将来負担比率（分子）の構造'!J$41</f>
        <v>1408879</v>
      </c>
      <c r="F66" s="175"/>
      <c r="G66" s="175"/>
      <c r="H66" s="175">
        <f>'将来負担比率（分子）の構造'!K$41</f>
        <v>1400373</v>
      </c>
      <c r="I66" s="175"/>
      <c r="J66" s="175"/>
      <c r="K66" s="175">
        <f>'将来負担比率（分子）の構造'!L$41</f>
        <v>1401546</v>
      </c>
      <c r="L66" s="175"/>
      <c r="M66" s="175"/>
      <c r="N66" s="175">
        <f>'将来負担比率（分子）の構造'!M$41</f>
        <v>1387606</v>
      </c>
      <c r="O66" s="175"/>
      <c r="P66" s="175"/>
    </row>
    <row r="67" spans="1:16" x14ac:dyDescent="0.15">
      <c r="A67" s="175" t="s">
        <v>77</v>
      </c>
      <c r="B67" s="175" t="e">
        <f>NA()</f>
        <v>#N/A</v>
      </c>
      <c r="C67" s="175">
        <f>IF(ISNUMBER('将来負担比率（分子）の構造'!I$53), IF('将来負担比率（分子）の構造'!I$53 &lt; 0, 0, '将来負担比率（分子）の構造'!I$53), NA())</f>
        <v>440952</v>
      </c>
      <c r="D67" s="175" t="e">
        <f>NA()</f>
        <v>#N/A</v>
      </c>
      <c r="E67" s="175" t="e">
        <f>NA()</f>
        <v>#N/A</v>
      </c>
      <c r="F67" s="175">
        <f>IF(ISNUMBER('将来負担比率（分子）の構造'!J$53), IF('将来負担比率（分子）の構造'!J$53 &lt; 0, 0, '将来負担比率（分子）の構造'!J$53), NA())</f>
        <v>405131</v>
      </c>
      <c r="G67" s="175" t="e">
        <f>NA()</f>
        <v>#N/A</v>
      </c>
      <c r="H67" s="175" t="e">
        <f>NA()</f>
        <v>#N/A</v>
      </c>
      <c r="I67" s="175">
        <f>IF(ISNUMBER('将来負担比率（分子）の構造'!K$53), IF('将来負担比率（分子）の構造'!K$53 &lt; 0, 0, '将来負担比率（分子）の構造'!K$53), NA())</f>
        <v>394436</v>
      </c>
      <c r="J67" s="175" t="e">
        <f>NA()</f>
        <v>#N/A</v>
      </c>
      <c r="K67" s="175" t="e">
        <f>NA()</f>
        <v>#N/A</v>
      </c>
      <c r="L67" s="175">
        <f>IF(ISNUMBER('将来負担比率（分子）の構造'!L$53), IF('将来負担比率（分子）の構造'!L$53 &lt; 0, 0, '将来負担比率（分子）の構造'!L$53), NA())</f>
        <v>325955</v>
      </c>
      <c r="M67" s="175" t="e">
        <f>NA()</f>
        <v>#N/A</v>
      </c>
      <c r="N67" s="175" t="e">
        <f>NA()</f>
        <v>#N/A</v>
      </c>
      <c r="O67" s="175">
        <f>IF(ISNUMBER('将来負担比率（分子）の構造'!M$53), IF('将来負担比率（分子）の構造'!M$53 &lt; 0, 0, '将来負担比率（分子）の構造'!M$53), NA())</f>
        <v>285389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36870</v>
      </c>
      <c r="C72" s="179">
        <f>基金残高に係る経年分析!G55</f>
        <v>35597</v>
      </c>
      <c r="D72" s="179">
        <f>基金残高に係る経年分析!H55</f>
        <v>36832</v>
      </c>
    </row>
    <row r="73" spans="1:16" x14ac:dyDescent="0.15">
      <c r="A73" s="178" t="s">
        <v>80</v>
      </c>
      <c r="B73" s="179">
        <f>基金残高に係る経年分析!F56</f>
        <v>5471</v>
      </c>
      <c r="C73" s="179">
        <f>基金残高に係る経年分析!G56</f>
        <v>19035</v>
      </c>
      <c r="D73" s="179">
        <f>基金残高に係る経年分析!H56</f>
        <v>20731</v>
      </c>
    </row>
    <row r="74" spans="1:16" x14ac:dyDescent="0.15">
      <c r="A74" s="178" t="s">
        <v>81</v>
      </c>
      <c r="B74" s="179">
        <f>基金残高に係る経年分析!F57</f>
        <v>31964</v>
      </c>
      <c r="C74" s="179">
        <f>基金残高に係る経年分析!G57</f>
        <v>40261</v>
      </c>
      <c r="D74" s="179">
        <f>基金残高に係る経年分析!H57</f>
        <v>62277</v>
      </c>
    </row>
  </sheetData>
  <sheetProtection algorithmName="SHA-512" hashValue="Sa+HD1MENln5Rbe52GemlUe/Z510SIhVMFe5hI2Z2VqiahRjQI07zkXTcH2hssiaPFAUmPpILHRsR0jPOwQOIw==" saltValue="QKWvobruQsc+YKyqr71F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