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ThisWorkbook"/>
  <xr:revisionPtr revIDLastSave="0" documentId="13_ncr:1_{A3335CE4-FA43-4BDC-B1F3-A619CCB5C3F3}" xr6:coauthVersionLast="36" xr6:coauthVersionMax="36" xr10:uidLastSave="{00000000-0000-0000-0000-000000000000}"/>
  <bookViews>
    <workbookView xWindow="32770" yWindow="32770" windowWidth="23040" windowHeight="8600" tabRatio="891" xr2:uid="{00000000-000D-0000-FFFF-FFFF00000000}"/>
  </bookViews>
  <sheets>
    <sheet name="総括表③" sheetId="92" r:id="rId1"/>
    <sheet name="３①・3 " sheetId="94" r:id="rId2"/>
    <sheet name="３①・４" sheetId="95" r:id="rId3"/>
    <sheet name="３①・５ " sheetId="93" r:id="rId4"/>
    <sheet name="３②総括表 " sheetId="106" r:id="rId5"/>
    <sheet name="３②A・B（法適）" sheetId="107" r:id="rId6"/>
    <sheet name="３②A'・B'（法適）（一組分）" sheetId="108" r:id="rId7"/>
    <sheet name="３②C（法適）" sheetId="101" r:id="rId8"/>
    <sheet name="３②D（法適） " sheetId="102" r:id="rId9"/>
    <sheet name="３②E・F（法非適）" sheetId="109" r:id="rId10"/>
    <sheet name="３②E'・F'（法非適）（一組分）" sheetId="110" r:id="rId11"/>
    <sheet name="３②G（法非適）" sheetId="105" r:id="rId12"/>
    <sheet name="３③A " sheetId="96" r:id="rId13"/>
    <sheet name="３③Ｂ" sheetId="97" r:id="rId14"/>
  </sheets>
  <definedNames>
    <definedName name="_xlnm.Print_Area" localSheetId="1">'３①・3 '!$A$1:$S$153</definedName>
    <definedName name="_xlnm.Print_Area" localSheetId="2">'３①・４'!$A$1:$S$153</definedName>
    <definedName name="_xlnm.Print_Area" localSheetId="3">'３①・５ '!$A$1:$S$153</definedName>
    <definedName name="_xlnm.Print_Area" localSheetId="5">'３②A・B（法適）'!$A$1:$K$123</definedName>
    <definedName name="_xlnm.Print_Area" localSheetId="8">'３②D（法適） '!$A$1:$G$31</definedName>
    <definedName name="_xlnm.Print_Area" localSheetId="9">'３②E・F（法非適）'!$A$1:$J$123</definedName>
    <definedName name="_xlnm.Print_Area" localSheetId="10">'３②E''・F''（法非適）（一組分）'!$A$1:$M$123</definedName>
    <definedName name="_xlnm.Print_Area" localSheetId="11">'３②G（法非適）'!$A$1:$G$32</definedName>
    <definedName name="_xlnm.Print_Area" localSheetId="12">'３③A '!$A$1:$L$29</definedName>
    <definedName name="_xlnm.Print_Area" localSheetId="13">'３③Ｂ'!$A$1:$E$17</definedName>
    <definedName name="_xlnm.Print_Area" localSheetId="0">総括表③!$A$1:$O$23</definedName>
    <definedName name="Z_D721A0C1_B769_41BA_9ADF_8B55E40B43F1_.wvu.PrintArea" localSheetId="8" hidden="1">'３②D（法適） '!$A$1:$G$31</definedName>
    <definedName name="Z_D721A0C1_B769_41BA_9ADF_8B55E40B43F1_.wvu.PrintArea" localSheetId="11" hidden="1">'３②G（法非適）'!$A$1:$G$32</definedName>
  </definedNames>
  <calcPr calcId="191029"/>
</workbook>
</file>

<file path=xl/calcChain.xml><?xml version="1.0" encoding="utf-8"?>
<calcChain xmlns="http://schemas.openxmlformats.org/spreadsheetml/2006/main">
  <c r="O107" i="93" l="1"/>
  <c r="O64" i="93"/>
  <c r="O65" i="93"/>
  <c r="O66" i="93"/>
  <c r="O67" i="93"/>
  <c r="O68" i="93"/>
  <c r="O69" i="93"/>
  <c r="O70" i="93"/>
  <c r="P70" i="93"/>
  <c r="O71" i="93"/>
  <c r="P71" i="93"/>
  <c r="O72" i="93"/>
  <c r="O73" i="93"/>
  <c r="O74" i="93"/>
  <c r="O75" i="93"/>
  <c r="O76" i="93"/>
  <c r="O77" i="93"/>
  <c r="O78" i="93"/>
  <c r="O79" i="93"/>
  <c r="P79" i="93"/>
  <c r="O80" i="93"/>
  <c r="O81" i="93"/>
  <c r="O82" i="93"/>
  <c r="O83" i="93"/>
  <c r="O84" i="93"/>
  <c r="O85" i="93"/>
  <c r="O86" i="93"/>
  <c r="O87" i="93"/>
  <c r="P87" i="93"/>
  <c r="O88" i="93"/>
  <c r="O89" i="93"/>
  <c r="O90" i="93"/>
  <c r="O91" i="93"/>
  <c r="O92" i="93"/>
  <c r="O93" i="93"/>
  <c r="O94" i="93"/>
  <c r="O95" i="93"/>
  <c r="O96" i="93"/>
  <c r="O97" i="93"/>
  <c r="O98" i="93"/>
  <c r="O99" i="93"/>
  <c r="O100" i="93"/>
  <c r="O101" i="93"/>
  <c r="O102" i="93"/>
  <c r="P102" i="93"/>
  <c r="O103" i="93"/>
  <c r="P103" i="93"/>
  <c r="O104" i="93"/>
  <c r="O105" i="93"/>
  <c r="O106" i="93"/>
  <c r="O63" i="93"/>
  <c r="O11" i="93"/>
  <c r="N11" i="93"/>
  <c r="P11" i="93"/>
  <c r="O11" i="95"/>
  <c r="N11" i="95"/>
  <c r="P11" i="95"/>
  <c r="O11" i="94"/>
  <c r="O12" i="93"/>
  <c r="O13" i="93"/>
  <c r="O14" i="93"/>
  <c r="O15" i="93"/>
  <c r="O16" i="93"/>
  <c r="O17" i="93"/>
  <c r="O18" i="93"/>
  <c r="O19" i="93"/>
  <c r="N19" i="93"/>
  <c r="P19" i="93"/>
  <c r="O20" i="93"/>
  <c r="O21" i="93"/>
  <c r="O22" i="93"/>
  <c r="O23" i="93"/>
  <c r="O24" i="93"/>
  <c r="O25" i="93"/>
  <c r="O26" i="93"/>
  <c r="O27" i="93"/>
  <c r="N27" i="93"/>
  <c r="P27" i="93"/>
  <c r="O28" i="93"/>
  <c r="O29" i="93"/>
  <c r="O30" i="93"/>
  <c r="O31" i="93"/>
  <c r="O32" i="93"/>
  <c r="O33" i="93"/>
  <c r="O34" i="93"/>
  <c r="O35" i="93"/>
  <c r="O36" i="93"/>
  <c r="O37" i="93"/>
  <c r="O38" i="93"/>
  <c r="O39" i="93"/>
  <c r="O40" i="93"/>
  <c r="O41" i="93"/>
  <c r="O42" i="93"/>
  <c r="O43" i="93"/>
  <c r="N43" i="93"/>
  <c r="P43" i="93"/>
  <c r="O44" i="93"/>
  <c r="O45" i="93"/>
  <c r="O46" i="93"/>
  <c r="O47" i="93"/>
  <c r="O48" i="93"/>
  <c r="O49" i="93"/>
  <c r="O50" i="93"/>
  <c r="O51" i="93"/>
  <c r="N51" i="93"/>
  <c r="P51" i="93"/>
  <c r="O52" i="93"/>
  <c r="O53" i="93"/>
  <c r="O54" i="93"/>
  <c r="O55" i="93"/>
  <c r="C118" i="110"/>
  <c r="G107" i="110"/>
  <c r="C100" i="110"/>
  <c r="D83" i="110"/>
  <c r="C74" i="110"/>
  <c r="F65" i="110"/>
  <c r="F56" i="110"/>
  <c r="G45" i="110"/>
  <c r="C38" i="110"/>
  <c r="G28" i="110"/>
  <c r="H19" i="110"/>
  <c r="G19" i="110"/>
  <c r="E13" i="110"/>
  <c r="E15" i="110"/>
  <c r="E9" i="110"/>
  <c r="F13" i="110"/>
  <c r="L13" i="110"/>
  <c r="C118" i="109"/>
  <c r="G107" i="109"/>
  <c r="C100" i="109"/>
  <c r="D83" i="109"/>
  <c r="C74" i="109"/>
  <c r="F65" i="109"/>
  <c r="F56" i="109"/>
  <c r="G45" i="109"/>
  <c r="C38" i="109"/>
  <c r="G28" i="109"/>
  <c r="H19" i="109"/>
  <c r="G19" i="109"/>
  <c r="E13" i="109"/>
  <c r="E15" i="109"/>
  <c r="E9" i="109"/>
  <c r="C121" i="108"/>
  <c r="G110" i="108"/>
  <c r="C103" i="108"/>
  <c r="D86" i="108"/>
  <c r="C77" i="108"/>
  <c r="F68" i="108"/>
  <c r="F59" i="108"/>
  <c r="G48" i="108"/>
  <c r="C41" i="108"/>
  <c r="G31" i="108"/>
  <c r="E13" i="108"/>
  <c r="D9" i="108"/>
  <c r="E17" i="108"/>
  <c r="C121" i="107"/>
  <c r="G110" i="107"/>
  <c r="C103" i="107"/>
  <c r="D86" i="107"/>
  <c r="C77" i="107"/>
  <c r="F68" i="107"/>
  <c r="F59" i="107"/>
  <c r="G48" i="107"/>
  <c r="C41" i="107"/>
  <c r="G31" i="107"/>
  <c r="E13" i="107"/>
  <c r="D9" i="107"/>
  <c r="E17" i="107"/>
  <c r="F27" i="106"/>
  <c r="E27" i="106"/>
  <c r="D27" i="106"/>
  <c r="K11" i="94"/>
  <c r="C22" i="105"/>
  <c r="C22" i="102"/>
  <c r="C22" i="101"/>
  <c r="K9" i="96"/>
  <c r="L9" i="96"/>
  <c r="H64" i="93"/>
  <c r="H63" i="93"/>
  <c r="H65" i="93"/>
  <c r="H66" i="93"/>
  <c r="H67" i="93"/>
  <c r="H68" i="93"/>
  <c r="H69" i="93"/>
  <c r="I69" i="93"/>
  <c r="R69" i="93"/>
  <c r="S69" i="93"/>
  <c r="H70" i="93"/>
  <c r="H71" i="93"/>
  <c r="H72" i="93"/>
  <c r="I72" i="93"/>
  <c r="R72" i="93"/>
  <c r="S72" i="93"/>
  <c r="H73" i="93"/>
  <c r="H74" i="93"/>
  <c r="H75" i="93"/>
  <c r="H76" i="93"/>
  <c r="H77" i="93"/>
  <c r="H78" i="93"/>
  <c r="H79" i="93"/>
  <c r="H80" i="93"/>
  <c r="H81" i="93"/>
  <c r="H82" i="93"/>
  <c r="H83" i="93"/>
  <c r="H84" i="93"/>
  <c r="H85" i="93"/>
  <c r="H86" i="93"/>
  <c r="H87" i="93"/>
  <c r="H88" i="93"/>
  <c r="H89" i="93"/>
  <c r="H90" i="93"/>
  <c r="H91" i="93"/>
  <c r="H92" i="93"/>
  <c r="H93" i="93"/>
  <c r="H94" i="93"/>
  <c r="H95" i="93"/>
  <c r="H96" i="93"/>
  <c r="H97" i="93"/>
  <c r="H98" i="93"/>
  <c r="H99" i="93"/>
  <c r="H100" i="93"/>
  <c r="H101" i="93"/>
  <c r="H102" i="93"/>
  <c r="H103" i="93"/>
  <c r="H104" i="93"/>
  <c r="H105" i="93"/>
  <c r="H106" i="93"/>
  <c r="H107" i="93"/>
  <c r="H11" i="93"/>
  <c r="G11" i="93"/>
  <c r="H12" i="93"/>
  <c r="G12" i="93"/>
  <c r="H13" i="93"/>
  <c r="H14" i="93"/>
  <c r="H15" i="93"/>
  <c r="H16" i="93"/>
  <c r="H17" i="93"/>
  <c r="G17" i="93"/>
  <c r="H18" i="93"/>
  <c r="G18" i="93"/>
  <c r="H19" i="93"/>
  <c r="H20" i="93"/>
  <c r="H21" i="93"/>
  <c r="H22" i="93"/>
  <c r="H23" i="93"/>
  <c r="H24" i="93"/>
  <c r="G24" i="93"/>
  <c r="Q24" i="93"/>
  <c r="H25" i="93"/>
  <c r="G25" i="93"/>
  <c r="H26" i="93"/>
  <c r="G26" i="93"/>
  <c r="H27" i="93"/>
  <c r="H28" i="93"/>
  <c r="H29" i="93"/>
  <c r="G29" i="93"/>
  <c r="Q29" i="93"/>
  <c r="H30" i="93"/>
  <c r="H31" i="93"/>
  <c r="G31" i="93"/>
  <c r="H32" i="93"/>
  <c r="G32" i="93"/>
  <c r="H33" i="93"/>
  <c r="H34" i="93"/>
  <c r="G34" i="93"/>
  <c r="I34" i="93"/>
  <c r="R34" i="93"/>
  <c r="H35" i="93"/>
  <c r="H36" i="93"/>
  <c r="H37" i="93"/>
  <c r="H38" i="93"/>
  <c r="G38" i="93"/>
  <c r="H39" i="93"/>
  <c r="G39" i="93"/>
  <c r="H40" i="93"/>
  <c r="G40" i="93"/>
  <c r="H41" i="93"/>
  <c r="H42" i="93"/>
  <c r="G42" i="93"/>
  <c r="H43" i="93"/>
  <c r="H44" i="93"/>
  <c r="G44" i="93"/>
  <c r="H45" i="93"/>
  <c r="G45" i="93"/>
  <c r="H46" i="93"/>
  <c r="G46" i="93"/>
  <c r="H47" i="93"/>
  <c r="H48" i="93"/>
  <c r="H49" i="93"/>
  <c r="H50" i="93"/>
  <c r="G50" i="93"/>
  <c r="H51" i="93"/>
  <c r="H52" i="93"/>
  <c r="G52" i="93"/>
  <c r="H53" i="93"/>
  <c r="G53" i="93"/>
  <c r="H54" i="93"/>
  <c r="G54" i="93"/>
  <c r="H55" i="93"/>
  <c r="F9" i="96"/>
  <c r="K115" i="95"/>
  <c r="C11" i="97"/>
  <c r="C15" i="97"/>
  <c r="C16" i="97"/>
  <c r="J9" i="96"/>
  <c r="D11" i="97"/>
  <c r="D15" i="97"/>
  <c r="D16" i="97"/>
  <c r="J10" i="96"/>
  <c r="E11" i="97"/>
  <c r="E15" i="97"/>
  <c r="E16" i="97"/>
  <c r="J11" i="96"/>
  <c r="F10" i="96"/>
  <c r="K10" i="96"/>
  <c r="L10" i="96"/>
  <c r="F11" i="96"/>
  <c r="K11" i="96"/>
  <c r="L11" i="96"/>
  <c r="H11" i="95"/>
  <c r="G11" i="95"/>
  <c r="K11" i="95"/>
  <c r="M11" i="95"/>
  <c r="H12" i="95"/>
  <c r="G12" i="95"/>
  <c r="K12" i="95"/>
  <c r="M12" i="95"/>
  <c r="O12" i="95"/>
  <c r="N12" i="95"/>
  <c r="P12" i="95"/>
  <c r="H13" i="95"/>
  <c r="G13" i="95"/>
  <c r="K13" i="95"/>
  <c r="O13" i="95"/>
  <c r="N13" i="95"/>
  <c r="P13" i="95"/>
  <c r="M13" i="95"/>
  <c r="H14" i="95"/>
  <c r="G14" i="95"/>
  <c r="K14" i="95"/>
  <c r="O14" i="95"/>
  <c r="N14" i="95"/>
  <c r="P14" i="95"/>
  <c r="M14" i="95"/>
  <c r="H15" i="95"/>
  <c r="G15" i="95"/>
  <c r="K15" i="95"/>
  <c r="O15" i="95"/>
  <c r="N15" i="95"/>
  <c r="P15" i="95"/>
  <c r="M15" i="95"/>
  <c r="H16" i="95"/>
  <c r="G16" i="95"/>
  <c r="K16" i="95"/>
  <c r="O16" i="95"/>
  <c r="N16" i="95"/>
  <c r="P16" i="95"/>
  <c r="M16" i="95"/>
  <c r="H17" i="95"/>
  <c r="G17" i="95"/>
  <c r="K17" i="95"/>
  <c r="O17" i="95"/>
  <c r="N17" i="95"/>
  <c r="P17" i="95"/>
  <c r="M17" i="95"/>
  <c r="H18" i="95"/>
  <c r="G18" i="95"/>
  <c r="K18" i="95"/>
  <c r="M18" i="95"/>
  <c r="O18" i="95"/>
  <c r="N18" i="95"/>
  <c r="P18" i="95"/>
  <c r="H19" i="95"/>
  <c r="G19" i="95"/>
  <c r="Q19" i="95"/>
  <c r="K19" i="95"/>
  <c r="O19" i="95"/>
  <c r="N19" i="95"/>
  <c r="P19" i="95"/>
  <c r="M19" i="95"/>
  <c r="H20" i="95"/>
  <c r="G20" i="95"/>
  <c r="K20" i="95"/>
  <c r="O20" i="95"/>
  <c r="N20" i="95"/>
  <c r="P20" i="95"/>
  <c r="M20" i="95"/>
  <c r="H21" i="95"/>
  <c r="G21" i="95"/>
  <c r="K21" i="95"/>
  <c r="O21" i="95"/>
  <c r="N21" i="95"/>
  <c r="P21" i="95"/>
  <c r="M21" i="95"/>
  <c r="H22" i="95"/>
  <c r="G22" i="95"/>
  <c r="K22" i="95"/>
  <c r="O22" i="95"/>
  <c r="N22" i="95"/>
  <c r="P22" i="95"/>
  <c r="M22" i="95"/>
  <c r="G23" i="95"/>
  <c r="I23" i="95"/>
  <c r="R23" i="95"/>
  <c r="S23" i="95"/>
  <c r="H23" i="95"/>
  <c r="K23" i="95"/>
  <c r="O23" i="95"/>
  <c r="N23" i="95"/>
  <c r="P23" i="95"/>
  <c r="M23" i="95"/>
  <c r="H24" i="95"/>
  <c r="G24" i="95"/>
  <c r="K24" i="95"/>
  <c r="O24" i="95"/>
  <c r="N24" i="95"/>
  <c r="P24" i="95"/>
  <c r="M24" i="95"/>
  <c r="H25" i="95"/>
  <c r="G25" i="95"/>
  <c r="I25" i="95"/>
  <c r="R25" i="95"/>
  <c r="K25" i="95"/>
  <c r="O25" i="95"/>
  <c r="N25" i="95"/>
  <c r="P25" i="95"/>
  <c r="M25" i="95"/>
  <c r="H26" i="95"/>
  <c r="G26" i="95"/>
  <c r="Q26" i="95"/>
  <c r="K26" i="95"/>
  <c r="O26" i="95"/>
  <c r="N26" i="95"/>
  <c r="P26" i="95"/>
  <c r="M26" i="95"/>
  <c r="H27" i="95"/>
  <c r="G27" i="95"/>
  <c r="K27" i="95"/>
  <c r="O27" i="95"/>
  <c r="N27" i="95"/>
  <c r="P27" i="95"/>
  <c r="M27" i="95"/>
  <c r="H28" i="95"/>
  <c r="G28" i="95"/>
  <c r="K28" i="95"/>
  <c r="O28" i="95"/>
  <c r="N28" i="95"/>
  <c r="P28" i="95"/>
  <c r="M28" i="95"/>
  <c r="H29" i="95"/>
  <c r="G29" i="95"/>
  <c r="K29" i="95"/>
  <c r="M29" i="95"/>
  <c r="O29" i="95"/>
  <c r="N29" i="95"/>
  <c r="P29" i="95"/>
  <c r="H30" i="95"/>
  <c r="G30" i="95"/>
  <c r="K30" i="95"/>
  <c r="O30" i="95"/>
  <c r="N30" i="95"/>
  <c r="P30" i="95"/>
  <c r="M30" i="95"/>
  <c r="H31" i="95"/>
  <c r="G31" i="95"/>
  <c r="K31" i="95"/>
  <c r="O31" i="95"/>
  <c r="N31" i="95"/>
  <c r="P31" i="95"/>
  <c r="M31" i="95"/>
  <c r="H32" i="95"/>
  <c r="G32" i="95"/>
  <c r="K32" i="95"/>
  <c r="O32" i="95"/>
  <c r="N32" i="95"/>
  <c r="P32" i="95"/>
  <c r="M32" i="95"/>
  <c r="H33" i="95"/>
  <c r="G33" i="95"/>
  <c r="K33" i="95"/>
  <c r="O33" i="95"/>
  <c r="N33" i="95"/>
  <c r="P33" i="95"/>
  <c r="M33" i="95"/>
  <c r="H34" i="95"/>
  <c r="G34" i="95"/>
  <c r="K34" i="95"/>
  <c r="O34" i="95"/>
  <c r="N34" i="95"/>
  <c r="P34" i="95"/>
  <c r="M34" i="95"/>
  <c r="H35" i="95"/>
  <c r="G35" i="95"/>
  <c r="K35" i="95"/>
  <c r="O35" i="95"/>
  <c r="N35" i="95"/>
  <c r="P35" i="95"/>
  <c r="M35" i="95"/>
  <c r="H36" i="95"/>
  <c r="G36" i="95"/>
  <c r="K36" i="95"/>
  <c r="O36" i="95"/>
  <c r="N36" i="95"/>
  <c r="P36" i="95"/>
  <c r="M36" i="95"/>
  <c r="H37" i="95"/>
  <c r="G37" i="95"/>
  <c r="K37" i="95"/>
  <c r="M37" i="95"/>
  <c r="O37" i="95"/>
  <c r="N37" i="95"/>
  <c r="P37" i="95"/>
  <c r="H38" i="95"/>
  <c r="G38" i="95"/>
  <c r="K38" i="95"/>
  <c r="O38" i="95"/>
  <c r="N38" i="95"/>
  <c r="P38" i="95"/>
  <c r="M38" i="95"/>
  <c r="G39" i="95"/>
  <c r="I39" i="95"/>
  <c r="R39" i="95"/>
  <c r="H39" i="95"/>
  <c r="K39" i="95"/>
  <c r="O39" i="95"/>
  <c r="N39" i="95"/>
  <c r="P39" i="95"/>
  <c r="M39" i="95"/>
  <c r="H40" i="95"/>
  <c r="G40" i="95"/>
  <c r="K40" i="95"/>
  <c r="O40" i="95"/>
  <c r="N40" i="95"/>
  <c r="P40" i="95"/>
  <c r="M40" i="95"/>
  <c r="H41" i="95"/>
  <c r="G41" i="95"/>
  <c r="K41" i="95"/>
  <c r="M41" i="95"/>
  <c r="N41" i="95"/>
  <c r="P41" i="95"/>
  <c r="O41" i="95"/>
  <c r="H42" i="95"/>
  <c r="G42" i="95"/>
  <c r="K42" i="95"/>
  <c r="O42" i="95"/>
  <c r="N42" i="95"/>
  <c r="P42" i="95"/>
  <c r="M42" i="95"/>
  <c r="G43" i="95"/>
  <c r="I43" i="95"/>
  <c r="R43" i="95"/>
  <c r="S43" i="95"/>
  <c r="H43" i="95"/>
  <c r="K43" i="95"/>
  <c r="M43" i="95"/>
  <c r="O43" i="95"/>
  <c r="N43" i="95"/>
  <c r="P43" i="95"/>
  <c r="H44" i="95"/>
  <c r="G44" i="95"/>
  <c r="K44" i="95"/>
  <c r="O44" i="95"/>
  <c r="N44" i="95"/>
  <c r="P44" i="95"/>
  <c r="M44" i="95"/>
  <c r="H45" i="95"/>
  <c r="G45" i="95"/>
  <c r="K45" i="95"/>
  <c r="M45" i="95"/>
  <c r="O45" i="95"/>
  <c r="N45" i="95"/>
  <c r="P45" i="95"/>
  <c r="H46" i="95"/>
  <c r="G46" i="95"/>
  <c r="K46" i="95"/>
  <c r="O46" i="95"/>
  <c r="N46" i="95"/>
  <c r="P46" i="95"/>
  <c r="M46" i="95"/>
  <c r="G47" i="95"/>
  <c r="I47" i="95"/>
  <c r="R47" i="95"/>
  <c r="S47" i="95"/>
  <c r="H47" i="95"/>
  <c r="K47" i="95"/>
  <c r="O47" i="95"/>
  <c r="N47" i="95"/>
  <c r="P47" i="95"/>
  <c r="M47" i="95"/>
  <c r="H48" i="95"/>
  <c r="G48" i="95"/>
  <c r="K48" i="95"/>
  <c r="O48" i="95"/>
  <c r="N48" i="95"/>
  <c r="P48" i="95"/>
  <c r="M48" i="95"/>
  <c r="H49" i="95"/>
  <c r="G49" i="95"/>
  <c r="I49" i="95"/>
  <c r="R49" i="95"/>
  <c r="K49" i="95"/>
  <c r="O49" i="95"/>
  <c r="N49" i="95"/>
  <c r="P49" i="95"/>
  <c r="M49" i="95"/>
  <c r="H50" i="95"/>
  <c r="G50" i="95"/>
  <c r="K50" i="95"/>
  <c r="O50" i="95"/>
  <c r="N50" i="95"/>
  <c r="P50" i="95"/>
  <c r="M50" i="95"/>
  <c r="H51" i="95"/>
  <c r="G51" i="95"/>
  <c r="K51" i="95"/>
  <c r="O51" i="95"/>
  <c r="N51" i="95"/>
  <c r="P51" i="95"/>
  <c r="M51" i="95"/>
  <c r="H52" i="95"/>
  <c r="G52" i="95"/>
  <c r="K52" i="95"/>
  <c r="O52" i="95"/>
  <c r="N52" i="95"/>
  <c r="P52" i="95"/>
  <c r="M52" i="95"/>
  <c r="H53" i="95"/>
  <c r="G53" i="95"/>
  <c r="K53" i="95"/>
  <c r="M53" i="95"/>
  <c r="O53" i="95"/>
  <c r="N53" i="95"/>
  <c r="P53" i="95"/>
  <c r="H54" i="95"/>
  <c r="G54" i="95"/>
  <c r="K54" i="95"/>
  <c r="M54" i="95"/>
  <c r="O54" i="95"/>
  <c r="N54" i="95"/>
  <c r="P54" i="95"/>
  <c r="H55" i="95"/>
  <c r="G55" i="95"/>
  <c r="K55" i="95"/>
  <c r="O55" i="95"/>
  <c r="N55" i="95"/>
  <c r="P55" i="95"/>
  <c r="M55" i="95"/>
  <c r="G63" i="95"/>
  <c r="H63" i="95"/>
  <c r="I63" i="95"/>
  <c r="R63" i="95"/>
  <c r="K63" i="95"/>
  <c r="M63" i="95"/>
  <c r="N63" i="95"/>
  <c r="P63" i="95"/>
  <c r="O63" i="95"/>
  <c r="Q63" i="95"/>
  <c r="G64" i="95"/>
  <c r="H64" i="95"/>
  <c r="I64" i="95"/>
  <c r="R64" i="95"/>
  <c r="S64" i="95"/>
  <c r="K64" i="95"/>
  <c r="M64" i="95"/>
  <c r="N64" i="95"/>
  <c r="P64" i="95"/>
  <c r="O64" i="95"/>
  <c r="Q64" i="95"/>
  <c r="G65" i="95"/>
  <c r="I65" i="95"/>
  <c r="R65" i="95"/>
  <c r="H65" i="95"/>
  <c r="K65" i="95"/>
  <c r="M65" i="95"/>
  <c r="N65" i="95"/>
  <c r="P65" i="95"/>
  <c r="O65" i="95"/>
  <c r="G66" i="95"/>
  <c r="H66" i="95"/>
  <c r="K66" i="95"/>
  <c r="M66" i="95"/>
  <c r="N66" i="95"/>
  <c r="P66" i="95"/>
  <c r="O66" i="95"/>
  <c r="Q66" i="95"/>
  <c r="G67" i="95"/>
  <c r="H67" i="95"/>
  <c r="K67" i="95"/>
  <c r="M67" i="95"/>
  <c r="N67" i="95"/>
  <c r="P67" i="95"/>
  <c r="O67" i="95"/>
  <c r="Q67" i="95"/>
  <c r="G68" i="95"/>
  <c r="H68" i="95"/>
  <c r="I68" i="95"/>
  <c r="R68" i="95"/>
  <c r="S68" i="95"/>
  <c r="K68" i="95"/>
  <c r="M68" i="95"/>
  <c r="N68" i="95"/>
  <c r="O68" i="95"/>
  <c r="P68" i="95"/>
  <c r="Q68" i="95"/>
  <c r="G69" i="95"/>
  <c r="I69" i="95"/>
  <c r="R69" i="95"/>
  <c r="S69" i="95"/>
  <c r="H69" i="95"/>
  <c r="K69" i="95"/>
  <c r="M69" i="95"/>
  <c r="N69" i="95"/>
  <c r="O69" i="95"/>
  <c r="P69" i="95"/>
  <c r="G70" i="95"/>
  <c r="I70" i="95"/>
  <c r="R70" i="95"/>
  <c r="H70" i="95"/>
  <c r="K70" i="95"/>
  <c r="M70" i="95"/>
  <c r="N70" i="95"/>
  <c r="P70" i="95"/>
  <c r="O70" i="95"/>
  <c r="G71" i="95"/>
  <c r="I71" i="95"/>
  <c r="R71" i="95"/>
  <c r="H71" i="95"/>
  <c r="K71" i="95"/>
  <c r="M71" i="95"/>
  <c r="N71" i="95"/>
  <c r="O71" i="95"/>
  <c r="P71" i="95"/>
  <c r="G72" i="95"/>
  <c r="H72" i="95"/>
  <c r="I72" i="95"/>
  <c r="R72" i="95"/>
  <c r="S72" i="95"/>
  <c r="K72" i="95"/>
  <c r="M72" i="95"/>
  <c r="N72" i="95"/>
  <c r="P72" i="95"/>
  <c r="O72" i="95"/>
  <c r="Q72" i="95"/>
  <c r="G73" i="95"/>
  <c r="H73" i="95"/>
  <c r="I73" i="95"/>
  <c r="R73" i="95"/>
  <c r="S73" i="95"/>
  <c r="K73" i="95"/>
  <c r="M73" i="95"/>
  <c r="N73" i="95"/>
  <c r="P73" i="95"/>
  <c r="O73" i="95"/>
  <c r="Q73" i="95"/>
  <c r="G74" i="95"/>
  <c r="I74" i="95"/>
  <c r="R74" i="95"/>
  <c r="H74" i="95"/>
  <c r="K74" i="95"/>
  <c r="M74" i="95"/>
  <c r="N74" i="95"/>
  <c r="P74" i="95"/>
  <c r="O74" i="95"/>
  <c r="G75" i="95"/>
  <c r="H75" i="95"/>
  <c r="K75" i="95"/>
  <c r="M75" i="95"/>
  <c r="N75" i="95"/>
  <c r="P75" i="95"/>
  <c r="O75" i="95"/>
  <c r="Q75" i="95"/>
  <c r="G76" i="95"/>
  <c r="H76" i="95"/>
  <c r="I76" i="95"/>
  <c r="R76" i="95"/>
  <c r="S76" i="95"/>
  <c r="K76" i="95"/>
  <c r="M76" i="95"/>
  <c r="N76" i="95"/>
  <c r="P76" i="95"/>
  <c r="O76" i="95"/>
  <c r="Q76" i="95"/>
  <c r="G77" i="95"/>
  <c r="H77" i="95"/>
  <c r="K77" i="95"/>
  <c r="M77" i="95"/>
  <c r="N77" i="95"/>
  <c r="P77" i="95"/>
  <c r="O77" i="95"/>
  <c r="G78" i="95"/>
  <c r="H78" i="95"/>
  <c r="I78" i="95"/>
  <c r="R78" i="95"/>
  <c r="S78" i="95"/>
  <c r="K78" i="95"/>
  <c r="M78" i="95"/>
  <c r="N78" i="95"/>
  <c r="P78" i="95"/>
  <c r="O78" i="95"/>
  <c r="Q78" i="95"/>
  <c r="G79" i="95"/>
  <c r="I79" i="95"/>
  <c r="R79" i="95"/>
  <c r="H79" i="95"/>
  <c r="K79" i="95"/>
  <c r="M79" i="95"/>
  <c r="N79" i="95"/>
  <c r="P79" i="95"/>
  <c r="O79" i="95"/>
  <c r="G80" i="95"/>
  <c r="H80" i="95"/>
  <c r="I80" i="95"/>
  <c r="R80" i="95"/>
  <c r="S80" i="95"/>
  <c r="K80" i="95"/>
  <c r="M80" i="95"/>
  <c r="N80" i="95"/>
  <c r="O80" i="95"/>
  <c r="P80" i="95"/>
  <c r="Q80" i="95"/>
  <c r="G81" i="95"/>
  <c r="H81" i="95"/>
  <c r="I81" i="95"/>
  <c r="R81" i="95"/>
  <c r="S81" i="95"/>
  <c r="K81" i="95"/>
  <c r="M81" i="95"/>
  <c r="N81" i="95"/>
  <c r="O81" i="95"/>
  <c r="P81" i="95"/>
  <c r="Q81" i="95"/>
  <c r="G82" i="95"/>
  <c r="I82" i="95"/>
  <c r="R82" i="95"/>
  <c r="H82" i="95"/>
  <c r="K82" i="95"/>
  <c r="M82" i="95"/>
  <c r="N82" i="95"/>
  <c r="P82" i="95"/>
  <c r="O82" i="95"/>
  <c r="G83" i="95"/>
  <c r="I83" i="95"/>
  <c r="R83" i="95"/>
  <c r="H83" i="95"/>
  <c r="K83" i="95"/>
  <c r="M83" i="95"/>
  <c r="N83" i="95"/>
  <c r="O83" i="95"/>
  <c r="P83" i="95"/>
  <c r="G84" i="95"/>
  <c r="I84" i="95"/>
  <c r="R84" i="95"/>
  <c r="S84" i="95"/>
  <c r="H84" i="95"/>
  <c r="K84" i="95"/>
  <c r="M84" i="95"/>
  <c r="N84" i="95"/>
  <c r="O84" i="95"/>
  <c r="Q84" i="95"/>
  <c r="G85" i="95"/>
  <c r="I85" i="95"/>
  <c r="R85" i="95"/>
  <c r="H85" i="95"/>
  <c r="K85" i="95"/>
  <c r="M85" i="95"/>
  <c r="N85" i="95"/>
  <c r="P85" i="95"/>
  <c r="O85" i="95"/>
  <c r="G86" i="95"/>
  <c r="I86" i="95"/>
  <c r="R86" i="95"/>
  <c r="H86" i="95"/>
  <c r="K86" i="95"/>
  <c r="M86" i="95"/>
  <c r="N86" i="95"/>
  <c r="P86" i="95"/>
  <c r="O86" i="95"/>
  <c r="G87" i="95"/>
  <c r="I87" i="95"/>
  <c r="R87" i="95"/>
  <c r="H87" i="95"/>
  <c r="K87" i="95"/>
  <c r="M87" i="95"/>
  <c r="N87" i="95"/>
  <c r="O87" i="95"/>
  <c r="P87" i="95"/>
  <c r="G88" i="95"/>
  <c r="H88" i="95"/>
  <c r="I88" i="95"/>
  <c r="R88" i="95"/>
  <c r="S88" i="95"/>
  <c r="K88" i="95"/>
  <c r="M88" i="95"/>
  <c r="N88" i="95"/>
  <c r="P88" i="95"/>
  <c r="O88" i="95"/>
  <c r="Q88" i="95"/>
  <c r="G89" i="95"/>
  <c r="H89" i="95"/>
  <c r="I89" i="95"/>
  <c r="R89" i="95"/>
  <c r="S89" i="95"/>
  <c r="K89" i="95"/>
  <c r="M89" i="95"/>
  <c r="N89" i="95"/>
  <c r="P89" i="95"/>
  <c r="O89" i="95"/>
  <c r="Q89" i="95"/>
  <c r="G90" i="95"/>
  <c r="I90" i="95"/>
  <c r="R90" i="95"/>
  <c r="H90" i="95"/>
  <c r="K90" i="95"/>
  <c r="M90" i="95"/>
  <c r="N90" i="95"/>
  <c r="P90" i="95"/>
  <c r="O90" i="95"/>
  <c r="G91" i="95"/>
  <c r="Q91" i="95"/>
  <c r="S91" i="95"/>
  <c r="H91" i="95"/>
  <c r="K91" i="95"/>
  <c r="M91" i="95"/>
  <c r="N91" i="95"/>
  <c r="P91" i="95"/>
  <c r="O91" i="95"/>
  <c r="G92" i="95"/>
  <c r="H92" i="95"/>
  <c r="I92" i="95"/>
  <c r="R92" i="95"/>
  <c r="S92" i="95"/>
  <c r="K92" i="95"/>
  <c r="M92" i="95"/>
  <c r="N92" i="95"/>
  <c r="O92" i="95"/>
  <c r="P92" i="95"/>
  <c r="Q92" i="95"/>
  <c r="G93" i="95"/>
  <c r="H93" i="95"/>
  <c r="I93" i="95"/>
  <c r="R93" i="95"/>
  <c r="S93" i="95"/>
  <c r="K93" i="95"/>
  <c r="M93" i="95"/>
  <c r="N93" i="95"/>
  <c r="O93" i="95"/>
  <c r="P93" i="95"/>
  <c r="G94" i="95"/>
  <c r="Q94" i="95"/>
  <c r="H94" i="95"/>
  <c r="K94" i="95"/>
  <c r="M94" i="95"/>
  <c r="N94" i="95"/>
  <c r="P94" i="95"/>
  <c r="O94" i="95"/>
  <c r="G95" i="95"/>
  <c r="H95" i="95"/>
  <c r="I95" i="95"/>
  <c r="R95" i="95"/>
  <c r="S95" i="95"/>
  <c r="K95" i="95"/>
  <c r="M95" i="95"/>
  <c r="N95" i="95"/>
  <c r="O95" i="95"/>
  <c r="P95" i="95"/>
  <c r="Q95" i="95"/>
  <c r="G96" i="95"/>
  <c r="H96" i="95"/>
  <c r="I96" i="95"/>
  <c r="R96" i="95"/>
  <c r="S96" i="95"/>
  <c r="K96" i="95"/>
  <c r="M96" i="95"/>
  <c r="N96" i="95"/>
  <c r="O96" i="95"/>
  <c r="P96" i="95"/>
  <c r="Q96" i="95"/>
  <c r="G97" i="95"/>
  <c r="I97" i="95"/>
  <c r="R97" i="95"/>
  <c r="H97" i="95"/>
  <c r="K97" i="95"/>
  <c r="M97" i="95"/>
  <c r="N97" i="95"/>
  <c r="P97" i="95"/>
  <c r="O97" i="95"/>
  <c r="G98" i="95"/>
  <c r="I98" i="95"/>
  <c r="R98" i="95"/>
  <c r="H98" i="95"/>
  <c r="K98" i="95"/>
  <c r="M98" i="95"/>
  <c r="N98" i="95"/>
  <c r="O98" i="95"/>
  <c r="P98" i="95"/>
  <c r="G99" i="95"/>
  <c r="I99" i="95"/>
  <c r="R99" i="95"/>
  <c r="S99" i="95"/>
  <c r="H99" i="95"/>
  <c r="K99" i="95"/>
  <c r="M99" i="95"/>
  <c r="N99" i="95"/>
  <c r="O99" i="95"/>
  <c r="Q99" i="95"/>
  <c r="G100" i="95"/>
  <c r="Q100" i="95"/>
  <c r="H100" i="95"/>
  <c r="K100" i="95"/>
  <c r="M100" i="95"/>
  <c r="N100" i="95"/>
  <c r="P100" i="95"/>
  <c r="O100" i="95"/>
  <c r="G101" i="95"/>
  <c r="H101" i="95"/>
  <c r="I101" i="95"/>
  <c r="R101" i="95"/>
  <c r="S101" i="95"/>
  <c r="K101" i="95"/>
  <c r="M101" i="95"/>
  <c r="N101" i="95"/>
  <c r="O101" i="95"/>
  <c r="P101" i="95"/>
  <c r="Q101" i="95"/>
  <c r="G102" i="95"/>
  <c r="H102" i="95"/>
  <c r="I102" i="95"/>
  <c r="R102" i="95"/>
  <c r="S102" i="95"/>
  <c r="K102" i="95"/>
  <c r="M102" i="95"/>
  <c r="N102" i="95"/>
  <c r="O102" i="95"/>
  <c r="P102" i="95"/>
  <c r="G103" i="95"/>
  <c r="I103" i="95"/>
  <c r="R103" i="95"/>
  <c r="H103" i="95"/>
  <c r="K103" i="95"/>
  <c r="M103" i="95"/>
  <c r="N103" i="95"/>
  <c r="P103" i="95"/>
  <c r="O103" i="95"/>
  <c r="G104" i="95"/>
  <c r="H104" i="95"/>
  <c r="I104" i="95"/>
  <c r="R104" i="95"/>
  <c r="S104" i="95"/>
  <c r="K104" i="95"/>
  <c r="M104" i="95"/>
  <c r="N104" i="95"/>
  <c r="O104" i="95"/>
  <c r="P104" i="95"/>
  <c r="Q104" i="95"/>
  <c r="G105" i="95"/>
  <c r="I105" i="95"/>
  <c r="R105" i="95"/>
  <c r="S105" i="95"/>
  <c r="H105" i="95"/>
  <c r="K105" i="95"/>
  <c r="M105" i="95"/>
  <c r="N105" i="95"/>
  <c r="O105" i="95"/>
  <c r="P105" i="95"/>
  <c r="Q105" i="95"/>
  <c r="G106" i="95"/>
  <c r="I106" i="95"/>
  <c r="R106" i="95"/>
  <c r="H106" i="95"/>
  <c r="K106" i="95"/>
  <c r="M106" i="95"/>
  <c r="N106" i="95"/>
  <c r="P106" i="95"/>
  <c r="O106" i="95"/>
  <c r="G107" i="95"/>
  <c r="Q107" i="95"/>
  <c r="H107" i="95"/>
  <c r="K107" i="95"/>
  <c r="M107" i="95"/>
  <c r="N107" i="95"/>
  <c r="O107" i="95"/>
  <c r="F114" i="95"/>
  <c r="K114" i="95"/>
  <c r="K119" i="95"/>
  <c r="F115" i="95"/>
  <c r="F119" i="95"/>
  <c r="F116" i="95"/>
  <c r="K116" i="95"/>
  <c r="F117" i="95"/>
  <c r="K117" i="95"/>
  <c r="F118" i="95"/>
  <c r="K118" i="95"/>
  <c r="K133" i="95"/>
  <c r="H11" i="94"/>
  <c r="G11" i="94"/>
  <c r="M11" i="94"/>
  <c r="H12" i="94"/>
  <c r="G12" i="94"/>
  <c r="Q12" i="94"/>
  <c r="K12" i="94"/>
  <c r="O12" i="94"/>
  <c r="N12" i="94"/>
  <c r="P12" i="94"/>
  <c r="M12" i="94"/>
  <c r="G13" i="94"/>
  <c r="I13" i="94"/>
  <c r="R13" i="94"/>
  <c r="S13" i="94"/>
  <c r="H13" i="94"/>
  <c r="K13" i="94"/>
  <c r="O13" i="94"/>
  <c r="N13" i="94"/>
  <c r="P13" i="94"/>
  <c r="M13" i="94"/>
  <c r="Q13" i="94"/>
  <c r="G14" i="94"/>
  <c r="I14" i="94"/>
  <c r="R14" i="94"/>
  <c r="H14" i="94"/>
  <c r="K14" i="94"/>
  <c r="O14" i="94"/>
  <c r="N14" i="94"/>
  <c r="P14" i="94"/>
  <c r="M14" i="94"/>
  <c r="H15" i="94"/>
  <c r="G15" i="94"/>
  <c r="K15" i="94"/>
  <c r="M15" i="94"/>
  <c r="O15" i="94"/>
  <c r="N15" i="94"/>
  <c r="P15" i="94"/>
  <c r="H16" i="94"/>
  <c r="G16" i="94"/>
  <c r="K16" i="94"/>
  <c r="O16" i="94"/>
  <c r="N16" i="94"/>
  <c r="P16" i="94"/>
  <c r="M16" i="94"/>
  <c r="G17" i="94"/>
  <c r="I17" i="94"/>
  <c r="R17" i="94"/>
  <c r="H17" i="94"/>
  <c r="K17" i="94"/>
  <c r="M17" i="94"/>
  <c r="O17" i="94"/>
  <c r="N17" i="94"/>
  <c r="P17" i="94"/>
  <c r="H18" i="94"/>
  <c r="G18" i="94"/>
  <c r="K18" i="94"/>
  <c r="O18" i="94"/>
  <c r="N18" i="94"/>
  <c r="P18" i="94"/>
  <c r="M18" i="94"/>
  <c r="G19" i="94"/>
  <c r="I19" i="94"/>
  <c r="R19" i="94"/>
  <c r="S19" i="94"/>
  <c r="H19" i="94"/>
  <c r="K19" i="94"/>
  <c r="M19" i="94"/>
  <c r="O19" i="94"/>
  <c r="N19" i="94"/>
  <c r="P19" i="94"/>
  <c r="Q19" i="94"/>
  <c r="H20" i="94"/>
  <c r="G20" i="94"/>
  <c r="K20" i="94"/>
  <c r="O20" i="94"/>
  <c r="N20" i="94"/>
  <c r="P20" i="94"/>
  <c r="M20" i="94"/>
  <c r="G21" i="94"/>
  <c r="Q21" i="94"/>
  <c r="H21" i="94"/>
  <c r="K21" i="94"/>
  <c r="O21" i="94"/>
  <c r="N21" i="94"/>
  <c r="P21" i="94"/>
  <c r="M21" i="94"/>
  <c r="H22" i="94"/>
  <c r="G22" i="94"/>
  <c r="K22" i="94"/>
  <c r="O22" i="94"/>
  <c r="N22" i="94"/>
  <c r="P22" i="94"/>
  <c r="M22" i="94"/>
  <c r="H23" i="94"/>
  <c r="G23" i="94"/>
  <c r="K23" i="94"/>
  <c r="M23" i="94"/>
  <c r="N23" i="94"/>
  <c r="P23" i="94"/>
  <c r="O23" i="94"/>
  <c r="H24" i="94"/>
  <c r="G24" i="94"/>
  <c r="Q24" i="94"/>
  <c r="K24" i="94"/>
  <c r="O24" i="94"/>
  <c r="N24" i="94"/>
  <c r="P24" i="94"/>
  <c r="M24" i="94"/>
  <c r="G25" i="94"/>
  <c r="Q25" i="94"/>
  <c r="H25" i="94"/>
  <c r="I25" i="94"/>
  <c r="R25" i="94"/>
  <c r="S25" i="94"/>
  <c r="K25" i="94"/>
  <c r="M25" i="94"/>
  <c r="O25" i="94"/>
  <c r="N25" i="94"/>
  <c r="P25" i="94"/>
  <c r="H26" i="94"/>
  <c r="G26" i="94"/>
  <c r="K26" i="94"/>
  <c r="O26" i="94"/>
  <c r="N26" i="94"/>
  <c r="P26" i="94"/>
  <c r="M26" i="94"/>
  <c r="H27" i="94"/>
  <c r="G27" i="94"/>
  <c r="K27" i="94"/>
  <c r="O27" i="94"/>
  <c r="N27" i="94"/>
  <c r="P27" i="94"/>
  <c r="M27" i="94"/>
  <c r="H28" i="94"/>
  <c r="G28" i="94"/>
  <c r="K28" i="94"/>
  <c r="M28" i="94"/>
  <c r="O28" i="94"/>
  <c r="N28" i="94"/>
  <c r="P28" i="94"/>
  <c r="H29" i="94"/>
  <c r="G29" i="94"/>
  <c r="I29" i="94"/>
  <c r="R29" i="94"/>
  <c r="S29" i="94"/>
  <c r="K29" i="94"/>
  <c r="O29" i="94"/>
  <c r="N29" i="94"/>
  <c r="P29" i="94"/>
  <c r="M29" i="94"/>
  <c r="G30" i="94"/>
  <c r="I30" i="94"/>
  <c r="R30" i="94"/>
  <c r="S30" i="94"/>
  <c r="H30" i="94"/>
  <c r="K30" i="94"/>
  <c r="O30" i="94"/>
  <c r="N30" i="94"/>
  <c r="P30" i="94"/>
  <c r="M30" i="94"/>
  <c r="Q30" i="94"/>
  <c r="G31" i="94"/>
  <c r="Q31" i="94"/>
  <c r="H31" i="94"/>
  <c r="K31" i="94"/>
  <c r="O31" i="94"/>
  <c r="M31" i="94"/>
  <c r="N31" i="94"/>
  <c r="P31" i="94"/>
  <c r="H32" i="94"/>
  <c r="G32" i="94"/>
  <c r="K32" i="94"/>
  <c r="O32" i="94"/>
  <c r="N32" i="94"/>
  <c r="P32" i="94"/>
  <c r="M32" i="94"/>
  <c r="H33" i="94"/>
  <c r="G33" i="94"/>
  <c r="K33" i="94"/>
  <c r="O33" i="94"/>
  <c r="N33" i="94"/>
  <c r="P33" i="94"/>
  <c r="M33" i="94"/>
  <c r="H34" i="94"/>
  <c r="G34" i="94"/>
  <c r="K34" i="94"/>
  <c r="M34" i="94"/>
  <c r="O34" i="94"/>
  <c r="N34" i="94"/>
  <c r="P34" i="94"/>
  <c r="H35" i="94"/>
  <c r="G35" i="94"/>
  <c r="K35" i="94"/>
  <c r="O35" i="94"/>
  <c r="N35" i="94"/>
  <c r="P35" i="94"/>
  <c r="M35" i="94"/>
  <c r="H36" i="94"/>
  <c r="G36" i="94"/>
  <c r="K36" i="94"/>
  <c r="M36" i="94"/>
  <c r="O36" i="94"/>
  <c r="N36" i="94"/>
  <c r="P36" i="94"/>
  <c r="H37" i="94"/>
  <c r="G37" i="94"/>
  <c r="Q37" i="94"/>
  <c r="K37" i="94"/>
  <c r="O37" i="94"/>
  <c r="N37" i="94"/>
  <c r="P37" i="94"/>
  <c r="M37" i="94"/>
  <c r="G38" i="94"/>
  <c r="I38" i="94"/>
  <c r="R38" i="94"/>
  <c r="S38" i="94"/>
  <c r="H38" i="94"/>
  <c r="K38" i="94"/>
  <c r="O38" i="94"/>
  <c r="N38" i="94"/>
  <c r="P38" i="94"/>
  <c r="M38" i="94"/>
  <c r="H39" i="94"/>
  <c r="G39" i="94"/>
  <c r="K39" i="94"/>
  <c r="O39" i="94"/>
  <c r="M39" i="94"/>
  <c r="N39" i="94"/>
  <c r="P39" i="94"/>
  <c r="H40" i="94"/>
  <c r="G40" i="94"/>
  <c r="K40" i="94"/>
  <c r="O40" i="94"/>
  <c r="M40" i="94"/>
  <c r="N40" i="94"/>
  <c r="P40" i="94"/>
  <c r="H41" i="94"/>
  <c r="G41" i="94"/>
  <c r="K41" i="94"/>
  <c r="O41" i="94"/>
  <c r="N41" i="94"/>
  <c r="P41" i="94"/>
  <c r="M41" i="94"/>
  <c r="H42" i="94"/>
  <c r="G42" i="94"/>
  <c r="K42" i="94"/>
  <c r="M42" i="94"/>
  <c r="O42" i="94"/>
  <c r="N42" i="94"/>
  <c r="P42" i="94"/>
  <c r="H43" i="94"/>
  <c r="G43" i="94"/>
  <c r="K43" i="94"/>
  <c r="O43" i="94"/>
  <c r="N43" i="94"/>
  <c r="P43" i="94"/>
  <c r="M43" i="94"/>
  <c r="H44" i="94"/>
  <c r="G44" i="94"/>
  <c r="K44" i="94"/>
  <c r="M44" i="94"/>
  <c r="O44" i="94"/>
  <c r="N44" i="94"/>
  <c r="P44" i="94"/>
  <c r="H45" i="94"/>
  <c r="G45" i="94"/>
  <c r="K45" i="94"/>
  <c r="M45" i="94"/>
  <c r="O45" i="94"/>
  <c r="N45" i="94"/>
  <c r="P45" i="94"/>
  <c r="H46" i="94"/>
  <c r="G46" i="94"/>
  <c r="K46" i="94"/>
  <c r="O46" i="94"/>
  <c r="N46" i="94"/>
  <c r="P46" i="94"/>
  <c r="M46" i="94"/>
  <c r="G47" i="94"/>
  <c r="I47" i="94"/>
  <c r="R47" i="94"/>
  <c r="S47" i="94"/>
  <c r="H47" i="94"/>
  <c r="K47" i="94"/>
  <c r="O47" i="94"/>
  <c r="N47" i="94"/>
  <c r="P47" i="94"/>
  <c r="M47" i="94"/>
  <c r="H48" i="94"/>
  <c r="G48" i="94"/>
  <c r="K48" i="94"/>
  <c r="O48" i="94"/>
  <c r="N48" i="94"/>
  <c r="P48" i="94"/>
  <c r="M48" i="94"/>
  <c r="H49" i="94"/>
  <c r="G49" i="94"/>
  <c r="K49" i="94"/>
  <c r="O49" i="94"/>
  <c r="N49" i="94"/>
  <c r="P49" i="94"/>
  <c r="M49" i="94"/>
  <c r="H50" i="94"/>
  <c r="G50" i="94"/>
  <c r="K50" i="94"/>
  <c r="M50" i="94"/>
  <c r="O50" i="94"/>
  <c r="N50" i="94"/>
  <c r="P50" i="94"/>
  <c r="H51" i="94"/>
  <c r="G51" i="94"/>
  <c r="K51" i="94"/>
  <c r="O51" i="94"/>
  <c r="N51" i="94"/>
  <c r="P51" i="94"/>
  <c r="M51" i="94"/>
  <c r="H52" i="94"/>
  <c r="G52" i="94"/>
  <c r="K52" i="94"/>
  <c r="M52" i="94"/>
  <c r="O52" i="94"/>
  <c r="N52" i="94"/>
  <c r="P52" i="94"/>
  <c r="H53" i="94"/>
  <c r="G53" i="94"/>
  <c r="Q53" i="94"/>
  <c r="K53" i="94"/>
  <c r="O53" i="94"/>
  <c r="N53" i="94"/>
  <c r="P53" i="94"/>
  <c r="M53" i="94"/>
  <c r="G54" i="94"/>
  <c r="I54" i="94"/>
  <c r="R54" i="94"/>
  <c r="H54" i="94"/>
  <c r="K54" i="94"/>
  <c r="O54" i="94"/>
  <c r="N54" i="94"/>
  <c r="P54" i="94"/>
  <c r="M54" i="94"/>
  <c r="G55" i="94"/>
  <c r="I55" i="94"/>
  <c r="R55" i="94"/>
  <c r="S55" i="94"/>
  <c r="H55" i="94"/>
  <c r="K55" i="94"/>
  <c r="O55" i="94"/>
  <c r="N55" i="94"/>
  <c r="P55" i="94"/>
  <c r="M55" i="94"/>
  <c r="G63" i="94"/>
  <c r="H63" i="94"/>
  <c r="I63" i="94"/>
  <c r="R63" i="94"/>
  <c r="K63" i="94"/>
  <c r="M63" i="94"/>
  <c r="N63" i="94"/>
  <c r="O63" i="94"/>
  <c r="P63" i="94"/>
  <c r="Q63" i="94"/>
  <c r="G64" i="94"/>
  <c r="H64" i="94"/>
  <c r="I64" i="94"/>
  <c r="R64" i="94"/>
  <c r="S64" i="94"/>
  <c r="K64" i="94"/>
  <c r="M64" i="94"/>
  <c r="N64" i="94"/>
  <c r="O64" i="94"/>
  <c r="P64" i="94"/>
  <c r="Q64" i="94"/>
  <c r="G65" i="94"/>
  <c r="H65" i="94"/>
  <c r="I65" i="94"/>
  <c r="R65" i="94"/>
  <c r="S65" i="94"/>
  <c r="K65" i="94"/>
  <c r="M65" i="94"/>
  <c r="N65" i="94"/>
  <c r="O65" i="94"/>
  <c r="P65" i="94"/>
  <c r="Q65" i="94"/>
  <c r="G66" i="94"/>
  <c r="H66" i="94"/>
  <c r="I66" i="94"/>
  <c r="R66" i="94"/>
  <c r="S66" i="94"/>
  <c r="K66" i="94"/>
  <c r="M66" i="94"/>
  <c r="N66" i="94"/>
  <c r="O66" i="94"/>
  <c r="P66" i="94"/>
  <c r="Q66" i="94"/>
  <c r="G67" i="94"/>
  <c r="I67" i="94"/>
  <c r="R67" i="94"/>
  <c r="S67" i="94"/>
  <c r="H67" i="94"/>
  <c r="K67" i="94"/>
  <c r="M67" i="94"/>
  <c r="N67" i="94"/>
  <c r="O67" i="94"/>
  <c r="Q67" i="94"/>
  <c r="G68" i="94"/>
  <c r="I68" i="94"/>
  <c r="R68" i="94"/>
  <c r="S68" i="94"/>
  <c r="H68" i="94"/>
  <c r="K68" i="94"/>
  <c r="M68" i="94"/>
  <c r="N68" i="94"/>
  <c r="P68" i="94"/>
  <c r="O68" i="94"/>
  <c r="Q68" i="94"/>
  <c r="G69" i="94"/>
  <c r="H69" i="94"/>
  <c r="I69" i="94"/>
  <c r="R69" i="94"/>
  <c r="S69" i="94"/>
  <c r="K69" i="94"/>
  <c r="M69" i="94"/>
  <c r="N69" i="94"/>
  <c r="O69" i="94"/>
  <c r="P69" i="94"/>
  <c r="Q69" i="94"/>
  <c r="G70" i="94"/>
  <c r="H70" i="94"/>
  <c r="I70" i="94"/>
  <c r="R70" i="94"/>
  <c r="S70" i="94"/>
  <c r="K70" i="94"/>
  <c r="M70" i="94"/>
  <c r="N70" i="94"/>
  <c r="O70" i="94"/>
  <c r="P70" i="94"/>
  <c r="G71" i="94"/>
  <c r="H71" i="94"/>
  <c r="I71" i="94"/>
  <c r="R71" i="94"/>
  <c r="S71" i="94"/>
  <c r="K71" i="94"/>
  <c r="M71" i="94"/>
  <c r="N71" i="94"/>
  <c r="O71" i="94"/>
  <c r="P71" i="94"/>
  <c r="Q71" i="94"/>
  <c r="G72" i="94"/>
  <c r="H72" i="94"/>
  <c r="I72" i="94"/>
  <c r="R72" i="94"/>
  <c r="S72" i="94"/>
  <c r="K72" i="94"/>
  <c r="M72" i="94"/>
  <c r="N72" i="94"/>
  <c r="O72" i="94"/>
  <c r="P72" i="94"/>
  <c r="Q72" i="94"/>
  <c r="G73" i="94"/>
  <c r="H73" i="94"/>
  <c r="I73" i="94"/>
  <c r="R73" i="94"/>
  <c r="S73" i="94"/>
  <c r="K73" i="94"/>
  <c r="M73" i="94"/>
  <c r="N73" i="94"/>
  <c r="O73" i="94"/>
  <c r="P73" i="94"/>
  <c r="Q73" i="94"/>
  <c r="G74" i="94"/>
  <c r="H74" i="94"/>
  <c r="I74" i="94"/>
  <c r="R74" i="94"/>
  <c r="S74" i="94"/>
  <c r="K74" i="94"/>
  <c r="M74" i="94"/>
  <c r="N74" i="94"/>
  <c r="O74" i="94"/>
  <c r="P74" i="94"/>
  <c r="Q74" i="94"/>
  <c r="G75" i="94"/>
  <c r="H75" i="94"/>
  <c r="K75" i="94"/>
  <c r="M75" i="94"/>
  <c r="N75" i="94"/>
  <c r="O75" i="94"/>
  <c r="Q75" i="94"/>
  <c r="G76" i="94"/>
  <c r="H76" i="94"/>
  <c r="I76" i="94"/>
  <c r="R76" i="94"/>
  <c r="S76" i="94"/>
  <c r="K76" i="94"/>
  <c r="M76" i="94"/>
  <c r="N76" i="94"/>
  <c r="O76" i="94"/>
  <c r="G77" i="94"/>
  <c r="H77" i="94"/>
  <c r="K77" i="94"/>
  <c r="M77" i="94"/>
  <c r="N77" i="94"/>
  <c r="P77" i="94"/>
  <c r="O77" i="94"/>
  <c r="G78" i="94"/>
  <c r="H78" i="94"/>
  <c r="I78" i="94"/>
  <c r="R78" i="94"/>
  <c r="S78" i="94"/>
  <c r="K78" i="94"/>
  <c r="M78" i="94"/>
  <c r="N78" i="94"/>
  <c r="O78" i="94"/>
  <c r="P78" i="94"/>
  <c r="Q78" i="94"/>
  <c r="G79" i="94"/>
  <c r="H79" i="94"/>
  <c r="I79" i="94"/>
  <c r="R79" i="94"/>
  <c r="S79" i="94"/>
  <c r="K79" i="94"/>
  <c r="M79" i="94"/>
  <c r="N79" i="94"/>
  <c r="P79" i="94"/>
  <c r="O79" i="94"/>
  <c r="Q79" i="94"/>
  <c r="G80" i="94"/>
  <c r="H80" i="94"/>
  <c r="I80" i="94"/>
  <c r="R80" i="94"/>
  <c r="S80" i="94"/>
  <c r="K80" i="94"/>
  <c r="M80" i="94"/>
  <c r="N80" i="94"/>
  <c r="O80" i="94"/>
  <c r="P80" i="94"/>
  <c r="Q80" i="94"/>
  <c r="G81" i="94"/>
  <c r="H81" i="94"/>
  <c r="I81" i="94"/>
  <c r="R81" i="94"/>
  <c r="S81" i="94"/>
  <c r="K81" i="94"/>
  <c r="M81" i="94"/>
  <c r="N81" i="94"/>
  <c r="O81" i="94"/>
  <c r="P81" i="94"/>
  <c r="Q81" i="94"/>
  <c r="G82" i="94"/>
  <c r="H82" i="94"/>
  <c r="K82" i="94"/>
  <c r="M82" i="94"/>
  <c r="N82" i="94"/>
  <c r="O82" i="94"/>
  <c r="P82" i="94"/>
  <c r="Q82" i="94"/>
  <c r="G83" i="94"/>
  <c r="H83" i="94"/>
  <c r="K83" i="94"/>
  <c r="M83" i="94"/>
  <c r="N83" i="94"/>
  <c r="O83" i="94"/>
  <c r="Q83" i="94"/>
  <c r="G84" i="94"/>
  <c r="H84" i="94"/>
  <c r="I84" i="94"/>
  <c r="R84" i="94"/>
  <c r="S84" i="94"/>
  <c r="K84" i="94"/>
  <c r="M84" i="94"/>
  <c r="N84" i="94"/>
  <c r="O84" i="94"/>
  <c r="Q84" i="94"/>
  <c r="G85" i="94"/>
  <c r="H85" i="94"/>
  <c r="I85" i="94"/>
  <c r="R85" i="94"/>
  <c r="S85" i="94"/>
  <c r="K85" i="94"/>
  <c r="M85" i="94"/>
  <c r="N85" i="94"/>
  <c r="O85" i="94"/>
  <c r="P85" i="94"/>
  <c r="Q85" i="94"/>
  <c r="G86" i="94"/>
  <c r="H86" i="94"/>
  <c r="I86" i="94"/>
  <c r="R86" i="94"/>
  <c r="S86" i="94"/>
  <c r="K86" i="94"/>
  <c r="M86" i="94"/>
  <c r="N86" i="94"/>
  <c r="O86" i="94"/>
  <c r="P86" i="94"/>
  <c r="Q86" i="94"/>
  <c r="G87" i="94"/>
  <c r="H87" i="94"/>
  <c r="I87" i="94"/>
  <c r="R87" i="94"/>
  <c r="S87" i="94"/>
  <c r="K87" i="94"/>
  <c r="M87" i="94"/>
  <c r="N87" i="94"/>
  <c r="O87" i="94"/>
  <c r="P87" i="94"/>
  <c r="Q87" i="94"/>
  <c r="G88" i="94"/>
  <c r="H88" i="94"/>
  <c r="I88" i="94"/>
  <c r="R88" i="94"/>
  <c r="S88" i="94"/>
  <c r="K88" i="94"/>
  <c r="M88" i="94"/>
  <c r="N88" i="94"/>
  <c r="O88" i="94"/>
  <c r="P88" i="94"/>
  <c r="Q88" i="94"/>
  <c r="G89" i="94"/>
  <c r="H89" i="94"/>
  <c r="I89" i="94"/>
  <c r="R89" i="94"/>
  <c r="S89" i="94"/>
  <c r="K89" i="94"/>
  <c r="M89" i="94"/>
  <c r="N89" i="94"/>
  <c r="O89" i="94"/>
  <c r="P89" i="94"/>
  <c r="Q89" i="94"/>
  <c r="G90" i="94"/>
  <c r="H90" i="94"/>
  <c r="K90" i="94"/>
  <c r="M90" i="94"/>
  <c r="N90" i="94"/>
  <c r="O90" i="94"/>
  <c r="P90" i="94"/>
  <c r="Q90" i="94"/>
  <c r="G91" i="94"/>
  <c r="H91" i="94"/>
  <c r="K91" i="94"/>
  <c r="M91" i="94"/>
  <c r="N91" i="94"/>
  <c r="O91" i="94"/>
  <c r="Q91" i="94"/>
  <c r="G92" i="94"/>
  <c r="Q92" i="94"/>
  <c r="H92" i="94"/>
  <c r="K92" i="94"/>
  <c r="M92" i="94"/>
  <c r="N92" i="94"/>
  <c r="O92" i="94"/>
  <c r="G93" i="94"/>
  <c r="H93" i="94"/>
  <c r="I93" i="94"/>
  <c r="R93" i="94"/>
  <c r="S93" i="94"/>
  <c r="K93" i="94"/>
  <c r="M93" i="94"/>
  <c r="N93" i="94"/>
  <c r="P93" i="94"/>
  <c r="O93" i="94"/>
  <c r="Q93" i="94"/>
  <c r="G94" i="94"/>
  <c r="H94" i="94"/>
  <c r="I94" i="94"/>
  <c r="R94" i="94"/>
  <c r="S94" i="94"/>
  <c r="K94" i="94"/>
  <c r="M94" i="94"/>
  <c r="N94" i="94"/>
  <c r="O94" i="94"/>
  <c r="P94" i="94"/>
  <c r="Q94" i="94"/>
  <c r="G95" i="94"/>
  <c r="H95" i="94"/>
  <c r="K95" i="94"/>
  <c r="M95" i="94"/>
  <c r="N95" i="94"/>
  <c r="O95" i="94"/>
  <c r="P95" i="94"/>
  <c r="Q95" i="94"/>
  <c r="G96" i="94"/>
  <c r="H96" i="94"/>
  <c r="I96" i="94"/>
  <c r="R96" i="94"/>
  <c r="S96" i="94"/>
  <c r="K96" i="94"/>
  <c r="M96" i="94"/>
  <c r="N96" i="94"/>
  <c r="O96" i="94"/>
  <c r="Q96" i="94"/>
  <c r="G97" i="94"/>
  <c r="H97" i="94"/>
  <c r="I97" i="94"/>
  <c r="R97" i="94"/>
  <c r="S97" i="94"/>
  <c r="K97" i="94"/>
  <c r="M97" i="94"/>
  <c r="N97" i="94"/>
  <c r="O97" i="94"/>
  <c r="P97" i="94"/>
  <c r="Q97" i="94"/>
  <c r="G98" i="94"/>
  <c r="I98" i="94"/>
  <c r="R98" i="94"/>
  <c r="S98" i="94"/>
  <c r="H98" i="94"/>
  <c r="K98" i="94"/>
  <c r="M98" i="94"/>
  <c r="N98" i="94"/>
  <c r="O98" i="94"/>
  <c r="P98" i="94"/>
  <c r="G99" i="94"/>
  <c r="H99" i="94"/>
  <c r="K99" i="94"/>
  <c r="M99" i="94"/>
  <c r="N99" i="94"/>
  <c r="O99" i="94"/>
  <c r="P99" i="94"/>
  <c r="Q99" i="94"/>
  <c r="G100" i="94"/>
  <c r="H100" i="94"/>
  <c r="I100" i="94"/>
  <c r="R100" i="94"/>
  <c r="S100" i="94"/>
  <c r="K100" i="94"/>
  <c r="M100" i="94"/>
  <c r="N100" i="94"/>
  <c r="O100" i="94"/>
  <c r="Q100" i="94"/>
  <c r="G101" i="94"/>
  <c r="H101" i="94"/>
  <c r="I101" i="94"/>
  <c r="R101" i="94"/>
  <c r="S101" i="94"/>
  <c r="K101" i="94"/>
  <c r="M101" i="94"/>
  <c r="N101" i="94"/>
  <c r="O101" i="94"/>
  <c r="P101" i="94"/>
  <c r="Q101" i="94"/>
  <c r="G102" i="94"/>
  <c r="Q102" i="94"/>
  <c r="H102" i="94"/>
  <c r="I102" i="94"/>
  <c r="R102" i="94"/>
  <c r="S102" i="94"/>
  <c r="K102" i="94"/>
  <c r="M102" i="94"/>
  <c r="N102" i="94"/>
  <c r="O102" i="94"/>
  <c r="P102" i="94"/>
  <c r="G103" i="94"/>
  <c r="H103" i="94"/>
  <c r="K103" i="94"/>
  <c r="M103" i="94"/>
  <c r="N103" i="94"/>
  <c r="O103" i="94"/>
  <c r="P103" i="94"/>
  <c r="G104" i="94"/>
  <c r="H104" i="94"/>
  <c r="I104" i="94"/>
  <c r="R104" i="94"/>
  <c r="S104" i="94"/>
  <c r="K104" i="94"/>
  <c r="M104" i="94"/>
  <c r="N104" i="94"/>
  <c r="O104" i="94"/>
  <c r="P104" i="94"/>
  <c r="Q104" i="94"/>
  <c r="G105" i="94"/>
  <c r="H105" i="94"/>
  <c r="I105" i="94"/>
  <c r="R105" i="94"/>
  <c r="S105" i="94"/>
  <c r="K105" i="94"/>
  <c r="M105" i="94"/>
  <c r="N105" i="94"/>
  <c r="O105" i="94"/>
  <c r="P105" i="94"/>
  <c r="Q105" i="94"/>
  <c r="G106" i="94"/>
  <c r="H106" i="94"/>
  <c r="I106" i="94"/>
  <c r="R106" i="94"/>
  <c r="S106" i="94"/>
  <c r="K106" i="94"/>
  <c r="M106" i="94"/>
  <c r="N106" i="94"/>
  <c r="O106" i="94"/>
  <c r="P106" i="94"/>
  <c r="G107" i="94"/>
  <c r="H107" i="94"/>
  <c r="K107" i="94"/>
  <c r="M107" i="94"/>
  <c r="N107" i="94"/>
  <c r="P107" i="94"/>
  <c r="O107" i="94"/>
  <c r="Q107" i="94"/>
  <c r="F114" i="94"/>
  <c r="K114" i="94"/>
  <c r="F115" i="94"/>
  <c r="K115" i="94"/>
  <c r="F116" i="94"/>
  <c r="K116" i="94"/>
  <c r="F117" i="94"/>
  <c r="F119" i="94"/>
  <c r="K117" i="94"/>
  <c r="F118" i="94"/>
  <c r="K118" i="94"/>
  <c r="K119" i="94"/>
  <c r="K133" i="94"/>
  <c r="K11" i="93"/>
  <c r="M11" i="93"/>
  <c r="K12" i="93"/>
  <c r="N12" i="93"/>
  <c r="P12" i="93"/>
  <c r="M12" i="93"/>
  <c r="G13" i="93"/>
  <c r="I13" i="93"/>
  <c r="R13" i="93"/>
  <c r="K13" i="93"/>
  <c r="N13" i="93"/>
  <c r="P13" i="93"/>
  <c r="M13" i="93"/>
  <c r="G14" i="93"/>
  <c r="I14" i="93"/>
  <c r="R14" i="93"/>
  <c r="K14" i="93"/>
  <c r="N14" i="93"/>
  <c r="P14" i="93"/>
  <c r="M14" i="93"/>
  <c r="G15" i="93"/>
  <c r="I15" i="93"/>
  <c r="R15" i="93"/>
  <c r="S15" i="93"/>
  <c r="K15" i="93"/>
  <c r="N15" i="93"/>
  <c r="P15" i="93"/>
  <c r="M15" i="93"/>
  <c r="Q15" i="93"/>
  <c r="G16" i="93"/>
  <c r="Q16" i="93"/>
  <c r="K16" i="93"/>
  <c r="N16" i="93"/>
  <c r="P16" i="93"/>
  <c r="M16" i="93"/>
  <c r="K17" i="93"/>
  <c r="M17" i="93"/>
  <c r="N17" i="93"/>
  <c r="P17" i="93"/>
  <c r="K18" i="93"/>
  <c r="N18" i="93"/>
  <c r="P18" i="93"/>
  <c r="M18" i="93"/>
  <c r="G19" i="93"/>
  <c r="I19" i="93"/>
  <c r="R19" i="93"/>
  <c r="K19" i="93"/>
  <c r="M19" i="93"/>
  <c r="G20" i="93"/>
  <c r="Q20" i="93"/>
  <c r="K20" i="93"/>
  <c r="N20" i="93"/>
  <c r="P20" i="93"/>
  <c r="M20" i="93"/>
  <c r="G21" i="93"/>
  <c r="Q21" i="93"/>
  <c r="K21" i="93"/>
  <c r="N21" i="93"/>
  <c r="P21" i="93"/>
  <c r="M21" i="93"/>
  <c r="G22" i="93"/>
  <c r="I22" i="93"/>
  <c r="R22" i="93"/>
  <c r="S22" i="93"/>
  <c r="K22" i="93"/>
  <c r="N22" i="93"/>
  <c r="P22" i="93"/>
  <c r="M22" i="93"/>
  <c r="G23" i="93"/>
  <c r="I23" i="93"/>
  <c r="R23" i="93"/>
  <c r="S23" i="93"/>
  <c r="K23" i="93"/>
  <c r="N23" i="93"/>
  <c r="P23" i="93"/>
  <c r="M23" i="93"/>
  <c r="K24" i="93"/>
  <c r="N24" i="93"/>
  <c r="P24" i="93"/>
  <c r="M24" i="93"/>
  <c r="K25" i="93"/>
  <c r="M25" i="93"/>
  <c r="N25" i="93"/>
  <c r="P25" i="93"/>
  <c r="K26" i="93"/>
  <c r="N26" i="93"/>
  <c r="P26" i="93"/>
  <c r="M26" i="93"/>
  <c r="G27" i="93"/>
  <c r="K27" i="93"/>
  <c r="M27" i="93"/>
  <c r="G28" i="93"/>
  <c r="I28" i="93"/>
  <c r="R28" i="93"/>
  <c r="S28" i="93"/>
  <c r="K28" i="93"/>
  <c r="N28" i="93"/>
  <c r="P28" i="93"/>
  <c r="M28" i="93"/>
  <c r="K29" i="93"/>
  <c r="N29" i="93"/>
  <c r="P29" i="93"/>
  <c r="M29" i="93"/>
  <c r="G30" i="93"/>
  <c r="Q30" i="93"/>
  <c r="K30" i="93"/>
  <c r="M30" i="93"/>
  <c r="N30" i="93"/>
  <c r="P30" i="93"/>
  <c r="K31" i="93"/>
  <c r="N31" i="93"/>
  <c r="P31" i="93"/>
  <c r="M31" i="93"/>
  <c r="K32" i="93"/>
  <c r="N32" i="93"/>
  <c r="P32" i="93"/>
  <c r="M32" i="93"/>
  <c r="G33" i="93"/>
  <c r="I33" i="93"/>
  <c r="R33" i="93"/>
  <c r="S33" i="93"/>
  <c r="K33" i="93"/>
  <c r="N33" i="93"/>
  <c r="P33" i="93"/>
  <c r="M33" i="93"/>
  <c r="K34" i="93"/>
  <c r="N34" i="93"/>
  <c r="P34" i="93"/>
  <c r="M34" i="93"/>
  <c r="G35" i="93"/>
  <c r="K35" i="93"/>
  <c r="N35" i="93"/>
  <c r="P35" i="93"/>
  <c r="M35" i="93"/>
  <c r="G36" i="93"/>
  <c r="I36" i="93"/>
  <c r="R36" i="93"/>
  <c r="S36" i="93"/>
  <c r="K36" i="93"/>
  <c r="N36" i="93"/>
  <c r="P36" i="93"/>
  <c r="M36" i="93"/>
  <c r="G37" i="93"/>
  <c r="Q37" i="93"/>
  <c r="K37" i="93"/>
  <c r="N37" i="93"/>
  <c r="P37" i="93"/>
  <c r="M37" i="93"/>
  <c r="K38" i="93"/>
  <c r="N38" i="93"/>
  <c r="P38" i="93"/>
  <c r="M38" i="93"/>
  <c r="K39" i="93"/>
  <c r="N39" i="93"/>
  <c r="P39" i="93"/>
  <c r="M39" i="93"/>
  <c r="K40" i="93"/>
  <c r="N40" i="93"/>
  <c r="P40" i="93"/>
  <c r="M40" i="93"/>
  <c r="G41" i="93"/>
  <c r="Q41" i="93"/>
  <c r="K41" i="93"/>
  <c r="M41" i="93"/>
  <c r="N41" i="93"/>
  <c r="P41" i="93"/>
  <c r="K42" i="93"/>
  <c r="N42" i="93"/>
  <c r="P42" i="93"/>
  <c r="M42" i="93"/>
  <c r="G43" i="93"/>
  <c r="I43" i="93"/>
  <c r="R43" i="93"/>
  <c r="K43" i="93"/>
  <c r="M43" i="93"/>
  <c r="K44" i="93"/>
  <c r="N44" i="93"/>
  <c r="P44" i="93"/>
  <c r="M44" i="93"/>
  <c r="K45" i="93"/>
  <c r="N45" i="93"/>
  <c r="P45" i="93"/>
  <c r="M45" i="93"/>
  <c r="K46" i="93"/>
  <c r="M46" i="93"/>
  <c r="N46" i="93"/>
  <c r="P46" i="93"/>
  <c r="G47" i="93"/>
  <c r="I47" i="93"/>
  <c r="R47" i="93"/>
  <c r="K47" i="93"/>
  <c r="N47" i="93"/>
  <c r="P47" i="93"/>
  <c r="M47" i="93"/>
  <c r="G48" i="93"/>
  <c r="Q48" i="93"/>
  <c r="K48" i="93"/>
  <c r="M48" i="93"/>
  <c r="N48" i="93"/>
  <c r="P48" i="93"/>
  <c r="G49" i="93"/>
  <c r="I49" i="93"/>
  <c r="R49" i="93"/>
  <c r="S49" i="93"/>
  <c r="K49" i="93"/>
  <c r="M49" i="93"/>
  <c r="N49" i="93"/>
  <c r="P49" i="93"/>
  <c r="K50" i="93"/>
  <c r="N50" i="93"/>
  <c r="P50" i="93"/>
  <c r="M50" i="93"/>
  <c r="G51" i="93"/>
  <c r="K51" i="93"/>
  <c r="M51" i="93"/>
  <c r="K52" i="93"/>
  <c r="N52" i="93"/>
  <c r="P52" i="93"/>
  <c r="M52" i="93"/>
  <c r="K53" i="93"/>
  <c r="N53" i="93"/>
  <c r="P53" i="93"/>
  <c r="M53" i="93"/>
  <c r="K54" i="93"/>
  <c r="M54" i="93"/>
  <c r="N54" i="93"/>
  <c r="P54" i="93"/>
  <c r="G55" i="93"/>
  <c r="I55" i="93"/>
  <c r="R55" i="93"/>
  <c r="S55" i="93"/>
  <c r="K55" i="93"/>
  <c r="N55" i="93"/>
  <c r="P55" i="93"/>
  <c r="M55" i="93"/>
  <c r="G63" i="93"/>
  <c r="Q63" i="93"/>
  <c r="K63" i="93"/>
  <c r="M63" i="93"/>
  <c r="N63" i="93"/>
  <c r="P63" i="93"/>
  <c r="G64" i="93"/>
  <c r="I64" i="93"/>
  <c r="R64" i="93"/>
  <c r="K64" i="93"/>
  <c r="M64" i="93"/>
  <c r="N64" i="93"/>
  <c r="P64" i="93"/>
  <c r="G65" i="93"/>
  <c r="I65" i="93"/>
  <c r="R65" i="93"/>
  <c r="S65" i="93"/>
  <c r="K65" i="93"/>
  <c r="M65" i="93"/>
  <c r="N65" i="93"/>
  <c r="P65" i="93"/>
  <c r="G66" i="93"/>
  <c r="K66" i="93"/>
  <c r="M66" i="93"/>
  <c r="N66" i="93"/>
  <c r="P66" i="93"/>
  <c r="G67" i="93"/>
  <c r="I67" i="93"/>
  <c r="R67" i="93"/>
  <c r="S67" i="93"/>
  <c r="K67" i="93"/>
  <c r="M67" i="93"/>
  <c r="N67" i="93"/>
  <c r="Q67" i="93"/>
  <c r="G68" i="93"/>
  <c r="I68" i="93"/>
  <c r="R68" i="93"/>
  <c r="K68" i="93"/>
  <c r="M68" i="93"/>
  <c r="N68" i="93"/>
  <c r="P68" i="93"/>
  <c r="G69" i="93"/>
  <c r="K69" i="93"/>
  <c r="M69" i="93"/>
  <c r="N69" i="93"/>
  <c r="P69" i="93"/>
  <c r="Q69" i="93"/>
  <c r="G70" i="93"/>
  <c r="I70" i="93"/>
  <c r="R70" i="93"/>
  <c r="S70" i="93"/>
  <c r="K70" i="93"/>
  <c r="M70" i="93"/>
  <c r="N70" i="93"/>
  <c r="G71" i="93"/>
  <c r="I71" i="93"/>
  <c r="R71" i="93"/>
  <c r="S71" i="93"/>
  <c r="K71" i="93"/>
  <c r="M71" i="93"/>
  <c r="N71" i="93"/>
  <c r="G72" i="93"/>
  <c r="K72" i="93"/>
  <c r="M72" i="93"/>
  <c r="N72" i="93"/>
  <c r="P72" i="93"/>
  <c r="Q72" i="93"/>
  <c r="G73" i="93"/>
  <c r="I73" i="93"/>
  <c r="R73" i="93"/>
  <c r="S73" i="93"/>
  <c r="K73" i="93"/>
  <c r="M73" i="93"/>
  <c r="N73" i="93"/>
  <c r="P73" i="93"/>
  <c r="G74" i="93"/>
  <c r="I74" i="93"/>
  <c r="R74" i="93"/>
  <c r="S74" i="93"/>
  <c r="K74" i="93"/>
  <c r="M74" i="93"/>
  <c r="N74" i="93"/>
  <c r="P74" i="93"/>
  <c r="G75" i="93"/>
  <c r="I75" i="93"/>
  <c r="R75" i="93"/>
  <c r="S75" i="93"/>
  <c r="K75" i="93"/>
  <c r="M75" i="93"/>
  <c r="N75" i="93"/>
  <c r="Q75" i="93"/>
  <c r="G76" i="93"/>
  <c r="I76" i="93"/>
  <c r="R76" i="93"/>
  <c r="K76" i="93"/>
  <c r="M76" i="93"/>
  <c r="N76" i="93"/>
  <c r="P76" i="93"/>
  <c r="G77" i="93"/>
  <c r="I77" i="93"/>
  <c r="R77" i="93"/>
  <c r="S77" i="93"/>
  <c r="K77" i="93"/>
  <c r="M77" i="93"/>
  <c r="N77" i="93"/>
  <c r="P77" i="93"/>
  <c r="Q77" i="93"/>
  <c r="G78" i="93"/>
  <c r="Q78" i="93"/>
  <c r="K78" i="93"/>
  <c r="M78" i="93"/>
  <c r="N78" i="93"/>
  <c r="P78" i="93"/>
  <c r="G79" i="93"/>
  <c r="I79" i="93"/>
  <c r="R79" i="93"/>
  <c r="K79" i="93"/>
  <c r="M79" i="93"/>
  <c r="N79" i="93"/>
  <c r="G80" i="93"/>
  <c r="I80" i="93"/>
  <c r="R80" i="93"/>
  <c r="S80" i="93"/>
  <c r="K80" i="93"/>
  <c r="M80" i="93"/>
  <c r="N80" i="93"/>
  <c r="P80" i="93"/>
  <c r="Q80" i="93"/>
  <c r="G81" i="93"/>
  <c r="I81" i="93"/>
  <c r="R81" i="93"/>
  <c r="S81" i="93"/>
  <c r="K81" i="93"/>
  <c r="M81" i="93"/>
  <c r="N81" i="93"/>
  <c r="P81" i="93"/>
  <c r="G82" i="93"/>
  <c r="I82" i="93"/>
  <c r="R82" i="93"/>
  <c r="S82" i="93"/>
  <c r="K82" i="93"/>
  <c r="M82" i="93"/>
  <c r="N82" i="93"/>
  <c r="P82" i="93"/>
  <c r="G83" i="93"/>
  <c r="I83" i="93"/>
  <c r="R83" i="93"/>
  <c r="K83" i="93"/>
  <c r="M83" i="93"/>
  <c r="N83" i="93"/>
  <c r="P83" i="93"/>
  <c r="G84" i="93"/>
  <c r="I84" i="93"/>
  <c r="R84" i="93"/>
  <c r="S84" i="93"/>
  <c r="K84" i="93"/>
  <c r="M84" i="93"/>
  <c r="N84" i="93"/>
  <c r="P84" i="93"/>
  <c r="Q84" i="93"/>
  <c r="G85" i="93"/>
  <c r="I85" i="93"/>
  <c r="R85" i="93"/>
  <c r="S85" i="93"/>
  <c r="K85" i="93"/>
  <c r="M85" i="93"/>
  <c r="N85" i="93"/>
  <c r="P85" i="93"/>
  <c r="Q85" i="93"/>
  <c r="G86" i="93"/>
  <c r="I86" i="93"/>
  <c r="R86" i="93"/>
  <c r="S86" i="93"/>
  <c r="K86" i="93"/>
  <c r="M86" i="93"/>
  <c r="N86" i="93"/>
  <c r="P86" i="93"/>
  <c r="Q86" i="93"/>
  <c r="G87" i="93"/>
  <c r="I87" i="93"/>
  <c r="R87" i="93"/>
  <c r="S87" i="93"/>
  <c r="K87" i="93"/>
  <c r="M87" i="93"/>
  <c r="N87" i="93"/>
  <c r="Q87" i="93"/>
  <c r="G88" i="93"/>
  <c r="I88" i="93"/>
  <c r="R88" i="93"/>
  <c r="K88" i="93"/>
  <c r="M88" i="93"/>
  <c r="N88" i="93"/>
  <c r="P88" i="93"/>
  <c r="G89" i="93"/>
  <c r="I89" i="93"/>
  <c r="R89" i="93"/>
  <c r="S89" i="93"/>
  <c r="K89" i="93"/>
  <c r="M89" i="93"/>
  <c r="N89" i="93"/>
  <c r="P89" i="93"/>
  <c r="G90" i="93"/>
  <c r="Q90" i="93"/>
  <c r="K90" i="93"/>
  <c r="M90" i="93"/>
  <c r="N90" i="93"/>
  <c r="P90" i="93"/>
  <c r="G91" i="93"/>
  <c r="I91" i="93"/>
  <c r="R91" i="93"/>
  <c r="S91" i="93"/>
  <c r="Q91" i="93"/>
  <c r="K91" i="93"/>
  <c r="M91" i="93"/>
  <c r="N91" i="93"/>
  <c r="P91" i="93"/>
  <c r="G92" i="93"/>
  <c r="I92" i="93"/>
  <c r="R92" i="93"/>
  <c r="S92" i="93"/>
  <c r="K92" i="93"/>
  <c r="M92" i="93"/>
  <c r="N92" i="93"/>
  <c r="P92" i="93"/>
  <c r="Q92" i="93"/>
  <c r="G93" i="93"/>
  <c r="I93" i="93"/>
  <c r="R93" i="93"/>
  <c r="K93" i="93"/>
  <c r="M93" i="93"/>
  <c r="N93" i="93"/>
  <c r="P93" i="93"/>
  <c r="G94" i="93"/>
  <c r="I94" i="93"/>
  <c r="R94" i="93"/>
  <c r="S94" i="93"/>
  <c r="K94" i="93"/>
  <c r="M94" i="93"/>
  <c r="N94" i="93"/>
  <c r="P94" i="93"/>
  <c r="Q94" i="93"/>
  <c r="G95" i="93"/>
  <c r="I95" i="93"/>
  <c r="R95" i="93"/>
  <c r="S95" i="93"/>
  <c r="K95" i="93"/>
  <c r="M95" i="93"/>
  <c r="N95" i="93"/>
  <c r="P95" i="93"/>
  <c r="G96" i="93"/>
  <c r="I96" i="93"/>
  <c r="R96" i="93"/>
  <c r="S96" i="93"/>
  <c r="K96" i="93"/>
  <c r="M96" i="93"/>
  <c r="N96" i="93"/>
  <c r="P96" i="93"/>
  <c r="Q96" i="93"/>
  <c r="G97" i="93"/>
  <c r="I97" i="93"/>
  <c r="R97" i="93"/>
  <c r="S97" i="93"/>
  <c r="K97" i="93"/>
  <c r="M97" i="93"/>
  <c r="N97" i="93"/>
  <c r="P97" i="93"/>
  <c r="Q97" i="93"/>
  <c r="G98" i="93"/>
  <c r="I98" i="93"/>
  <c r="R98" i="93"/>
  <c r="S98" i="93"/>
  <c r="K98" i="93"/>
  <c r="M98" i="93"/>
  <c r="N98" i="93"/>
  <c r="P98" i="93"/>
  <c r="Q98" i="93"/>
  <c r="G99" i="93"/>
  <c r="I99" i="93"/>
  <c r="R99" i="93"/>
  <c r="K99" i="93"/>
  <c r="M99" i="93"/>
  <c r="N99" i="93"/>
  <c r="P99" i="93"/>
  <c r="G100" i="93"/>
  <c r="I100" i="93"/>
  <c r="R100" i="93"/>
  <c r="S100" i="93"/>
  <c r="K100" i="93"/>
  <c r="M100" i="93"/>
  <c r="N100" i="93"/>
  <c r="P100" i="93"/>
  <c r="Q100" i="93"/>
  <c r="G101" i="93"/>
  <c r="I101" i="93"/>
  <c r="R101" i="93"/>
  <c r="S101" i="93"/>
  <c r="K101" i="93"/>
  <c r="M101" i="93"/>
  <c r="N101" i="93"/>
  <c r="P101" i="93"/>
  <c r="Q101" i="93"/>
  <c r="G102" i="93"/>
  <c r="I102" i="93"/>
  <c r="R102" i="93"/>
  <c r="S102" i="93"/>
  <c r="K102" i="93"/>
  <c r="M102" i="93"/>
  <c r="N102" i="93"/>
  <c r="G103" i="93"/>
  <c r="I103" i="93"/>
  <c r="R103" i="93"/>
  <c r="S103" i="93"/>
  <c r="K103" i="93"/>
  <c r="M103" i="93"/>
  <c r="N103" i="93"/>
  <c r="Q103" i="93"/>
  <c r="G104" i="93"/>
  <c r="I104" i="93"/>
  <c r="R104" i="93"/>
  <c r="S104" i="93"/>
  <c r="K104" i="93"/>
  <c r="M104" i="93"/>
  <c r="N104" i="93"/>
  <c r="P104" i="93"/>
  <c r="G105" i="93"/>
  <c r="Q105" i="93"/>
  <c r="K105" i="93"/>
  <c r="M105" i="93"/>
  <c r="N105" i="93"/>
  <c r="P105" i="93"/>
  <c r="G106" i="93"/>
  <c r="I106" i="93"/>
  <c r="R106" i="93"/>
  <c r="S106" i="93"/>
  <c r="K106" i="93"/>
  <c r="M106" i="93"/>
  <c r="N106" i="93"/>
  <c r="P106" i="93"/>
  <c r="Q106" i="93"/>
  <c r="G107" i="93"/>
  <c r="I107" i="93"/>
  <c r="R107" i="93"/>
  <c r="S107" i="93"/>
  <c r="K107" i="93"/>
  <c r="M107" i="93"/>
  <c r="N107" i="93"/>
  <c r="P107" i="93"/>
  <c r="Q107" i="93"/>
  <c r="F114" i="93"/>
  <c r="F119" i="93"/>
  <c r="K114" i="93"/>
  <c r="K119" i="93"/>
  <c r="F115" i="93"/>
  <c r="K115" i="93"/>
  <c r="F116" i="93"/>
  <c r="K116" i="93"/>
  <c r="F117" i="93"/>
  <c r="K117" i="93"/>
  <c r="F118" i="93"/>
  <c r="K118" i="93"/>
  <c r="K133" i="93"/>
  <c r="I8" i="92"/>
  <c r="I9" i="92"/>
  <c r="I10" i="92"/>
  <c r="C14" i="92"/>
  <c r="K14" i="92"/>
  <c r="L14" i="92"/>
  <c r="N14" i="92"/>
  <c r="C15" i="92"/>
  <c r="K15" i="92"/>
  <c r="L15" i="92"/>
  <c r="C16" i="92"/>
  <c r="K16" i="92"/>
  <c r="L16" i="92"/>
  <c r="C21" i="92"/>
  <c r="C22" i="92"/>
  <c r="C23" i="92"/>
  <c r="I35" i="93"/>
  <c r="R35" i="93"/>
  <c r="Q35" i="93"/>
  <c r="S35" i="93"/>
  <c r="I27" i="93"/>
  <c r="R27" i="93"/>
  <c r="S27" i="93"/>
  <c r="Q27" i="93"/>
  <c r="I51" i="93"/>
  <c r="R51" i="93"/>
  <c r="Q51" i="93"/>
  <c r="S51" i="93"/>
  <c r="Q36" i="93"/>
  <c r="Q28" i="93"/>
  <c r="Q41" i="94"/>
  <c r="I41" i="94"/>
  <c r="R41" i="94"/>
  <c r="S41" i="94"/>
  <c r="I77" i="94"/>
  <c r="R77" i="94"/>
  <c r="S77" i="94"/>
  <c r="Q77" i="94"/>
  <c r="Q108" i="94"/>
  <c r="I103" i="94"/>
  <c r="R103" i="94"/>
  <c r="S103" i="94"/>
  <c r="P67" i="94"/>
  <c r="I77" i="95"/>
  <c r="R77" i="95"/>
  <c r="S77" i="95"/>
  <c r="Q77" i="95"/>
  <c r="I66" i="93"/>
  <c r="R66" i="93"/>
  <c r="S66" i="93"/>
  <c r="Q106" i="94"/>
  <c r="Q103" i="94"/>
  <c r="I95" i="94"/>
  <c r="R95" i="94"/>
  <c r="S95" i="94"/>
  <c r="Q70" i="94"/>
  <c r="Q98" i="94"/>
  <c r="Q55" i="94"/>
  <c r="I44" i="94"/>
  <c r="R44" i="94"/>
  <c r="S44" i="94"/>
  <c r="Q44" i="94"/>
  <c r="Q35" i="94"/>
  <c r="I35" i="94"/>
  <c r="R35" i="94"/>
  <c r="S35" i="94"/>
  <c r="Q89" i="93"/>
  <c r="Q82" i="93"/>
  <c r="Q81" i="93"/>
  <c r="Q74" i="93"/>
  <c r="Q73" i="93"/>
  <c r="Q66" i="93"/>
  <c r="Q65" i="93"/>
  <c r="P92" i="94"/>
  <c r="P75" i="93"/>
  <c r="P67" i="93"/>
  <c r="P96" i="94"/>
  <c r="P100" i="94"/>
  <c r="P91" i="94"/>
  <c r="P84" i="94"/>
  <c r="P83" i="94"/>
  <c r="I75" i="94"/>
  <c r="R75" i="94"/>
  <c r="S75" i="94"/>
  <c r="Q51" i="94"/>
  <c r="I51" i="94"/>
  <c r="R51" i="94"/>
  <c r="S51" i="94"/>
  <c r="Q42" i="94"/>
  <c r="I42" i="94"/>
  <c r="R42" i="94"/>
  <c r="Q29" i="94"/>
  <c r="Q27" i="94"/>
  <c r="I27" i="94"/>
  <c r="R27" i="94"/>
  <c r="S27" i="94"/>
  <c r="I16" i="93"/>
  <c r="R16" i="93"/>
  <c r="S16" i="93"/>
  <c r="I92" i="94"/>
  <c r="R92" i="94"/>
  <c r="S92" i="94"/>
  <c r="Q76" i="94"/>
  <c r="I91" i="94"/>
  <c r="R91" i="94"/>
  <c r="S91" i="94"/>
  <c r="I90" i="94"/>
  <c r="R90" i="94"/>
  <c r="S90" i="94"/>
  <c r="I83" i="94"/>
  <c r="R83" i="94"/>
  <c r="S83" i="94"/>
  <c r="I82" i="94"/>
  <c r="R82" i="94"/>
  <c r="S82" i="94"/>
  <c r="P76" i="94"/>
  <c r="P75" i="94"/>
  <c r="Q47" i="94"/>
  <c r="I107" i="94"/>
  <c r="R107" i="94"/>
  <c r="S107" i="94"/>
  <c r="I99" i="94"/>
  <c r="R99" i="94"/>
  <c r="S99" i="94"/>
  <c r="Q38" i="94"/>
  <c r="Q20" i="94"/>
  <c r="I20" i="94"/>
  <c r="R20" i="94"/>
  <c r="P84" i="95"/>
  <c r="I67" i="95"/>
  <c r="R67" i="95"/>
  <c r="S67" i="95"/>
  <c r="I66" i="95"/>
  <c r="R66" i="95"/>
  <c r="S66" i="95"/>
  <c r="I91" i="95"/>
  <c r="R91" i="95"/>
  <c r="Q69" i="95"/>
  <c r="I26" i="95"/>
  <c r="R26" i="95"/>
  <c r="S26" i="95"/>
  <c r="Q44" i="95"/>
  <c r="I44" i="95"/>
  <c r="R44" i="95"/>
  <c r="Q20" i="95"/>
  <c r="I20" i="95"/>
  <c r="R20" i="95"/>
  <c r="S20" i="95"/>
  <c r="Q27" i="95"/>
  <c r="I27" i="95"/>
  <c r="R27" i="95"/>
  <c r="S27" i="95"/>
  <c r="P107" i="95"/>
  <c r="Q102" i="95"/>
  <c r="P99" i="95"/>
  <c r="Q93" i="95"/>
  <c r="I75" i="95"/>
  <c r="R75" i="95"/>
  <c r="S75" i="95"/>
  <c r="S44" i="95"/>
  <c r="S20" i="94"/>
  <c r="S42" i="94"/>
  <c r="Q14" i="93"/>
  <c r="S14" i="93"/>
  <c r="I41" i="93"/>
  <c r="R41" i="93"/>
  <c r="S41" i="93"/>
  <c r="Q55" i="93"/>
  <c r="Q22" i="93"/>
  <c r="I30" i="93"/>
  <c r="R30" i="93"/>
  <c r="S30" i="93"/>
  <c r="I21" i="93"/>
  <c r="R21" i="93"/>
  <c r="S21" i="93"/>
  <c r="I53" i="93"/>
  <c r="R53" i="93"/>
  <c r="S53" i="93"/>
  <c r="Q53" i="93"/>
  <c r="Q38" i="93"/>
  <c r="I38" i="93"/>
  <c r="R38" i="93"/>
  <c r="S38" i="93"/>
  <c r="Q31" i="93"/>
  <c r="I31" i="93"/>
  <c r="R31" i="93"/>
  <c r="S31" i="93"/>
  <c r="Q40" i="93"/>
  <c r="I40" i="93"/>
  <c r="R40" i="93"/>
  <c r="S40" i="93"/>
  <c r="I48" i="93"/>
  <c r="R48" i="93"/>
  <c r="S48" i="93"/>
  <c r="Q49" i="93"/>
  <c r="Q33" i="93"/>
  <c r="Q23" i="93"/>
  <c r="Q19" i="93"/>
  <c r="S19" i="93"/>
  <c r="I37" i="93"/>
  <c r="R37" i="93"/>
  <c r="S37" i="93"/>
  <c r="I20" i="93"/>
  <c r="R20" i="93"/>
  <c r="S20" i="93"/>
  <c r="I51" i="95"/>
  <c r="R51" i="95"/>
  <c r="Q51" i="95"/>
  <c r="I37" i="95"/>
  <c r="R37" i="95"/>
  <c r="Q37" i="95"/>
  <c r="S37" i="95"/>
  <c r="I31" i="95"/>
  <c r="R31" i="95"/>
  <c r="S31" i="95"/>
  <c r="Q31" i="95"/>
  <c r="Q50" i="95"/>
  <c r="I50" i="95"/>
  <c r="R50" i="95"/>
  <c r="S50" i="95"/>
  <c r="Q34" i="95"/>
  <c r="I34" i="95"/>
  <c r="R34" i="95"/>
  <c r="S34" i="95"/>
  <c r="Q54" i="95"/>
  <c r="I54" i="95"/>
  <c r="R54" i="95"/>
  <c r="S54" i="95"/>
  <c r="Q41" i="95"/>
  <c r="I41" i="95"/>
  <c r="R41" i="95"/>
  <c r="S41" i="95"/>
  <c r="I38" i="95"/>
  <c r="R38" i="95"/>
  <c r="S38" i="95"/>
  <c r="Q38" i="95"/>
  <c r="I42" i="95"/>
  <c r="R42" i="95"/>
  <c r="S42" i="95"/>
  <c r="Q42" i="95"/>
  <c r="Q47" i="95"/>
  <c r="Q43" i="95"/>
  <c r="Q23" i="95"/>
  <c r="R108" i="94"/>
  <c r="S63" i="94"/>
  <c r="S108" i="94"/>
  <c r="Q23" i="94"/>
  <c r="I23" i="94"/>
  <c r="R23" i="94"/>
  <c r="S23" i="94"/>
  <c r="I46" i="94"/>
  <c r="R46" i="94"/>
  <c r="Q46" i="94"/>
  <c r="I49" i="94"/>
  <c r="R49" i="94"/>
  <c r="S49" i="94"/>
  <c r="Q49" i="94"/>
  <c r="I32" i="94"/>
  <c r="R32" i="94"/>
  <c r="S32" i="94"/>
  <c r="Q32" i="94"/>
  <c r="Q28" i="94"/>
  <c r="I28" i="94"/>
  <c r="R28" i="94"/>
  <c r="S28" i="94"/>
  <c r="I34" i="94"/>
  <c r="R34" i="94"/>
  <c r="S34" i="94"/>
  <c r="Q34" i="94"/>
  <c r="Q16" i="94"/>
  <c r="I16" i="94"/>
  <c r="R16" i="94"/>
  <c r="S16" i="94"/>
  <c r="I52" i="94"/>
  <c r="R52" i="94"/>
  <c r="Q52" i="94"/>
  <c r="Q26" i="94"/>
  <c r="I26" i="94"/>
  <c r="R26" i="94"/>
  <c r="S26" i="94"/>
  <c r="Q22" i="94"/>
  <c r="I22" i="94"/>
  <c r="R22" i="94"/>
  <c r="S22" i="94"/>
  <c r="I11" i="94"/>
  <c r="R11" i="94"/>
  <c r="R56" i="94"/>
  <c r="Q11" i="94"/>
  <c r="Q56" i="94"/>
  <c r="L122" i="94"/>
  <c r="Q40" i="94"/>
  <c r="I40" i="94"/>
  <c r="R40" i="94"/>
  <c r="S40" i="94"/>
  <c r="Q39" i="94"/>
  <c r="I39" i="94"/>
  <c r="R39" i="94"/>
  <c r="S39" i="94"/>
  <c r="I18" i="94"/>
  <c r="R18" i="94"/>
  <c r="Q18" i="94"/>
  <c r="S14" i="94"/>
  <c r="I50" i="94"/>
  <c r="R50" i="94"/>
  <c r="S50" i="94"/>
  <c r="Q50" i="94"/>
  <c r="I48" i="94"/>
  <c r="R48" i="94"/>
  <c r="Q48" i="94"/>
  <c r="Q45" i="94"/>
  <c r="I45" i="94"/>
  <c r="R45" i="94"/>
  <c r="I36" i="94"/>
  <c r="R36" i="94"/>
  <c r="Q36" i="94"/>
  <c r="Q33" i="94"/>
  <c r="I33" i="94"/>
  <c r="R33" i="94"/>
  <c r="I15" i="94"/>
  <c r="R15" i="94"/>
  <c r="Q15" i="94"/>
  <c r="Q43" i="94"/>
  <c r="I43" i="94"/>
  <c r="R43" i="94"/>
  <c r="I31" i="94"/>
  <c r="R31" i="94"/>
  <c r="S31" i="94"/>
  <c r="Q54" i="94"/>
  <c r="S54" i="94"/>
  <c r="Q17" i="94"/>
  <c r="S17" i="94"/>
  <c r="I12" i="94"/>
  <c r="R12" i="94"/>
  <c r="S12" i="94"/>
  <c r="I24" i="94"/>
  <c r="R24" i="94"/>
  <c r="S24" i="94"/>
  <c r="I37" i="94"/>
  <c r="R37" i="94"/>
  <c r="S37" i="94"/>
  <c r="Q14" i="94"/>
  <c r="I21" i="94"/>
  <c r="R21" i="94"/>
  <c r="S21" i="94"/>
  <c r="I53" i="94"/>
  <c r="R53" i="94"/>
  <c r="S53" i="94"/>
  <c r="N11" i="94"/>
  <c r="P11" i="94"/>
  <c r="S51" i="95"/>
  <c r="S43" i="94"/>
  <c r="S45" i="94"/>
  <c r="S18" i="94"/>
  <c r="S36" i="94"/>
  <c r="S46" i="94"/>
  <c r="S15" i="94"/>
  <c r="S48" i="94"/>
  <c r="S33" i="94"/>
  <c r="S52" i="94"/>
  <c r="S11" i="94"/>
  <c r="S56" i="94"/>
  <c r="K134" i="94"/>
  <c r="L133" i="94"/>
  <c r="I126" i="94"/>
  <c r="L126" i="94"/>
  <c r="F13" i="109"/>
  <c r="I22" i="108"/>
  <c r="H13" i="108"/>
  <c r="J13" i="108"/>
  <c r="M13" i="108"/>
  <c r="H22" i="108"/>
  <c r="E19" i="108"/>
  <c r="I22" i="107"/>
  <c r="H22" i="107"/>
  <c r="H13" i="107"/>
  <c r="J13" i="107"/>
  <c r="E19" i="107"/>
  <c r="Q54" i="93"/>
  <c r="I54" i="93"/>
  <c r="R54" i="93"/>
  <c r="S54" i="93"/>
  <c r="S93" i="93"/>
  <c r="I46" i="93"/>
  <c r="R46" i="93"/>
  <c r="S46" i="93"/>
  <c r="Q46" i="93"/>
  <c r="I39" i="93"/>
  <c r="R39" i="93"/>
  <c r="Q39" i="93"/>
  <c r="S39" i="93"/>
  <c r="Q12" i="93"/>
  <c r="I12" i="93"/>
  <c r="R12" i="93"/>
  <c r="S64" i="93"/>
  <c r="Q45" i="93"/>
  <c r="I45" i="93"/>
  <c r="R45" i="93"/>
  <c r="S45" i="93"/>
  <c r="Q32" i="93"/>
  <c r="I32" i="93"/>
  <c r="R32" i="93"/>
  <c r="S32" i="93"/>
  <c r="I26" i="93"/>
  <c r="R26" i="93"/>
  <c r="Q26" i="93"/>
  <c r="I11" i="93"/>
  <c r="R11" i="93"/>
  <c r="Q11" i="93"/>
  <c r="Q52" i="93"/>
  <c r="S52" i="93"/>
  <c r="I52" i="93"/>
  <c r="R52" i="93"/>
  <c r="Q44" i="93"/>
  <c r="I44" i="93"/>
  <c r="R44" i="93"/>
  <c r="Q25" i="93"/>
  <c r="I25" i="93"/>
  <c r="R25" i="93"/>
  <c r="S25" i="93"/>
  <c r="Q18" i="93"/>
  <c r="I18" i="93"/>
  <c r="R18" i="93"/>
  <c r="Q17" i="93"/>
  <c r="I17" i="93"/>
  <c r="R17" i="93"/>
  <c r="S17" i="93"/>
  <c r="Q50" i="93"/>
  <c r="I50" i="93"/>
  <c r="R50" i="93"/>
  <c r="I42" i="93"/>
  <c r="R42" i="93"/>
  <c r="S42" i="93"/>
  <c r="Q42" i="93"/>
  <c r="Q47" i="93"/>
  <c r="S47" i="93"/>
  <c r="Q34" i="93"/>
  <c r="S34" i="93"/>
  <c r="I29" i="93"/>
  <c r="R29" i="93"/>
  <c r="S29" i="93"/>
  <c r="Q95" i="93"/>
  <c r="Q83" i="93"/>
  <c r="S83" i="93"/>
  <c r="Q79" i="93"/>
  <c r="S79" i="93"/>
  <c r="Q76" i="93"/>
  <c r="S76" i="93"/>
  <c r="Q64" i="93"/>
  <c r="Q13" i="93"/>
  <c r="S13" i="93"/>
  <c r="Q93" i="93"/>
  <c r="Q71" i="93"/>
  <c r="Q68" i="93"/>
  <c r="Q108" i="93"/>
  <c r="Q43" i="93"/>
  <c r="S43" i="93"/>
  <c r="Q104" i="93"/>
  <c r="Q70" i="93"/>
  <c r="I105" i="93"/>
  <c r="R105" i="93"/>
  <c r="S105" i="93"/>
  <c r="I24" i="93"/>
  <c r="R24" i="93"/>
  <c r="S24" i="93"/>
  <c r="Q102" i="93"/>
  <c r="Q99" i="93"/>
  <c r="S99" i="93"/>
  <c r="Q88" i="93"/>
  <c r="S88" i="93"/>
  <c r="I90" i="93"/>
  <c r="R90" i="93"/>
  <c r="S90" i="93"/>
  <c r="I63" i="93"/>
  <c r="R63" i="93"/>
  <c r="I78" i="93"/>
  <c r="R78" i="93"/>
  <c r="S78" i="93"/>
  <c r="Q48" i="95"/>
  <c r="I48" i="95"/>
  <c r="R48" i="95"/>
  <c r="S48" i="95"/>
  <c r="I40" i="95"/>
  <c r="R40" i="95"/>
  <c r="Q40" i="95"/>
  <c r="Q35" i="95"/>
  <c r="I35" i="95"/>
  <c r="R35" i="95"/>
  <c r="S35" i="95"/>
  <c r="Q16" i="95"/>
  <c r="I16" i="95"/>
  <c r="R16" i="95"/>
  <c r="S16" i="95"/>
  <c r="I55" i="95"/>
  <c r="R55" i="95"/>
  <c r="Q55" i="95"/>
  <c r="S98" i="95"/>
  <c r="Q30" i="95"/>
  <c r="I30" i="95"/>
  <c r="R30" i="95"/>
  <c r="S30" i="95"/>
  <c r="Q28" i="95"/>
  <c r="I28" i="95"/>
  <c r="R28" i="95"/>
  <c r="S28" i="95"/>
  <c r="I24" i="95"/>
  <c r="R24" i="95"/>
  <c r="Q24" i="95"/>
  <c r="I18" i="95"/>
  <c r="R18" i="95"/>
  <c r="Q18" i="95"/>
  <c r="I13" i="95"/>
  <c r="R13" i="95"/>
  <c r="Q13" i="95"/>
  <c r="I11" i="95"/>
  <c r="R11" i="95"/>
  <c r="Q11" i="95"/>
  <c r="S87" i="95"/>
  <c r="S79" i="95"/>
  <c r="S63" i="95"/>
  <c r="Q53" i="95"/>
  <c r="I53" i="95"/>
  <c r="R53" i="95"/>
  <c r="S53" i="95"/>
  <c r="I32" i="95"/>
  <c r="R32" i="95"/>
  <c r="Q32" i="95"/>
  <c r="I22" i="95"/>
  <c r="R22" i="95"/>
  <c r="Q22" i="95"/>
  <c r="I15" i="95"/>
  <c r="R15" i="95"/>
  <c r="S15" i="95"/>
  <c r="Q15" i="95"/>
  <c r="Q46" i="95"/>
  <c r="I46" i="95"/>
  <c r="R46" i="95"/>
  <c r="S46" i="95"/>
  <c r="S70" i="95"/>
  <c r="Q36" i="95"/>
  <c r="I36" i="95"/>
  <c r="R36" i="95"/>
  <c r="Q17" i="95"/>
  <c r="I17" i="95"/>
  <c r="R17" i="95"/>
  <c r="S17" i="95"/>
  <c r="S39" i="95"/>
  <c r="I29" i="95"/>
  <c r="R29" i="95"/>
  <c r="S29" i="95"/>
  <c r="Q29" i="95"/>
  <c r="S25" i="95"/>
  <c r="I21" i="95"/>
  <c r="R21" i="95"/>
  <c r="S21" i="95"/>
  <c r="Q21" i="95"/>
  <c r="S71" i="95"/>
  <c r="Q52" i="95"/>
  <c r="I52" i="95"/>
  <c r="R52" i="95"/>
  <c r="I45" i="95"/>
  <c r="R45" i="95"/>
  <c r="Q45" i="95"/>
  <c r="I33" i="95"/>
  <c r="R33" i="95"/>
  <c r="S33" i="95"/>
  <c r="Q33" i="95"/>
  <c r="I14" i="95"/>
  <c r="R14" i="95"/>
  <c r="Q14" i="95"/>
  <c r="Q12" i="95"/>
  <c r="I12" i="95"/>
  <c r="R12" i="95"/>
  <c r="Q25" i="95"/>
  <c r="Q70" i="95"/>
  <c r="I94" i="95"/>
  <c r="R94" i="95"/>
  <c r="S94" i="95"/>
  <c r="Q87" i="95"/>
  <c r="Q71" i="95"/>
  <c r="I19" i="95"/>
  <c r="R19" i="95"/>
  <c r="S19" i="95"/>
  <c r="Q49" i="95"/>
  <c r="S49" i="95"/>
  <c r="I107" i="95"/>
  <c r="R107" i="95"/>
  <c r="S107" i="95"/>
  <c r="Q98" i="95"/>
  <c r="Q86" i="95"/>
  <c r="S86" i="95"/>
  <c r="Q83" i="95"/>
  <c r="S83" i="95"/>
  <c r="Q106" i="95"/>
  <c r="S106" i="95"/>
  <c r="I100" i="95"/>
  <c r="R100" i="95"/>
  <c r="S100" i="95"/>
  <c r="Q97" i="95"/>
  <c r="S97" i="95"/>
  <c r="Q85" i="95"/>
  <c r="S85" i="95"/>
  <c r="Q82" i="95"/>
  <c r="S82" i="95"/>
  <c r="Q39" i="95"/>
  <c r="Q103" i="95"/>
  <c r="S103" i="95"/>
  <c r="Q90" i="95"/>
  <c r="S90" i="95"/>
  <c r="Q79" i="95"/>
  <c r="Q74" i="95"/>
  <c r="S74" i="95"/>
  <c r="Q65" i="95"/>
  <c r="S65" i="95"/>
  <c r="S50" i="93"/>
  <c r="S18" i="93"/>
  <c r="S68" i="93"/>
  <c r="S44" i="93"/>
  <c r="S26" i="93"/>
  <c r="S13" i="95"/>
  <c r="S45" i="95"/>
  <c r="S36" i="95"/>
  <c r="S108" i="95"/>
  <c r="S12" i="95"/>
  <c r="S52" i="95"/>
  <c r="R108" i="95"/>
  <c r="S18" i="95"/>
  <c r="Q108" i="95"/>
  <c r="S22" i="95"/>
  <c r="S24" i="95"/>
  <c r="S40" i="95"/>
  <c r="S14" i="95"/>
  <c r="Q56" i="95"/>
  <c r="L122" i="95"/>
  <c r="S32" i="95"/>
  <c r="R56" i="95"/>
  <c r="S11" i="95"/>
  <c r="S56" i="95"/>
  <c r="K134" i="95"/>
  <c r="L133" i="95"/>
  <c r="I126" i="95"/>
  <c r="L126" i="95"/>
  <c r="S55" i="95"/>
  <c r="R108" i="93"/>
  <c r="S63" i="93"/>
  <c r="S108" i="93"/>
  <c r="R56" i="93"/>
  <c r="S12" i="93"/>
  <c r="Q56" i="93"/>
  <c r="L122" i="93"/>
  <c r="S11" i="93"/>
  <c r="S56" i="93"/>
  <c r="K134" i="93"/>
  <c r="L133" i="93"/>
  <c r="I126" i="93"/>
  <c r="L126" i="93"/>
</calcChain>
</file>

<file path=xl/sharedStrings.xml><?xml version="1.0" encoding="utf-8"?>
<sst xmlns="http://schemas.openxmlformats.org/spreadsheetml/2006/main" count="1130" uniqueCount="397">
  <si>
    <t>（単位：千円）</t>
    <rPh sb="1" eb="3">
      <t>タンイ</t>
    </rPh>
    <rPh sb="4" eb="6">
      <t>センエン</t>
    </rPh>
    <phoneticPr fontId="1"/>
  </si>
  <si>
    <t>団体名</t>
    <rPh sb="0" eb="3">
      <t>ダンタイメイ</t>
    </rPh>
    <phoneticPr fontId="1"/>
  </si>
  <si>
    <t>年度</t>
    <rPh sb="0" eb="2">
      <t>ネンド</t>
    </rPh>
    <phoneticPr fontId="1"/>
  </si>
  <si>
    <t>その他</t>
    <rPh sb="2" eb="3">
      <t>タ</t>
    </rPh>
    <phoneticPr fontId="1"/>
  </si>
  <si>
    <t>＜３②表＞公営企業に要する経費の財源とする地方債の償還の財源に充てたと</t>
    <rPh sb="3" eb="4">
      <t>ヒョウ</t>
    </rPh>
    <rPh sb="5" eb="7">
      <t>コウエイ</t>
    </rPh>
    <rPh sb="7" eb="9">
      <t>キギョウ</t>
    </rPh>
    <rPh sb="10" eb="11">
      <t>ヨウ</t>
    </rPh>
    <rPh sb="13" eb="15">
      <t>ケイヒ</t>
    </rPh>
    <rPh sb="16" eb="18">
      <t>ザイゲン</t>
    </rPh>
    <rPh sb="21" eb="24">
      <t>チホウサイ</t>
    </rPh>
    <rPh sb="25" eb="27">
      <t>ショウカン</t>
    </rPh>
    <rPh sb="28" eb="30">
      <t>ザイゲン</t>
    </rPh>
    <phoneticPr fontId="1"/>
  </si>
  <si>
    <t>　　　　　　　認められる繰入金</t>
    <rPh sb="12" eb="14">
      <t>クリイレ</t>
    </rPh>
    <rPh sb="14" eb="15">
      <t>キン</t>
    </rPh>
    <phoneticPr fontId="1"/>
  </si>
  <si>
    <t>○総括表③「公営企業に要する経費の財源とする地方債の償還の財源に充てたと認めら</t>
    <rPh sb="1" eb="4">
      <t>ソウカツヒョウ</t>
    </rPh>
    <phoneticPr fontId="1"/>
  </si>
  <si>
    <t>　れる繰入金」に計上する額については、以下の様式中「合計」の額を計上することとする。</t>
    <rPh sb="3" eb="4">
      <t>ク</t>
    </rPh>
    <rPh sb="4" eb="5">
      <t>イ</t>
    </rPh>
    <rPh sb="5" eb="6">
      <t>キン</t>
    </rPh>
    <phoneticPr fontId="1"/>
  </si>
  <si>
    <t>特別会計名</t>
    <rPh sb="0" eb="2">
      <t>トクベツ</t>
    </rPh>
    <rPh sb="2" eb="4">
      <t>カイケイ</t>
    </rPh>
    <rPh sb="4" eb="5">
      <t>メイ</t>
    </rPh>
    <phoneticPr fontId="1"/>
  </si>
  <si>
    <t>公営企業に要する経費の財源とする地方債の償還の財源に充てたと認められる繰入金※</t>
    <rPh sb="0" eb="2">
      <t>コウエイ</t>
    </rPh>
    <rPh sb="2" eb="4">
      <t>キギョウ</t>
    </rPh>
    <rPh sb="5" eb="6">
      <t>ヨウ</t>
    </rPh>
    <rPh sb="8" eb="10">
      <t>ケイヒ</t>
    </rPh>
    <rPh sb="11" eb="13">
      <t>ザイゲン</t>
    </rPh>
    <rPh sb="16" eb="19">
      <t>チホウサイ</t>
    </rPh>
    <rPh sb="20" eb="22">
      <t>ショウカン</t>
    </rPh>
    <rPh sb="23" eb="25">
      <t>ザイゲン</t>
    </rPh>
    <rPh sb="26" eb="27">
      <t>ア</t>
    </rPh>
    <rPh sb="30" eb="31">
      <t>ミト</t>
    </rPh>
    <rPh sb="35" eb="37">
      <t>クリイレ</t>
    </rPh>
    <rPh sb="37" eb="38">
      <t>キン</t>
    </rPh>
    <phoneticPr fontId="1"/>
  </si>
  <si>
    <t>合　　計　※</t>
    <rPh sb="0" eb="1">
      <t>ゴウ</t>
    </rPh>
    <rPh sb="3" eb="4">
      <t>ケイ</t>
    </rPh>
    <phoneticPr fontId="1"/>
  </si>
  <si>
    <t>※各特別会計ごとに３②Ａ表の「V」と３②E表の「Z」の合計額を記入すること。</t>
    <rPh sb="1" eb="2">
      <t>カク</t>
    </rPh>
    <rPh sb="2" eb="4">
      <t>トクベツ</t>
    </rPh>
    <rPh sb="4" eb="6">
      <t>カイケイ</t>
    </rPh>
    <rPh sb="12" eb="13">
      <t>ヒョウ</t>
    </rPh>
    <rPh sb="21" eb="22">
      <t>ヒョウ</t>
    </rPh>
    <rPh sb="27" eb="29">
      <t>ゴウケイ</t>
    </rPh>
    <rPh sb="29" eb="30">
      <t>ガク</t>
    </rPh>
    <rPh sb="31" eb="33">
      <t>キニュウ</t>
    </rPh>
    <phoneticPr fontId="1"/>
  </si>
  <si>
    <t>公営企業を組合が経営している場合にあっては、各公営企業会計ごとに別紙３②Ａ’表の「V’」と３②Ｅ’表の「Z’」により</t>
    <rPh sb="0" eb="2">
      <t>コウエイ</t>
    </rPh>
    <rPh sb="2" eb="4">
      <t>キギョウ</t>
    </rPh>
    <rPh sb="5" eb="7">
      <t>クミアイ</t>
    </rPh>
    <rPh sb="8" eb="10">
      <t>ケイエイ</t>
    </rPh>
    <rPh sb="14" eb="16">
      <t>バアイ</t>
    </rPh>
    <rPh sb="22" eb="23">
      <t>カク</t>
    </rPh>
    <rPh sb="23" eb="25">
      <t>コウエイ</t>
    </rPh>
    <rPh sb="25" eb="27">
      <t>キギョウ</t>
    </rPh>
    <rPh sb="27" eb="29">
      <t>カイケイ</t>
    </rPh>
    <rPh sb="32" eb="34">
      <t>ベッシ</t>
    </rPh>
    <rPh sb="38" eb="39">
      <t>ヒョウ</t>
    </rPh>
    <rPh sb="49" eb="50">
      <t>ヒョウ</t>
    </rPh>
    <phoneticPr fontId="1"/>
  </si>
  <si>
    <t>○３②Ａ表</t>
    <rPh sb="4" eb="5">
      <t>ヒョウ</t>
    </rPh>
    <phoneticPr fontId="1"/>
  </si>
  <si>
    <t>＜法適用事業＞</t>
    <rPh sb="1" eb="2">
      <t>ホウ</t>
    </rPh>
    <rPh sb="2" eb="4">
      <t>テキヨウ</t>
    </rPh>
    <rPh sb="4" eb="6">
      <t>ジギョウ</t>
    </rPh>
    <phoneticPr fontId="1"/>
  </si>
  <si>
    <t>事業名</t>
    <rPh sb="0" eb="2">
      <t>ジギョウ</t>
    </rPh>
    <rPh sb="2" eb="3">
      <t>メイ</t>
    </rPh>
    <phoneticPr fontId="1"/>
  </si>
  <si>
    <t>資本的収支に計上された繰出金決算額
X</t>
    <rPh sb="0" eb="3">
      <t>シホンテキ</t>
    </rPh>
    <rPh sb="3" eb="5">
      <t>シュウシ</t>
    </rPh>
    <rPh sb="6" eb="8">
      <t>ケイジョウ</t>
    </rPh>
    <rPh sb="11" eb="12">
      <t>クリ</t>
    </rPh>
    <rPh sb="12" eb="14">
      <t>シュッキン</t>
    </rPh>
    <rPh sb="14" eb="16">
      <t>ケッサン</t>
    </rPh>
    <rPh sb="16" eb="17">
      <t>ガク</t>
    </rPh>
    <phoneticPr fontId="1"/>
  </si>
  <si>
    <t>準元利償還金算入額（4条分）
Ａ①＝X-B①</t>
    <rPh sb="0" eb="1">
      <t>ジュン</t>
    </rPh>
    <rPh sb="1" eb="3">
      <t>ガンリ</t>
    </rPh>
    <rPh sb="3" eb="6">
      <t>ショウカンキン</t>
    </rPh>
    <rPh sb="6" eb="8">
      <t>サンニュウ</t>
    </rPh>
    <rPh sb="8" eb="9">
      <t>ガク</t>
    </rPh>
    <rPh sb="11" eb="12">
      <t>ジョウ</t>
    </rPh>
    <rPh sb="12" eb="13">
      <t>ブン</t>
    </rPh>
    <phoneticPr fontId="1"/>
  </si>
  <si>
    <t>収益的収支に計上された繰出金決算額
Y</t>
    <rPh sb="0" eb="3">
      <t>シュウエキテキ</t>
    </rPh>
    <rPh sb="3" eb="5">
      <t>シュウシ</t>
    </rPh>
    <phoneticPr fontId="1"/>
  </si>
  <si>
    <t>準元利償還金算入額
（3条分）
W</t>
    <rPh sb="0" eb="1">
      <t>ジュン</t>
    </rPh>
    <rPh sb="1" eb="3">
      <t>ガンリ</t>
    </rPh>
    <rPh sb="3" eb="6">
      <t>ショウカンキン</t>
    </rPh>
    <rPh sb="6" eb="8">
      <t>サンニュウ</t>
    </rPh>
    <rPh sb="8" eb="9">
      <t>ガク</t>
    </rPh>
    <rPh sb="12" eb="13">
      <t>ジョウ</t>
    </rPh>
    <rPh sb="13" eb="14">
      <t>ブン</t>
    </rPh>
    <phoneticPr fontId="1"/>
  </si>
  <si>
    <t>準元利償還金算入額
V＝Ａ①＋W</t>
    <rPh sb="0" eb="1">
      <t>ジュン</t>
    </rPh>
    <rPh sb="1" eb="3">
      <t>ガンリ</t>
    </rPh>
    <rPh sb="3" eb="6">
      <t>ショウカンキン</t>
    </rPh>
    <rPh sb="6" eb="8">
      <t>サンニュウ</t>
    </rPh>
    <rPh sb="8" eb="9">
      <t>ガク</t>
    </rPh>
    <phoneticPr fontId="1"/>
  </si>
  <si>
    <t>元利償還金に対する繰出基準額※
Z</t>
    <rPh sb="0" eb="2">
      <t>ガンリ</t>
    </rPh>
    <rPh sb="2" eb="5">
      <t>ショウカンキン</t>
    </rPh>
    <rPh sb="6" eb="7">
      <t>タイ</t>
    </rPh>
    <rPh sb="9" eb="11">
      <t>クリダ</t>
    </rPh>
    <rPh sb="11" eb="13">
      <t>キジュン</t>
    </rPh>
    <rPh sb="13" eb="14">
      <t>ガク</t>
    </rPh>
    <phoneticPr fontId="1"/>
  </si>
  <si>
    <t>※Zについては、３②Ｂ表により算定する。</t>
    <rPh sb="11" eb="12">
      <t>ヒョウ</t>
    </rPh>
    <phoneticPr fontId="1"/>
  </si>
  <si>
    <t>按分の際に用いるC②の値</t>
    <rPh sb="0" eb="2">
      <t>アンブン</t>
    </rPh>
    <rPh sb="3" eb="4">
      <t>サイ</t>
    </rPh>
    <phoneticPr fontId="1"/>
  </si>
  <si>
    <t>＜あん分率計算用＞</t>
    <rPh sb="3" eb="4">
      <t>ブン</t>
    </rPh>
    <rPh sb="4" eb="5">
      <t>リツ</t>
    </rPh>
    <rPh sb="5" eb="8">
      <t>ケイサンヨウ</t>
    </rPh>
    <phoneticPr fontId="1"/>
  </si>
  <si>
    <t>収益的収支における総費用
Ｅ</t>
    <rPh sb="0" eb="3">
      <t>シュウエキテキ</t>
    </rPh>
    <rPh sb="3" eb="5">
      <t>シュウシ</t>
    </rPh>
    <rPh sb="9" eb="12">
      <t>ソウヒヨウ</t>
    </rPh>
    <phoneticPr fontId="1"/>
  </si>
  <si>
    <t>収益的収支に係る減価償却費
Ｆ</t>
    <rPh sb="0" eb="3">
      <t>シュウエキテキ</t>
    </rPh>
    <rPh sb="3" eb="5">
      <t>シュウシ</t>
    </rPh>
    <rPh sb="6" eb="7">
      <t>カカ</t>
    </rPh>
    <rPh sb="8" eb="10">
      <t>ゲンカ</t>
    </rPh>
    <rPh sb="10" eb="13">
      <t>ショウキャクヒ</t>
    </rPh>
    <phoneticPr fontId="1"/>
  </si>
  <si>
    <t>元金償還金
Ｇ</t>
    <rPh sb="0" eb="2">
      <t>ガンキン</t>
    </rPh>
    <rPh sb="2" eb="5">
      <t>ショウカンキン</t>
    </rPh>
    <phoneticPr fontId="1"/>
  </si>
  <si>
    <t>利息
Ｈ</t>
    <rPh sb="0" eb="2">
      <t>リソク</t>
    </rPh>
    <phoneticPr fontId="1"/>
  </si>
  <si>
    <t>納付金
Ｋ</t>
    <rPh sb="0" eb="3">
      <t>ノウフキン</t>
    </rPh>
    <phoneticPr fontId="1"/>
  </si>
  <si>
    <t>※C②＜０の時は
Ｉ＝Ｅ-Ｆ+Ｇ-Z＋C②－Ｂ’
とする</t>
    <rPh sb="6" eb="7">
      <t>トキ</t>
    </rPh>
    <phoneticPr fontId="1"/>
  </si>
  <si>
    <t>※C②＜０の時は
J=Ｇ＋Ｈ-Z＋C②
とする</t>
    <rPh sb="6" eb="7">
      <t>トキ</t>
    </rPh>
    <phoneticPr fontId="1"/>
  </si>
  <si>
    <t>○３②Ｂ表</t>
    <rPh sb="4" eb="5">
      <t>ヒョウ</t>
    </rPh>
    <phoneticPr fontId="1"/>
  </si>
  <si>
    <t>３②ＡのZについては、次の表により算出される合計額を記入すること。</t>
    <rPh sb="11" eb="12">
      <t>ツギ</t>
    </rPh>
    <rPh sb="13" eb="14">
      <t>ヒョウ</t>
    </rPh>
    <rPh sb="17" eb="19">
      <t>サンシュツ</t>
    </rPh>
    <rPh sb="22" eb="24">
      <t>ゴウケイ</t>
    </rPh>
    <rPh sb="24" eb="25">
      <t>ガク</t>
    </rPh>
    <rPh sb="26" eb="28">
      <t>キニュウ</t>
    </rPh>
    <phoneticPr fontId="1"/>
  </si>
  <si>
    <t>上水道の広域化対策に要する経費</t>
    <rPh sb="7" eb="9">
      <t>タイサク</t>
    </rPh>
    <phoneticPr fontId="1"/>
  </si>
  <si>
    <t>上水道の高料金対策に要する経費</t>
    <rPh sb="0" eb="3">
      <t>ジョウスイドウ</t>
    </rPh>
    <rPh sb="4" eb="7">
      <t>コウリョウキン</t>
    </rPh>
    <rPh sb="7" eb="9">
      <t>タイサク</t>
    </rPh>
    <rPh sb="10" eb="11">
      <t>ヨウ</t>
    </rPh>
    <rPh sb="13" eb="15">
      <t>ケイヒ</t>
    </rPh>
    <phoneticPr fontId="1"/>
  </si>
  <si>
    <t>合計</t>
    <rPh sb="0" eb="2">
      <t>ゴウケイ</t>
    </rPh>
    <phoneticPr fontId="1"/>
  </si>
  <si>
    <t>基準額</t>
    <rPh sb="0" eb="3">
      <t>キジュンガク</t>
    </rPh>
    <phoneticPr fontId="1"/>
  </si>
  <si>
    <t>＜留意事項＞</t>
    <rPh sb="1" eb="3">
      <t>リュウイ</t>
    </rPh>
    <rPh sb="3" eb="5">
      <t>ジコウ</t>
    </rPh>
    <phoneticPr fontId="1"/>
  </si>
  <si>
    <t>「上水道の水源開発に要する経費」は、繰出基準第１の４(2)により算定された額。</t>
    <rPh sb="18" eb="19">
      <t>ク</t>
    </rPh>
    <rPh sb="19" eb="20">
      <t>デ</t>
    </rPh>
    <rPh sb="20" eb="22">
      <t>キジュン</t>
    </rPh>
    <rPh sb="22" eb="23">
      <t>ダイ</t>
    </rPh>
    <phoneticPr fontId="1"/>
  </si>
  <si>
    <t>「上水道の広域化対策に要する経費」は、繰出基準第１の５(2)により算定された額。</t>
    <rPh sb="8" eb="10">
      <t>タイサク</t>
    </rPh>
    <rPh sb="19" eb="20">
      <t>ク</t>
    </rPh>
    <rPh sb="20" eb="21">
      <t>デ</t>
    </rPh>
    <rPh sb="21" eb="23">
      <t>キジュン</t>
    </rPh>
    <rPh sb="23" eb="24">
      <t>ダイ</t>
    </rPh>
    <phoneticPr fontId="1"/>
  </si>
  <si>
    <t>「上水道の高料金対策に要する経費」は、繰出基準第1の６(2)により算定された額。</t>
    <rPh sb="1" eb="4">
      <t>ジョウスイドウ</t>
    </rPh>
    <rPh sb="5" eb="8">
      <t>コウリョウキン</t>
    </rPh>
    <rPh sb="8" eb="10">
      <t>タイサク</t>
    </rPh>
    <rPh sb="11" eb="12">
      <t>ヨウ</t>
    </rPh>
    <rPh sb="14" eb="16">
      <t>ケイヒ</t>
    </rPh>
    <rPh sb="19" eb="21">
      <t>クリダシ</t>
    </rPh>
    <rPh sb="21" eb="23">
      <t>キジュン</t>
    </rPh>
    <rPh sb="23" eb="24">
      <t>ダイ</t>
    </rPh>
    <rPh sb="33" eb="35">
      <t>サンテイ</t>
    </rPh>
    <rPh sb="38" eb="39">
      <t>ガク</t>
    </rPh>
    <phoneticPr fontId="1"/>
  </si>
  <si>
    <t>＜中水道事業＞</t>
    <rPh sb="1" eb="2">
      <t>チュウ</t>
    </rPh>
    <rPh sb="2" eb="4">
      <t>スイドウ</t>
    </rPh>
    <rPh sb="4" eb="6">
      <t>ジギョウ</t>
    </rPh>
    <phoneticPr fontId="1"/>
  </si>
  <si>
    <t>「中水道の建設改良に要する経費」は、繰出基準第２の(2)により算定された額。</t>
    <rPh sb="18" eb="19">
      <t>ク</t>
    </rPh>
    <rPh sb="19" eb="20">
      <t>デ</t>
    </rPh>
    <rPh sb="20" eb="22">
      <t>キジュン</t>
    </rPh>
    <rPh sb="22" eb="23">
      <t>ダイ</t>
    </rPh>
    <phoneticPr fontId="1"/>
  </si>
  <si>
    <t>＜交通事業＞</t>
    <rPh sb="1" eb="3">
      <t>コウツウ</t>
    </rPh>
    <rPh sb="3" eb="5">
      <t>ジギョウ</t>
    </rPh>
    <phoneticPr fontId="1"/>
  </si>
  <si>
    <t>「地方空港アクセス鉄道の整備に要する経費」は、繰出基準第４の７(2)イ②により算定された額。</t>
    <rPh sb="23" eb="24">
      <t>ク</t>
    </rPh>
    <rPh sb="24" eb="25">
      <t>デ</t>
    </rPh>
    <rPh sb="25" eb="27">
      <t>キジュン</t>
    </rPh>
    <rPh sb="27" eb="28">
      <t>ダイ</t>
    </rPh>
    <phoneticPr fontId="1"/>
  </si>
  <si>
    <t>＜病院事業＞</t>
    <rPh sb="1" eb="3">
      <t>ビョウイン</t>
    </rPh>
    <rPh sb="3" eb="5">
      <t>ジギョウ</t>
    </rPh>
    <phoneticPr fontId="1"/>
  </si>
  <si>
    <t>＜簡易水道事業＞</t>
    <rPh sb="1" eb="3">
      <t>カンイ</t>
    </rPh>
    <rPh sb="3" eb="5">
      <t>スイドウ</t>
    </rPh>
    <rPh sb="5" eb="7">
      <t>ジギョウ</t>
    </rPh>
    <phoneticPr fontId="1"/>
  </si>
  <si>
    <t>簡易水道の高料金対策に要する経費</t>
    <rPh sb="0" eb="2">
      <t>カンイ</t>
    </rPh>
    <rPh sb="2" eb="4">
      <t>スイドウ</t>
    </rPh>
    <rPh sb="5" eb="8">
      <t>コウリョウキン</t>
    </rPh>
    <rPh sb="8" eb="10">
      <t>タイサク</t>
    </rPh>
    <rPh sb="11" eb="12">
      <t>ヨウ</t>
    </rPh>
    <rPh sb="14" eb="16">
      <t>ケイヒ</t>
    </rPh>
    <phoneticPr fontId="1"/>
  </si>
  <si>
    <t>＜市場事業＞</t>
    <rPh sb="1" eb="3">
      <t>イチバ</t>
    </rPh>
    <rPh sb="3" eb="5">
      <t>ジギョウ</t>
    </rPh>
    <phoneticPr fontId="1"/>
  </si>
  <si>
    <t>＜下水道事業＞</t>
    <rPh sb="1" eb="4">
      <t>ゲスイドウ</t>
    </rPh>
    <rPh sb="4" eb="6">
      <t>ジギョウ</t>
    </rPh>
    <phoneticPr fontId="1"/>
  </si>
  <si>
    <t>雨水処理に要する経費</t>
    <rPh sb="0" eb="2">
      <t>ウスイ</t>
    </rPh>
    <rPh sb="2" eb="4">
      <t>ショリ</t>
    </rPh>
    <rPh sb="5" eb="6">
      <t>ヨウ</t>
    </rPh>
    <rPh sb="8" eb="10">
      <t>ケイヒ</t>
    </rPh>
    <phoneticPr fontId="1"/>
  </si>
  <si>
    <t>分流式下水道等に要する経費</t>
    <rPh sb="0" eb="2">
      <t>ブンリュウ</t>
    </rPh>
    <rPh sb="2" eb="3">
      <t>シキ</t>
    </rPh>
    <rPh sb="3" eb="6">
      <t>ゲスイドウ</t>
    </rPh>
    <rPh sb="6" eb="7">
      <t>トウ</t>
    </rPh>
    <rPh sb="8" eb="9">
      <t>ヨウ</t>
    </rPh>
    <rPh sb="11" eb="13">
      <t>ケイヒ</t>
    </rPh>
    <phoneticPr fontId="1"/>
  </si>
  <si>
    <t>流域下水道の建設に要する経費</t>
    <rPh sb="0" eb="2">
      <t>リュウイキ</t>
    </rPh>
    <rPh sb="2" eb="5">
      <t>ゲスイドウ</t>
    </rPh>
    <rPh sb="6" eb="8">
      <t>ケンセツ</t>
    </rPh>
    <rPh sb="9" eb="10">
      <t>ヨウ</t>
    </rPh>
    <rPh sb="12" eb="14">
      <t>ケイヒ</t>
    </rPh>
    <phoneticPr fontId="1"/>
  </si>
  <si>
    <t>高度処理に要する経費</t>
    <rPh sb="0" eb="2">
      <t>コウド</t>
    </rPh>
    <rPh sb="2" eb="4">
      <t>ショリ</t>
    </rPh>
    <rPh sb="5" eb="6">
      <t>ヨウ</t>
    </rPh>
    <rPh sb="8" eb="10">
      <t>ケイヒ</t>
    </rPh>
    <phoneticPr fontId="1"/>
  </si>
  <si>
    <t>高資本費対策に要する経費</t>
    <rPh sb="0" eb="3">
      <t>コウシホン</t>
    </rPh>
    <rPh sb="3" eb="4">
      <t>ヒ</t>
    </rPh>
    <rPh sb="4" eb="6">
      <t>タイサク</t>
    </rPh>
    <rPh sb="7" eb="8">
      <t>ヨウ</t>
    </rPh>
    <rPh sb="10" eb="12">
      <t>ケイヒ</t>
    </rPh>
    <phoneticPr fontId="1"/>
  </si>
  <si>
    <t>広域化・共同化の推進に要する経費</t>
    <rPh sb="0" eb="3">
      <t>コウイキカ</t>
    </rPh>
    <rPh sb="4" eb="7">
      <t>キョウドウカ</t>
    </rPh>
    <rPh sb="8" eb="10">
      <t>スイシン</t>
    </rPh>
    <rPh sb="11" eb="12">
      <t>ヨウ</t>
    </rPh>
    <rPh sb="14" eb="16">
      <t>ケイヒ</t>
    </rPh>
    <phoneticPr fontId="1"/>
  </si>
  <si>
    <t>小規模集合排水処理施設整備事業に要する経費</t>
    <rPh sb="0" eb="3">
      <t>ショウキボ</t>
    </rPh>
    <rPh sb="3" eb="5">
      <t>シュウゴウ</t>
    </rPh>
    <rPh sb="5" eb="7">
      <t>ハイスイ</t>
    </rPh>
    <rPh sb="7" eb="9">
      <t>ショリ</t>
    </rPh>
    <rPh sb="9" eb="11">
      <t>シセツ</t>
    </rPh>
    <rPh sb="11" eb="13">
      <t>セイビ</t>
    </rPh>
    <rPh sb="13" eb="15">
      <t>ジギョウ</t>
    </rPh>
    <rPh sb="16" eb="17">
      <t>ヨウ</t>
    </rPh>
    <rPh sb="19" eb="21">
      <t>ケイヒ</t>
    </rPh>
    <phoneticPr fontId="1"/>
  </si>
  <si>
    <t>個別排水処理施設整備事業に要する経費</t>
    <rPh sb="0" eb="2">
      <t>コベツ</t>
    </rPh>
    <rPh sb="2" eb="4">
      <t>ハイスイ</t>
    </rPh>
    <rPh sb="4" eb="6">
      <t>ショリ</t>
    </rPh>
    <rPh sb="6" eb="8">
      <t>シセツ</t>
    </rPh>
    <rPh sb="8" eb="10">
      <t>セイビ</t>
    </rPh>
    <rPh sb="10" eb="12">
      <t>ジギョウ</t>
    </rPh>
    <rPh sb="13" eb="14">
      <t>ヨウ</t>
    </rPh>
    <rPh sb="16" eb="18">
      <t>ケイヒ</t>
    </rPh>
    <phoneticPr fontId="1"/>
  </si>
  <si>
    <t>&lt;留意事項&gt;</t>
    <rPh sb="1" eb="3">
      <t>リュウイ</t>
    </rPh>
    <rPh sb="3" eb="5">
      <t>ジコウ</t>
    </rPh>
    <phoneticPr fontId="1"/>
  </si>
  <si>
    <t>＜港湾整備事業＞</t>
    <rPh sb="1" eb="3">
      <t>コウワン</t>
    </rPh>
    <rPh sb="3" eb="5">
      <t>セイビ</t>
    </rPh>
    <rPh sb="5" eb="7">
      <t>ジギョウ</t>
    </rPh>
    <phoneticPr fontId="1"/>
  </si>
  <si>
    <t>離島における旅客上屋の整備に要する経費</t>
    <phoneticPr fontId="1"/>
  </si>
  <si>
    <t>＜共通＞</t>
    <rPh sb="1" eb="3">
      <t>キョウツウ</t>
    </rPh>
    <phoneticPr fontId="1"/>
  </si>
  <si>
    <t>○３②Ａ'表（一部事務組合共通分）</t>
    <rPh sb="5" eb="6">
      <t>ヒョウ</t>
    </rPh>
    <rPh sb="7" eb="9">
      <t>イチブ</t>
    </rPh>
    <rPh sb="9" eb="11">
      <t>ジム</t>
    </rPh>
    <rPh sb="11" eb="13">
      <t>クミアイ</t>
    </rPh>
    <rPh sb="13" eb="15">
      <t>キョウツウ</t>
    </rPh>
    <rPh sb="15" eb="16">
      <t>ブン</t>
    </rPh>
    <phoneticPr fontId="1"/>
  </si>
  <si>
    <t>（各団体分）</t>
    <rPh sb="1" eb="4">
      <t>カクダンタイ</t>
    </rPh>
    <rPh sb="4" eb="5">
      <t>ブン</t>
    </rPh>
    <phoneticPr fontId="1"/>
  </si>
  <si>
    <t>一部事務組合名</t>
    <rPh sb="0" eb="2">
      <t>イチブ</t>
    </rPh>
    <rPh sb="2" eb="4">
      <t>ジム</t>
    </rPh>
    <rPh sb="4" eb="6">
      <t>クミアイ</t>
    </rPh>
    <rPh sb="6" eb="7">
      <t>メイ</t>
    </rPh>
    <phoneticPr fontId="1"/>
  </si>
  <si>
    <t>団体名</t>
    <rPh sb="0" eb="2">
      <t>ダンタイ</t>
    </rPh>
    <rPh sb="2" eb="3">
      <t>メイ</t>
    </rPh>
    <phoneticPr fontId="1"/>
  </si>
  <si>
    <t>Vに対する当該団体の負担割合
（あん分率）</t>
    <rPh sb="2" eb="3">
      <t>タイ</t>
    </rPh>
    <rPh sb="5" eb="7">
      <t>トウガイ</t>
    </rPh>
    <rPh sb="7" eb="9">
      <t>ダンタイ</t>
    </rPh>
    <rPh sb="10" eb="12">
      <t>フタン</t>
    </rPh>
    <rPh sb="12" eb="14">
      <t>ワリアイ</t>
    </rPh>
    <rPh sb="18" eb="19">
      <t>ブン</t>
    </rPh>
    <rPh sb="19" eb="20">
      <t>リツ</t>
    </rPh>
    <phoneticPr fontId="1"/>
  </si>
  <si>
    <t>当該団体における準元利償還金算入額
V’＝V×（あん分率）</t>
    <rPh sb="0" eb="2">
      <t>トウガイ</t>
    </rPh>
    <rPh sb="2" eb="4">
      <t>ダンタイ</t>
    </rPh>
    <rPh sb="8" eb="9">
      <t>ジュン</t>
    </rPh>
    <rPh sb="9" eb="11">
      <t>ガンリ</t>
    </rPh>
    <rPh sb="11" eb="14">
      <t>ショウカンキン</t>
    </rPh>
    <rPh sb="14" eb="16">
      <t>サンニュウ</t>
    </rPh>
    <rPh sb="16" eb="17">
      <t>ガク</t>
    </rPh>
    <rPh sb="27" eb="28">
      <t>ブン</t>
    </rPh>
    <rPh sb="28" eb="29">
      <t>リツ</t>
    </rPh>
    <phoneticPr fontId="1"/>
  </si>
  <si>
    <t>○３②Ｂ'表（一部事務組合共通分）</t>
    <rPh sb="5" eb="6">
      <t>ヒョウ</t>
    </rPh>
    <rPh sb="7" eb="9">
      <t>イチブ</t>
    </rPh>
    <rPh sb="9" eb="11">
      <t>ジム</t>
    </rPh>
    <rPh sb="11" eb="13">
      <t>クミアイ</t>
    </rPh>
    <rPh sb="13" eb="15">
      <t>キョウツウ</t>
    </rPh>
    <rPh sb="15" eb="16">
      <t>ブン</t>
    </rPh>
    <phoneticPr fontId="1"/>
  </si>
  <si>
    <t>○３②Ｃ表</t>
    <rPh sb="4" eb="5">
      <t>ヒョウ</t>
    </rPh>
    <phoneticPr fontId="1"/>
  </si>
  <si>
    <t>経費項目</t>
    <rPh sb="0" eb="2">
      <t>ケイヒ</t>
    </rPh>
    <rPh sb="2" eb="4">
      <t>コウモク</t>
    </rPh>
    <phoneticPr fontId="1"/>
  </si>
  <si>
    <t>金額</t>
    <rPh sb="0" eb="2">
      <t>キンガク</t>
    </rPh>
    <phoneticPr fontId="1"/>
  </si>
  <si>
    <t>予算書・決算書等における位置づけ</t>
    <rPh sb="0" eb="3">
      <t>ヨサンショ</t>
    </rPh>
    <rPh sb="4" eb="7">
      <t>ケッサンショ</t>
    </rPh>
    <rPh sb="7" eb="8">
      <t>トウ</t>
    </rPh>
    <rPh sb="12" eb="14">
      <t>イチ</t>
    </rPh>
    <phoneticPr fontId="1"/>
  </si>
  <si>
    <t>Ｂ①に該当する理由</t>
    <rPh sb="3" eb="5">
      <t>ガイトウ</t>
    </rPh>
    <rPh sb="7" eb="9">
      <t>リユウ</t>
    </rPh>
    <phoneticPr fontId="1"/>
  </si>
  <si>
    <t>合　　　計</t>
    <rPh sb="0" eb="1">
      <t>ゴウ</t>
    </rPh>
    <rPh sb="4" eb="5">
      <t>ケイ</t>
    </rPh>
    <phoneticPr fontId="1"/>
  </si>
  <si>
    <t>※経費項目には３②Ａ表の「Ｂ①」又は３②Ａ’表の「B①」に計上した経費の内訳を記入すること</t>
    <rPh sb="1" eb="3">
      <t>ケイヒ</t>
    </rPh>
    <rPh sb="3" eb="5">
      <t>コウモク</t>
    </rPh>
    <rPh sb="10" eb="11">
      <t>ヒョウ</t>
    </rPh>
    <rPh sb="16" eb="17">
      <t>マタ</t>
    </rPh>
    <rPh sb="22" eb="23">
      <t>ヒョウ</t>
    </rPh>
    <rPh sb="29" eb="31">
      <t>ケイジョウ</t>
    </rPh>
    <rPh sb="33" eb="35">
      <t>ケイヒ</t>
    </rPh>
    <rPh sb="36" eb="38">
      <t>ウチワケ</t>
    </rPh>
    <rPh sb="39" eb="41">
      <t>キニュウ</t>
    </rPh>
    <phoneticPr fontId="1"/>
  </si>
  <si>
    <t xml:space="preserve">   経費項目に計上した経費とその額は、予算書、決算書又は議会に提出された附属資料において確認できるものであること。確認できる資料名を</t>
    <rPh sb="3" eb="5">
      <t>ケイヒ</t>
    </rPh>
    <rPh sb="5" eb="7">
      <t>コウモク</t>
    </rPh>
    <rPh sb="8" eb="10">
      <t>ケイジョウ</t>
    </rPh>
    <rPh sb="12" eb="14">
      <t>ケイヒ</t>
    </rPh>
    <rPh sb="17" eb="18">
      <t>ガク</t>
    </rPh>
    <rPh sb="20" eb="23">
      <t>ヨサンショ</t>
    </rPh>
    <rPh sb="24" eb="27">
      <t>ケッサンショ</t>
    </rPh>
    <rPh sb="27" eb="28">
      <t>マタ</t>
    </rPh>
    <rPh sb="29" eb="31">
      <t>ギカイ</t>
    </rPh>
    <rPh sb="32" eb="34">
      <t>テイシュツ</t>
    </rPh>
    <rPh sb="37" eb="39">
      <t>フゾク</t>
    </rPh>
    <rPh sb="39" eb="41">
      <t>シリョウ</t>
    </rPh>
    <rPh sb="45" eb="47">
      <t>カクニン</t>
    </rPh>
    <phoneticPr fontId="1"/>
  </si>
  <si>
    <t>○３②Ｄ表</t>
    <rPh sb="4" eb="5">
      <t>ヒョウ</t>
    </rPh>
    <phoneticPr fontId="1"/>
  </si>
  <si>
    <t>B②に該当する理由</t>
    <rPh sb="3" eb="5">
      <t>ガイトウ</t>
    </rPh>
    <rPh sb="7" eb="9">
      <t>リユウ</t>
    </rPh>
    <phoneticPr fontId="1"/>
  </si>
  <si>
    <t>①　経費項目には３②Ａ表の「Ｂ②」又は３②Ａ’表の「B②」に計上した経費の内訳を記入すること</t>
    <rPh sb="2" eb="4">
      <t>ケイヒ</t>
    </rPh>
    <rPh sb="4" eb="6">
      <t>コウモク</t>
    </rPh>
    <rPh sb="11" eb="12">
      <t>ヒョウ</t>
    </rPh>
    <rPh sb="17" eb="18">
      <t>マタ</t>
    </rPh>
    <rPh sb="23" eb="24">
      <t>ヒョウ</t>
    </rPh>
    <rPh sb="30" eb="32">
      <t>ケイジョウ</t>
    </rPh>
    <rPh sb="34" eb="36">
      <t>ケイヒ</t>
    </rPh>
    <rPh sb="37" eb="39">
      <t>ウチワケ</t>
    </rPh>
    <rPh sb="40" eb="42">
      <t>キニュウ</t>
    </rPh>
    <phoneticPr fontId="1"/>
  </si>
  <si>
    <t>②　経費項目に計上した経費とその額は、原則として予算書、決算書又は議会に提出された附属資料において確認できるものであること。</t>
    <rPh sb="2" eb="4">
      <t>ケイヒ</t>
    </rPh>
    <rPh sb="4" eb="6">
      <t>コウモク</t>
    </rPh>
    <rPh sb="7" eb="9">
      <t>ケイジョウ</t>
    </rPh>
    <rPh sb="11" eb="13">
      <t>ケイヒ</t>
    </rPh>
    <rPh sb="16" eb="17">
      <t>ガク</t>
    </rPh>
    <rPh sb="19" eb="21">
      <t>ゲンソク</t>
    </rPh>
    <rPh sb="24" eb="27">
      <t>ヨサンショ</t>
    </rPh>
    <rPh sb="28" eb="31">
      <t>ケッサンショ</t>
    </rPh>
    <rPh sb="31" eb="32">
      <t>マタ</t>
    </rPh>
    <rPh sb="33" eb="35">
      <t>ギカイ</t>
    </rPh>
    <rPh sb="36" eb="38">
      <t>テイシュツ</t>
    </rPh>
    <rPh sb="41" eb="43">
      <t>フゾク</t>
    </rPh>
    <rPh sb="43" eb="45">
      <t>シリョウ</t>
    </rPh>
    <rPh sb="49" eb="51">
      <t>カクニン</t>
    </rPh>
    <phoneticPr fontId="1"/>
  </si>
  <si>
    <t>③　法令に基づき地方公共団体が負担する経費のうち、繰出金の充当経費が元利償還金以外であることが明らかにされている経費である、</t>
    <rPh sb="47" eb="48">
      <t>アキ</t>
    </rPh>
    <phoneticPr fontId="1"/>
  </si>
  <si>
    <t xml:space="preserve">   については、予算の積算資料等の内部資料において確認できるものであればよいこと。</t>
    <rPh sb="9" eb="11">
      <t>ヨサン</t>
    </rPh>
    <rPh sb="12" eb="14">
      <t>セキサン</t>
    </rPh>
    <rPh sb="14" eb="16">
      <t>シリョウ</t>
    </rPh>
    <rPh sb="16" eb="17">
      <t>トウ</t>
    </rPh>
    <rPh sb="18" eb="20">
      <t>ナイブ</t>
    </rPh>
    <rPh sb="20" eb="22">
      <t>シリョウ</t>
    </rPh>
    <rPh sb="26" eb="28">
      <t>カクニン</t>
    </rPh>
    <phoneticPr fontId="1"/>
  </si>
  <si>
    <t>④　下水道事業における雨水処理及び高度処理に要する経費として繰出基準に基づき算定された額のうち、維持管理費に相当する額については、</t>
    <rPh sb="2" eb="5">
      <t>ゲスイドウ</t>
    </rPh>
    <rPh sb="5" eb="7">
      <t>ジギョウ</t>
    </rPh>
    <rPh sb="11" eb="13">
      <t>ウスイ</t>
    </rPh>
    <rPh sb="13" eb="15">
      <t>ショリ</t>
    </rPh>
    <rPh sb="15" eb="16">
      <t>オヨ</t>
    </rPh>
    <rPh sb="17" eb="19">
      <t>コウド</t>
    </rPh>
    <rPh sb="19" eb="21">
      <t>ショリ</t>
    </rPh>
    <rPh sb="22" eb="23">
      <t>ヨウ</t>
    </rPh>
    <rPh sb="25" eb="27">
      <t>ケイヒ</t>
    </rPh>
    <rPh sb="30" eb="32">
      <t>クリダシ</t>
    </rPh>
    <rPh sb="32" eb="34">
      <t>キジュン</t>
    </rPh>
    <rPh sb="35" eb="36">
      <t>モト</t>
    </rPh>
    <rPh sb="38" eb="40">
      <t>サンテイ</t>
    </rPh>
    <rPh sb="43" eb="44">
      <t>ガク</t>
    </rPh>
    <rPh sb="48" eb="50">
      <t>イジ</t>
    </rPh>
    <rPh sb="50" eb="52">
      <t>カンリ</t>
    </rPh>
    <phoneticPr fontId="1"/>
  </si>
  <si>
    <t>○３②Ｅ表</t>
    <rPh sb="4" eb="5">
      <t>ヒョウ</t>
    </rPh>
    <phoneticPr fontId="1"/>
  </si>
  <si>
    <t>＜法非適用事業＞</t>
    <rPh sb="1" eb="2">
      <t>ホウ</t>
    </rPh>
    <rPh sb="2" eb="3">
      <t>ヒ</t>
    </rPh>
    <rPh sb="3" eb="5">
      <t>テキヨウ</t>
    </rPh>
    <rPh sb="5" eb="7">
      <t>ジギョウ</t>
    </rPh>
    <phoneticPr fontId="1"/>
  </si>
  <si>
    <t>公営企業会計に対する繰出金決算額　
Ｘ</t>
    <rPh sb="0" eb="2">
      <t>コウエイ</t>
    </rPh>
    <rPh sb="2" eb="4">
      <t>キギョウ</t>
    </rPh>
    <rPh sb="4" eb="6">
      <t>カイケイ</t>
    </rPh>
    <rPh sb="7" eb="8">
      <t>タイ</t>
    </rPh>
    <rPh sb="10" eb="11">
      <t>クリ</t>
    </rPh>
    <rPh sb="11" eb="12">
      <t>デ</t>
    </rPh>
    <rPh sb="12" eb="13">
      <t>キン</t>
    </rPh>
    <rPh sb="13" eb="16">
      <t>ケッサンガク</t>
    </rPh>
    <phoneticPr fontId="1"/>
  </si>
  <si>
    <t>元利償還金に対する繰出基準額
Ｙ</t>
    <rPh sb="0" eb="2">
      <t>ガンリ</t>
    </rPh>
    <rPh sb="2" eb="4">
      <t>ショウカン</t>
    </rPh>
    <rPh sb="4" eb="5">
      <t>キン</t>
    </rPh>
    <rPh sb="6" eb="7">
      <t>タイ</t>
    </rPh>
    <rPh sb="9" eb="10">
      <t>ク</t>
    </rPh>
    <rPh sb="10" eb="11">
      <t>デ</t>
    </rPh>
    <rPh sb="11" eb="13">
      <t>キジュン</t>
    </rPh>
    <rPh sb="13" eb="14">
      <t>ガク</t>
    </rPh>
    <phoneticPr fontId="1"/>
  </si>
  <si>
    <t>準元利償還金算入額※
Ｚ</t>
    <rPh sb="0" eb="1">
      <t>ジュン</t>
    </rPh>
    <rPh sb="1" eb="3">
      <t>ガンリ</t>
    </rPh>
    <rPh sb="3" eb="5">
      <t>ショウカン</t>
    </rPh>
    <rPh sb="5" eb="6">
      <t>キン</t>
    </rPh>
    <rPh sb="6" eb="8">
      <t>サンニュウ</t>
    </rPh>
    <rPh sb="8" eb="9">
      <t>ガク</t>
    </rPh>
    <phoneticPr fontId="1"/>
  </si>
  <si>
    <t>※Ｚについては、次のとおり計上する。
・Ｃ①＜Ｃ②→Ｃ①＋Ａ
・C①≧Ｃ②→Ｃ②＋（Ｃ①－Ｃ②）×Ｉ／Ｈ＋Ａ
ただしＣ②&lt;0の時はＣ②=0とする</t>
    <rPh sb="8" eb="9">
      <t>ツギ</t>
    </rPh>
    <rPh sb="13" eb="15">
      <t>ケイジョウ</t>
    </rPh>
    <phoneticPr fontId="1"/>
  </si>
  <si>
    <t>※Yについては、３②Ｆ表により算定する</t>
    <rPh sb="11" eb="12">
      <t>ヒョウ</t>
    </rPh>
    <phoneticPr fontId="1"/>
  </si>
  <si>
    <t>按分の際に用いるC②の値</t>
    <rPh sb="0" eb="2">
      <t>アンブン</t>
    </rPh>
    <rPh sb="3" eb="4">
      <t>サイ</t>
    </rPh>
    <rPh sb="5" eb="6">
      <t>モチ</t>
    </rPh>
    <rPh sb="11" eb="12">
      <t>アタイ</t>
    </rPh>
    <phoneticPr fontId="1"/>
  </si>
  <si>
    <t>支出総額
Ｅ</t>
    <rPh sb="0" eb="2">
      <t>シシュツ</t>
    </rPh>
    <rPh sb="2" eb="4">
      <t>ソウガク</t>
    </rPh>
    <phoneticPr fontId="1"/>
  </si>
  <si>
    <t>建設改良費
Ｆ</t>
    <rPh sb="0" eb="2">
      <t>ケンセツ</t>
    </rPh>
    <rPh sb="2" eb="5">
      <t>カイリョウヒ</t>
    </rPh>
    <phoneticPr fontId="1"/>
  </si>
  <si>
    <t>元利償還金
Ｇ</t>
    <rPh sb="0" eb="2">
      <t>ガンリ</t>
    </rPh>
    <rPh sb="2" eb="5">
      <t>ショウカンキン</t>
    </rPh>
    <phoneticPr fontId="1"/>
  </si>
  <si>
    <t>○３②Ｆ表</t>
    <rPh sb="4" eb="5">
      <t>ヒョウ</t>
    </rPh>
    <phoneticPr fontId="1"/>
  </si>
  <si>
    <t>３②Ｅ表の「Y」については、次の表により算出される合計額を記入すること。</t>
    <rPh sb="3" eb="4">
      <t>ヒョウ</t>
    </rPh>
    <rPh sb="14" eb="15">
      <t>ツギ</t>
    </rPh>
    <rPh sb="16" eb="17">
      <t>ヒョウ</t>
    </rPh>
    <rPh sb="20" eb="22">
      <t>サンシュツ</t>
    </rPh>
    <rPh sb="25" eb="27">
      <t>ゴウケイ</t>
    </rPh>
    <rPh sb="27" eb="28">
      <t>ガク</t>
    </rPh>
    <rPh sb="29" eb="31">
      <t>キニュウ</t>
    </rPh>
    <phoneticPr fontId="1"/>
  </si>
  <si>
    <t>○３②E'表（一部事務組合共通分）</t>
    <rPh sb="5" eb="6">
      <t>ヒョウ</t>
    </rPh>
    <rPh sb="7" eb="9">
      <t>イチブ</t>
    </rPh>
    <rPh sb="9" eb="11">
      <t>ジム</t>
    </rPh>
    <rPh sb="11" eb="13">
      <t>クミアイ</t>
    </rPh>
    <rPh sb="13" eb="15">
      <t>キョウツウ</t>
    </rPh>
    <rPh sb="15" eb="16">
      <t>ブン</t>
    </rPh>
    <phoneticPr fontId="1"/>
  </si>
  <si>
    <t>（各団体分）</t>
    <rPh sb="1" eb="2">
      <t>カク</t>
    </rPh>
    <rPh sb="2" eb="4">
      <t>ダンタイ</t>
    </rPh>
    <rPh sb="4" eb="5">
      <t>ブン</t>
    </rPh>
    <phoneticPr fontId="1"/>
  </si>
  <si>
    <t>Zに対する当該団体の負担割合
（あん分率）</t>
    <rPh sb="2" eb="3">
      <t>タイ</t>
    </rPh>
    <rPh sb="5" eb="7">
      <t>トウガイ</t>
    </rPh>
    <rPh sb="7" eb="9">
      <t>ダンタイ</t>
    </rPh>
    <rPh sb="10" eb="12">
      <t>フタン</t>
    </rPh>
    <rPh sb="12" eb="14">
      <t>ワリアイ</t>
    </rPh>
    <rPh sb="18" eb="19">
      <t>ブン</t>
    </rPh>
    <rPh sb="19" eb="20">
      <t>リツ</t>
    </rPh>
    <phoneticPr fontId="1"/>
  </si>
  <si>
    <t>当該団体における準元利償還金算入額
Z’＝Z×（あん分率）</t>
    <rPh sb="0" eb="2">
      <t>トウガイ</t>
    </rPh>
    <rPh sb="2" eb="4">
      <t>ダンタイ</t>
    </rPh>
    <rPh sb="8" eb="9">
      <t>ジュン</t>
    </rPh>
    <rPh sb="9" eb="11">
      <t>ガンリ</t>
    </rPh>
    <rPh sb="11" eb="14">
      <t>ショウカンキン</t>
    </rPh>
    <rPh sb="14" eb="16">
      <t>サンニュウ</t>
    </rPh>
    <rPh sb="16" eb="17">
      <t>ガク</t>
    </rPh>
    <rPh sb="26" eb="27">
      <t>ブン</t>
    </rPh>
    <rPh sb="27" eb="28">
      <t>リツ</t>
    </rPh>
    <phoneticPr fontId="1"/>
  </si>
  <si>
    <t>○３②G表</t>
    <rPh sb="4" eb="5">
      <t>ヒョウ</t>
    </rPh>
    <phoneticPr fontId="1"/>
  </si>
  <si>
    <t>Ｂに該当する理由</t>
    <rPh sb="2" eb="4">
      <t>ガイトウ</t>
    </rPh>
    <rPh sb="6" eb="8">
      <t>リユウ</t>
    </rPh>
    <phoneticPr fontId="1"/>
  </si>
  <si>
    <t>①　経費項目には３②Ｅ表の「Ｂ」又は３②Ｅ’表の「B」に計上した経費の内訳を記入すること</t>
    <rPh sb="2" eb="4">
      <t>ケイヒ</t>
    </rPh>
    <rPh sb="4" eb="6">
      <t>コウモク</t>
    </rPh>
    <rPh sb="11" eb="12">
      <t>ヒョウ</t>
    </rPh>
    <rPh sb="16" eb="17">
      <t>マタ</t>
    </rPh>
    <rPh sb="22" eb="23">
      <t>ヒョウ</t>
    </rPh>
    <rPh sb="28" eb="30">
      <t>ケイジョウ</t>
    </rPh>
    <rPh sb="32" eb="34">
      <t>ケイヒ</t>
    </rPh>
    <rPh sb="35" eb="37">
      <t>ウチワケ</t>
    </rPh>
    <rPh sb="38" eb="40">
      <t>キニュウ</t>
    </rPh>
    <phoneticPr fontId="1"/>
  </si>
  <si>
    <t>※Ｂ’には、Ｂのうち記載要領19に該当するものを計上</t>
    <rPh sb="10" eb="12">
      <t>キサイ</t>
    </rPh>
    <rPh sb="12" eb="14">
      <t>ヨウリョウ</t>
    </rPh>
    <rPh sb="17" eb="19">
      <t>ガイトウ</t>
    </rPh>
    <rPh sb="24" eb="26">
      <t>ケイジョウ</t>
    </rPh>
    <phoneticPr fontId="1"/>
  </si>
  <si>
    <t>算定されることになるが、これらは、総括表③の⑤に計上し、上記の合計欄には含めないこと。</t>
    <rPh sb="0" eb="2">
      <t>サンテイ</t>
    </rPh>
    <rPh sb="17" eb="19">
      <t>ソウカツ</t>
    </rPh>
    <rPh sb="19" eb="20">
      <t>ヒョウ</t>
    </rPh>
    <rPh sb="24" eb="26">
      <t>ケイジョウ</t>
    </rPh>
    <rPh sb="28" eb="30">
      <t>ジョウキ</t>
    </rPh>
    <rPh sb="31" eb="33">
      <t>ゴウケイ</t>
    </rPh>
    <rPh sb="33" eb="34">
      <t>ラン</t>
    </rPh>
    <rPh sb="36" eb="37">
      <t>フク</t>
    </rPh>
    <phoneticPr fontId="1"/>
  </si>
  <si>
    <t>臨時財政特例債の償還に要する経費</t>
    <rPh sb="0" eb="2">
      <t>リンジ</t>
    </rPh>
    <rPh sb="2" eb="4">
      <t>ザイセイ</t>
    </rPh>
    <rPh sb="4" eb="7">
      <t>トクレイサイ</t>
    </rPh>
    <rPh sb="8" eb="10">
      <t>ショウカン</t>
    </rPh>
    <rPh sb="11" eb="12">
      <t>ヨウ</t>
    </rPh>
    <rPh sb="14" eb="16">
      <t>ケイヒ</t>
    </rPh>
    <phoneticPr fontId="1"/>
  </si>
  <si>
    <t>駐車場の整備促進に要する経費</t>
  </si>
  <si>
    <t>「地下高速鉄道の緊急整備に要する経費」は、繰出基準第４の５(2)イにより算定された額。</t>
    <rPh sb="21" eb="22">
      <t>ク</t>
    </rPh>
    <rPh sb="22" eb="23">
      <t>デ</t>
    </rPh>
    <rPh sb="23" eb="25">
      <t>キジュン</t>
    </rPh>
    <rPh sb="25" eb="26">
      <t>ダイ</t>
    </rPh>
    <phoneticPr fontId="1"/>
  </si>
  <si>
    <t>○３②F'表（一部事務組合共通分）</t>
    <rPh sb="5" eb="6">
      <t>ヒョウ</t>
    </rPh>
    <rPh sb="13" eb="15">
      <t>キョウツウ</t>
    </rPh>
    <rPh sb="15" eb="16">
      <t>ブン</t>
    </rPh>
    <phoneticPr fontId="1"/>
  </si>
  <si>
    <t>＜東日本大震災に係る地方公営企業施設の災害復旧事業等に対する繰出金＞</t>
    <rPh sb="1" eb="2">
      <t>ヒガシ</t>
    </rPh>
    <rPh sb="2" eb="4">
      <t>ニホン</t>
    </rPh>
    <rPh sb="4" eb="7">
      <t>ダイシンサイ</t>
    </rPh>
    <rPh sb="8" eb="9">
      <t>カカ</t>
    </rPh>
    <rPh sb="10" eb="12">
      <t>チホウ</t>
    </rPh>
    <rPh sb="12" eb="14">
      <t>コウエイ</t>
    </rPh>
    <rPh sb="14" eb="16">
      <t>キギョウ</t>
    </rPh>
    <rPh sb="16" eb="18">
      <t>シセツ</t>
    </rPh>
    <rPh sb="19" eb="21">
      <t>サイガイ</t>
    </rPh>
    <rPh sb="21" eb="23">
      <t>フッキュウ</t>
    </rPh>
    <rPh sb="23" eb="25">
      <t>ジギョウ</t>
    </rPh>
    <rPh sb="25" eb="26">
      <t>トウ</t>
    </rPh>
    <rPh sb="27" eb="28">
      <t>タイ</t>
    </rPh>
    <rPh sb="30" eb="31">
      <t>ク</t>
    </rPh>
    <rPh sb="31" eb="32">
      <t>ダ</t>
    </rPh>
    <rPh sb="32" eb="33">
      <t>キン</t>
    </rPh>
    <phoneticPr fontId="1"/>
  </si>
  <si>
    <t>※Ｂ’には、Ｂ②のうち記載要領８③・④･⑤･⑥･⑦に該当するものを計上</t>
  </si>
  <si>
    <t>下水道事業債（特別措置分）の償還に要する経費</t>
    <rPh sb="0" eb="3">
      <t>ゲスイドウ</t>
    </rPh>
    <rPh sb="3" eb="5">
      <t>ジギョウ</t>
    </rPh>
    <rPh sb="5" eb="6">
      <t>サイ</t>
    </rPh>
    <rPh sb="7" eb="9">
      <t>トクベツ</t>
    </rPh>
    <rPh sb="9" eb="11">
      <t>ソチ</t>
    </rPh>
    <rPh sb="11" eb="12">
      <t>ブン</t>
    </rPh>
    <rPh sb="14" eb="16">
      <t>ショウカン</t>
    </rPh>
    <rPh sb="17" eb="18">
      <t>ヨウ</t>
    </rPh>
    <rPh sb="20" eb="22">
      <t>ケイヒ</t>
    </rPh>
    <phoneticPr fontId="1"/>
  </si>
  <si>
    <t>軌道撤去及び路面復旧等に要する経費</t>
    <rPh sb="0" eb="2">
      <t>キドウ</t>
    </rPh>
    <rPh sb="2" eb="4">
      <t>テッキョ</t>
    </rPh>
    <rPh sb="4" eb="5">
      <t>オヨ</t>
    </rPh>
    <rPh sb="6" eb="8">
      <t>ロメン</t>
    </rPh>
    <rPh sb="8" eb="10">
      <t>フッキュウ</t>
    </rPh>
    <rPh sb="10" eb="11">
      <t>トウ</t>
    </rPh>
    <rPh sb="12" eb="13">
      <t>ヨウ</t>
    </rPh>
    <rPh sb="15" eb="17">
      <t>ケイヒ</t>
    </rPh>
    <phoneticPr fontId="1"/>
  </si>
  <si>
    <t>※A①については、次のとおり計上する。
A①≧G→G
A①＜G→A①</t>
    <phoneticPr fontId="1"/>
  </si>
  <si>
    <t>Ｃ①＝
Y－（Ｂ②＋Ａ②）</t>
    <phoneticPr fontId="1"/>
  </si>
  <si>
    <t>Ｂ’</t>
    <phoneticPr fontId="1"/>
  </si>
  <si>
    <t>J=Ｇ＋Ｈ（-Ｋ）-Z</t>
    <phoneticPr fontId="1"/>
  </si>
  <si>
    <t>※元利償還金又は減価償却費に充てることが協定書等において確認できるものに限る。</t>
    <phoneticPr fontId="1"/>
  </si>
  <si>
    <t>＜元利償還金に対する繰出基準額＞</t>
    <phoneticPr fontId="1"/>
  </si>
  <si>
    <t>＜上水道事業＞</t>
    <phoneticPr fontId="1"/>
  </si>
  <si>
    <t>上水道の水源開発に要する経費</t>
    <phoneticPr fontId="1"/>
  </si>
  <si>
    <t>中水道の建設改良に要する経費</t>
    <phoneticPr fontId="1"/>
  </si>
  <si>
    <t>地下高速鉄道の緊急整備に要する経費</t>
    <phoneticPr fontId="1"/>
  </si>
  <si>
    <t>地方空港アクセス鉄道の整備に要する経費</t>
    <phoneticPr fontId="1"/>
  </si>
  <si>
    <t>地下高速鉄道の利子負担の軽減に要する経費</t>
    <phoneticPr fontId="1"/>
  </si>
  <si>
    <t>「軌道撤去及び路面復旧等に要する経費」は、繰出基準第４の１(2)により算定された額。</t>
    <phoneticPr fontId="1"/>
  </si>
  <si>
    <t>病院の建設改良に要する経費</t>
    <phoneticPr fontId="1"/>
  </si>
  <si>
    <t>救急医療の確保に要する経費</t>
    <phoneticPr fontId="1"/>
  </si>
  <si>
    <t>簡易水道の建設改良に要する経費</t>
    <phoneticPr fontId="1"/>
  </si>
  <si>
    <t>簡易水道未普及解消緊急対策事業に要する経費</t>
    <phoneticPr fontId="1"/>
  </si>
  <si>
    <t>市場の建設改良に要する経費</t>
    <phoneticPr fontId="1"/>
  </si>
  <si>
    <t>※Ｂ’には、Ｂ②のうち記載要領８③・④･⑤･⑥･⑦に該当するものを計上</t>
    <phoneticPr fontId="1"/>
  </si>
  <si>
    <t>（単位：千円）</t>
    <phoneticPr fontId="1"/>
  </si>
  <si>
    <t xml:space="preserve">   基礎年金拠出金にかかる公的負担に要する経費、地方公営企業職員に係る児童手当に要する経費、共済追加費用の負担に要する経費</t>
    <rPh sb="36" eb="38">
      <t>ジドウ</t>
    </rPh>
    <phoneticPr fontId="1"/>
  </si>
  <si>
    <t>　予算の積算資料等の内部資料において確認できるものであればよいこと。　　</t>
    <phoneticPr fontId="1"/>
  </si>
  <si>
    <t>⑤　確認できる資料名を”予算書・決算書等における位置づけ”の欄に、記入すること。</t>
    <phoneticPr fontId="1"/>
  </si>
  <si>
    <t>Ｂ</t>
    <phoneticPr fontId="1"/>
  </si>
  <si>
    <t>Ｃ①＝Ｘ－（Ａ＋Ｂ）</t>
    <phoneticPr fontId="1"/>
  </si>
  <si>
    <t>Ｃ②＝Ｙ－Ａ</t>
    <phoneticPr fontId="1"/>
  </si>
  <si>
    <t xml:space="preserve">   基礎年金拠出金にかかる公的負担に要する経費、地方公営企業職員に係る児童手当に要する経費、共済追加費用の負担に要する経費</t>
    <rPh sb="36" eb="38">
      <t>ジドウ</t>
    </rPh>
    <rPh sb="38" eb="40">
      <t>テアテ</t>
    </rPh>
    <phoneticPr fontId="1"/>
  </si>
  <si>
    <t>地方公営企業法の適用に要する経費</t>
    <rPh sb="0" eb="2">
      <t>チホウ</t>
    </rPh>
    <rPh sb="2" eb="4">
      <t>コウエイ</t>
    </rPh>
    <rPh sb="4" eb="6">
      <t>キギョウ</t>
    </rPh>
    <rPh sb="6" eb="7">
      <t>ホウ</t>
    </rPh>
    <rPh sb="8" eb="10">
      <t>テキヨウ</t>
    </rPh>
    <rPh sb="11" eb="12">
      <t>ヨウ</t>
    </rPh>
    <rPh sb="14" eb="16">
      <t>ケイヒ</t>
    </rPh>
    <phoneticPr fontId="1"/>
  </si>
  <si>
    <t>「病院の建設改良に要する経費」は、繰出基準第５の１(2)により算定された額。※建設改良費分を除く。</t>
    <rPh sb="17" eb="18">
      <t>ク</t>
    </rPh>
    <rPh sb="18" eb="19">
      <t>デ</t>
    </rPh>
    <rPh sb="19" eb="21">
      <t>キジュン</t>
    </rPh>
    <rPh sb="21" eb="22">
      <t>ダイ</t>
    </rPh>
    <phoneticPr fontId="1"/>
  </si>
  <si>
    <t>「簡易水道の高料金対策に要する経費」は、繰出基準第６の２（2）により算定された額。</t>
    <rPh sb="1" eb="3">
      <t>カンイ</t>
    </rPh>
    <rPh sb="3" eb="5">
      <t>スイドウ</t>
    </rPh>
    <rPh sb="6" eb="9">
      <t>コウリョウキン</t>
    </rPh>
    <rPh sb="9" eb="11">
      <t>タイサク</t>
    </rPh>
    <rPh sb="12" eb="13">
      <t>ヨウ</t>
    </rPh>
    <rPh sb="15" eb="17">
      <t>ケイヒ</t>
    </rPh>
    <rPh sb="20" eb="22">
      <t>クリダシ</t>
    </rPh>
    <rPh sb="22" eb="24">
      <t>キジュン</t>
    </rPh>
    <rPh sb="24" eb="25">
      <t>ダイ</t>
    </rPh>
    <rPh sb="34" eb="36">
      <t>サンテイ</t>
    </rPh>
    <rPh sb="39" eb="40">
      <t>ガク</t>
    </rPh>
    <phoneticPr fontId="1"/>
  </si>
  <si>
    <t>「簡易水道未普及解消緊急対策事業に要する経費」は、繰出基準第６の３(2)イにより算定された額。</t>
    <rPh sb="25" eb="26">
      <t>ク</t>
    </rPh>
    <rPh sb="26" eb="27">
      <t>デ</t>
    </rPh>
    <rPh sb="27" eb="29">
      <t>キジュン</t>
    </rPh>
    <rPh sb="29" eb="30">
      <t>ダイ</t>
    </rPh>
    <phoneticPr fontId="1"/>
  </si>
  <si>
    <t>「地方公営企業法の適用に要する経費」は、繰出基準第６の５（2）により算定された額。</t>
    <rPh sb="1" eb="3">
      <t>チホウ</t>
    </rPh>
    <rPh sb="3" eb="5">
      <t>コウエイ</t>
    </rPh>
    <rPh sb="5" eb="7">
      <t>キギョウ</t>
    </rPh>
    <rPh sb="7" eb="8">
      <t>ホウ</t>
    </rPh>
    <rPh sb="9" eb="11">
      <t>テキヨウ</t>
    </rPh>
    <rPh sb="12" eb="13">
      <t>ヨウ</t>
    </rPh>
    <rPh sb="15" eb="17">
      <t>ケイヒ</t>
    </rPh>
    <rPh sb="20" eb="21">
      <t>ク</t>
    </rPh>
    <rPh sb="21" eb="22">
      <t>ダ</t>
    </rPh>
    <rPh sb="22" eb="24">
      <t>キジュン</t>
    </rPh>
    <rPh sb="24" eb="25">
      <t>ダイ</t>
    </rPh>
    <rPh sb="34" eb="36">
      <t>サンテイ</t>
    </rPh>
    <rPh sb="39" eb="40">
      <t>ガク</t>
    </rPh>
    <phoneticPr fontId="1"/>
  </si>
  <si>
    <t>「小規模集合排水処理施設整備事業に要する経費」は繰出基準第８の11（2）ただし書きにより算定された額。</t>
    <rPh sb="1" eb="4">
      <t>ショウキボ</t>
    </rPh>
    <rPh sb="4" eb="6">
      <t>シュウゴウ</t>
    </rPh>
    <rPh sb="6" eb="8">
      <t>ハイスイ</t>
    </rPh>
    <rPh sb="8" eb="10">
      <t>ショリ</t>
    </rPh>
    <rPh sb="10" eb="12">
      <t>シセツ</t>
    </rPh>
    <rPh sb="12" eb="14">
      <t>セイビ</t>
    </rPh>
    <rPh sb="14" eb="16">
      <t>ジギョウ</t>
    </rPh>
    <rPh sb="17" eb="18">
      <t>ヨウ</t>
    </rPh>
    <rPh sb="20" eb="22">
      <t>ケイヒ</t>
    </rPh>
    <rPh sb="24" eb="26">
      <t>クリダシ</t>
    </rPh>
    <rPh sb="26" eb="28">
      <t>キジュン</t>
    </rPh>
    <rPh sb="28" eb="29">
      <t>ダイ</t>
    </rPh>
    <rPh sb="39" eb="40">
      <t>ガ</t>
    </rPh>
    <phoneticPr fontId="1"/>
  </si>
  <si>
    <t>「個別排水処理施設整備事業に要する経費」は繰出基準第８の12（2）ただし書きにより算定された額。</t>
    <rPh sb="1" eb="3">
      <t>コベツ</t>
    </rPh>
    <rPh sb="3" eb="5">
      <t>ハイスイ</t>
    </rPh>
    <rPh sb="5" eb="7">
      <t>ショリ</t>
    </rPh>
    <rPh sb="7" eb="9">
      <t>シセツ</t>
    </rPh>
    <rPh sb="9" eb="11">
      <t>セイビ</t>
    </rPh>
    <rPh sb="11" eb="13">
      <t>ジギョウ</t>
    </rPh>
    <rPh sb="14" eb="15">
      <t>ヨウ</t>
    </rPh>
    <rPh sb="17" eb="19">
      <t>ケイヒ</t>
    </rPh>
    <rPh sb="21" eb="23">
      <t>クリダシ</t>
    </rPh>
    <rPh sb="23" eb="25">
      <t>キジュン</t>
    </rPh>
    <rPh sb="25" eb="26">
      <t>ダイ</t>
    </rPh>
    <rPh sb="36" eb="37">
      <t>ガ</t>
    </rPh>
    <phoneticPr fontId="1"/>
  </si>
  <si>
    <t>「下水道事業債(特別措置分）の償還に要する経費」は、繰出基準第８の13(2)により算定された額。</t>
    <rPh sb="1" eb="4">
      <t>ゲスイドウ</t>
    </rPh>
    <rPh sb="4" eb="7">
      <t>ジギョウサイ</t>
    </rPh>
    <rPh sb="8" eb="10">
      <t>トクベツ</t>
    </rPh>
    <rPh sb="10" eb="12">
      <t>ソチ</t>
    </rPh>
    <rPh sb="12" eb="13">
      <t>ブン</t>
    </rPh>
    <rPh sb="15" eb="17">
      <t>ショウカン</t>
    </rPh>
    <rPh sb="18" eb="19">
      <t>ヨウ</t>
    </rPh>
    <rPh sb="21" eb="23">
      <t>ケイヒ</t>
    </rPh>
    <rPh sb="26" eb="28">
      <t>クリダシ</t>
    </rPh>
    <rPh sb="28" eb="30">
      <t>キジュン</t>
    </rPh>
    <rPh sb="30" eb="31">
      <t>ダイ</t>
    </rPh>
    <rPh sb="41" eb="43">
      <t>サンテイ</t>
    </rPh>
    <rPh sb="46" eb="47">
      <t>ガク</t>
    </rPh>
    <phoneticPr fontId="1"/>
  </si>
  <si>
    <t>「その他」は、繰出基準第８の14（2）により算定された額。</t>
    <rPh sb="3" eb="4">
      <t>タ</t>
    </rPh>
    <rPh sb="7" eb="8">
      <t>ク</t>
    </rPh>
    <rPh sb="8" eb="9">
      <t>ダ</t>
    </rPh>
    <rPh sb="9" eb="11">
      <t>キジュン</t>
    </rPh>
    <rPh sb="11" eb="12">
      <t>ダイ</t>
    </rPh>
    <rPh sb="22" eb="24">
      <t>サンテイ</t>
    </rPh>
    <rPh sb="27" eb="28">
      <t>ガク</t>
    </rPh>
    <phoneticPr fontId="1"/>
  </si>
  <si>
    <t>「市場の建設改良に要する経費」は、繰出基準第７の２(2)により算定された額。</t>
    <rPh sb="17" eb="18">
      <t>ク</t>
    </rPh>
    <rPh sb="18" eb="19">
      <t>デ</t>
    </rPh>
    <rPh sb="19" eb="21">
      <t>キジュン</t>
    </rPh>
    <rPh sb="21" eb="22">
      <t>ダイ</t>
    </rPh>
    <phoneticPr fontId="1"/>
  </si>
  <si>
    <t>「分流式下水道等に要する経費」は、繰出基準第８の２(2)により算定された額。</t>
    <rPh sb="1" eb="3">
      <t>ブンリュウ</t>
    </rPh>
    <rPh sb="3" eb="4">
      <t>シキ</t>
    </rPh>
    <rPh sb="4" eb="7">
      <t>ゲスイドウ</t>
    </rPh>
    <rPh sb="7" eb="8">
      <t>トウ</t>
    </rPh>
    <rPh sb="9" eb="10">
      <t>ヨウ</t>
    </rPh>
    <rPh sb="12" eb="14">
      <t>ケイヒ</t>
    </rPh>
    <rPh sb="17" eb="19">
      <t>クリダシ</t>
    </rPh>
    <rPh sb="19" eb="21">
      <t>キジュン</t>
    </rPh>
    <rPh sb="21" eb="22">
      <t>ダイ</t>
    </rPh>
    <rPh sb="31" eb="33">
      <t>サンテイ</t>
    </rPh>
    <rPh sb="36" eb="37">
      <t>ガク</t>
    </rPh>
    <phoneticPr fontId="1"/>
  </si>
  <si>
    <t>「流域下水道の建設に要する経費」は繰出基準第８の３（2）ただし書きにより算定された額。</t>
    <rPh sb="1" eb="3">
      <t>リュウイキ</t>
    </rPh>
    <rPh sb="3" eb="6">
      <t>ゲスイドウ</t>
    </rPh>
    <rPh sb="7" eb="9">
      <t>ケンセツ</t>
    </rPh>
    <rPh sb="10" eb="11">
      <t>ヨウ</t>
    </rPh>
    <rPh sb="13" eb="15">
      <t>ケイヒ</t>
    </rPh>
    <rPh sb="17" eb="19">
      <t>クリダシ</t>
    </rPh>
    <rPh sb="19" eb="21">
      <t>キジュン</t>
    </rPh>
    <rPh sb="21" eb="22">
      <t>ダイ</t>
    </rPh>
    <rPh sb="31" eb="32">
      <t>ガ</t>
    </rPh>
    <phoneticPr fontId="1"/>
  </si>
  <si>
    <t>「高度処理に要する経費」は繰出基準第８の７（2）により算定された額のうち資本費分。</t>
    <rPh sb="1" eb="3">
      <t>コウド</t>
    </rPh>
    <rPh sb="3" eb="5">
      <t>ショリ</t>
    </rPh>
    <rPh sb="6" eb="7">
      <t>ヨウ</t>
    </rPh>
    <rPh sb="9" eb="11">
      <t>ケイヒ</t>
    </rPh>
    <rPh sb="13" eb="15">
      <t>クリダシ</t>
    </rPh>
    <rPh sb="15" eb="17">
      <t>キジュン</t>
    </rPh>
    <rPh sb="17" eb="18">
      <t>ダイ</t>
    </rPh>
    <rPh sb="39" eb="40">
      <t>ブン</t>
    </rPh>
    <phoneticPr fontId="1"/>
  </si>
  <si>
    <t>「高資本費対策に要する経費」は繰出基準第８の８（2）により算定された額。</t>
    <rPh sb="1" eb="2">
      <t>タカ</t>
    </rPh>
    <rPh sb="2" eb="5">
      <t>シホンヒ</t>
    </rPh>
    <rPh sb="5" eb="7">
      <t>タイサク</t>
    </rPh>
    <rPh sb="8" eb="9">
      <t>ヨウ</t>
    </rPh>
    <rPh sb="11" eb="13">
      <t>ケイヒ</t>
    </rPh>
    <rPh sb="15" eb="17">
      <t>クリダシ</t>
    </rPh>
    <rPh sb="17" eb="19">
      <t>キジュン</t>
    </rPh>
    <rPh sb="19" eb="20">
      <t>ダイ</t>
    </rPh>
    <phoneticPr fontId="1"/>
  </si>
  <si>
    <t>「広域化・共同化の推進に要する経費」は繰出基準第８の９（2）により算定された額。</t>
    <rPh sb="1" eb="4">
      <t>コウイキカ</t>
    </rPh>
    <rPh sb="5" eb="8">
      <t>キョウドウカ</t>
    </rPh>
    <rPh sb="9" eb="11">
      <t>スイシン</t>
    </rPh>
    <rPh sb="12" eb="13">
      <t>ヨウ</t>
    </rPh>
    <rPh sb="15" eb="17">
      <t>ケイヒ</t>
    </rPh>
    <rPh sb="19" eb="21">
      <t>クリダシ</t>
    </rPh>
    <rPh sb="21" eb="23">
      <t>キジュン</t>
    </rPh>
    <rPh sb="23" eb="24">
      <t>ダイ</t>
    </rPh>
    <phoneticPr fontId="1"/>
  </si>
  <si>
    <t>「雨水処理に要する経費」は、繰出基準第８の１（2）により算定された額のうち資本費分。</t>
    <rPh sb="1" eb="3">
      <t>ウスイ</t>
    </rPh>
    <rPh sb="3" eb="5">
      <t>ショリ</t>
    </rPh>
    <rPh sb="6" eb="7">
      <t>ヨウ</t>
    </rPh>
    <rPh sb="9" eb="11">
      <t>ケイヒ</t>
    </rPh>
    <rPh sb="14" eb="15">
      <t>ク</t>
    </rPh>
    <rPh sb="15" eb="16">
      <t>ダ</t>
    </rPh>
    <rPh sb="16" eb="18">
      <t>キジュン</t>
    </rPh>
    <rPh sb="18" eb="19">
      <t>ダイ</t>
    </rPh>
    <rPh sb="37" eb="40">
      <t>シホンヒ</t>
    </rPh>
    <rPh sb="40" eb="41">
      <t>ブン</t>
    </rPh>
    <phoneticPr fontId="1"/>
  </si>
  <si>
    <t>「駐車場の整備促進に要する経費」は、繰出基準第10の1(2)により算定された額。</t>
    <rPh sb="18" eb="19">
      <t>ク</t>
    </rPh>
    <rPh sb="19" eb="20">
      <t>デ</t>
    </rPh>
    <rPh sb="20" eb="22">
      <t>キジュン</t>
    </rPh>
    <rPh sb="22" eb="23">
      <t>ダイ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</si>
  <si>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</si>
  <si>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</si>
  <si>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</si>
  <si>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</si>
  <si>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</si>
  <si>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</si>
  <si>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</si>
  <si>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</si>
  <si>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</si>
  <si>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</si>
  <si>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</si>
  <si>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 xml:space="preserve">元利償還金の額（繰上償還額等を除く）（３③Ａ表「元利償還金」欄の数値を転記）
</t>
    <rPh sb="0" eb="2">
      <t>ガンリ</t>
    </rPh>
    <rPh sb="2" eb="5">
      <t>ショウカンキン</t>
    </rPh>
    <rPh sb="6" eb="7">
      <t>ガク</t>
    </rPh>
    <rPh sb="8" eb="10">
      <t>クリアゲ</t>
    </rPh>
    <rPh sb="10" eb="12">
      <t>ショウカン</t>
    </rPh>
    <rPh sb="12" eb="14">
      <t>ガクトウ</t>
    </rPh>
    <rPh sb="15" eb="16">
      <t>ノゾ</t>
    </rPh>
    <rPh sb="22" eb="23">
      <t>ヒョウ</t>
    </rPh>
    <rPh sb="24" eb="26">
      <t>ガンリ</t>
    </rPh>
    <rPh sb="26" eb="29">
      <t>ショウカンキン</t>
    </rPh>
    <rPh sb="30" eb="31">
      <t>ラン</t>
    </rPh>
    <rPh sb="32" eb="34">
      <t>スウチ</t>
    </rPh>
    <rPh sb="35" eb="37">
      <t>テンキ</t>
    </rPh>
    <phoneticPr fontId="1"/>
  </si>
  <si>
    <t>積立不足額を考慮して算定した額（３①表「エ」欄の数値を転記）</t>
    <rPh sb="0" eb="2">
      <t>ツミタテ</t>
    </rPh>
    <rPh sb="2" eb="4">
      <t>ブソク</t>
    </rPh>
    <rPh sb="4" eb="5">
      <t>ガク</t>
    </rPh>
    <rPh sb="6" eb="8">
      <t>コウリョ</t>
    </rPh>
    <rPh sb="10" eb="12">
      <t>サンテイ</t>
    </rPh>
    <rPh sb="14" eb="15">
      <t>ガク</t>
    </rPh>
    <rPh sb="18" eb="19">
      <t>オモテ</t>
    </rPh>
    <rPh sb="22" eb="23">
      <t>ラン</t>
    </rPh>
    <rPh sb="24" eb="26">
      <t>スウチ</t>
    </rPh>
    <rPh sb="27" eb="29">
      <t>テンキ</t>
    </rPh>
    <phoneticPr fontId="1"/>
  </si>
  <si>
    <t>満期一括償還地方債の１年当たりの元金償還金に相当するもの（年度割相当額）（３①表「ウ」欄の数値を転記）</t>
    <rPh sb="0" eb="2">
      <t>マンキ</t>
    </rPh>
    <rPh sb="2" eb="4">
      <t>イッカツ</t>
    </rPh>
    <rPh sb="4" eb="6">
      <t>ショウカン</t>
    </rPh>
    <rPh sb="6" eb="9">
      <t>チホウサイ</t>
    </rPh>
    <rPh sb="11" eb="12">
      <t>ネン</t>
    </rPh>
    <rPh sb="12" eb="13">
      <t>ア</t>
    </rPh>
    <rPh sb="16" eb="18">
      <t>ガンキン</t>
    </rPh>
    <rPh sb="18" eb="21">
      <t>ショウカンキン</t>
    </rPh>
    <rPh sb="22" eb="24">
      <t>ソウトウ</t>
    </rPh>
    <rPh sb="29" eb="31">
      <t>ネンド</t>
    </rPh>
    <rPh sb="31" eb="32">
      <t>ワ</t>
    </rPh>
    <rPh sb="32" eb="35">
      <t>ソウトウガク</t>
    </rPh>
    <rPh sb="39" eb="40">
      <t>ヒョウ</t>
    </rPh>
    <rPh sb="43" eb="44">
      <t>ラン</t>
    </rPh>
    <rPh sb="45" eb="47">
      <t>スウチ</t>
    </rPh>
    <rPh sb="48" eb="50">
      <t>テンキ</t>
    </rPh>
    <phoneticPr fontId="1"/>
  </si>
  <si>
    <t>公営企業に要する経費の財源とする地方債の償還の財源に充てたと認められる繰入金（３②表「合計※」欄の数値を転記）</t>
    <rPh sb="0" eb="2">
      <t>コウエイ</t>
    </rPh>
    <rPh sb="2" eb="4">
      <t>キギョウ</t>
    </rPh>
    <rPh sb="5" eb="6">
      <t>ヨウ</t>
    </rPh>
    <rPh sb="8" eb="10">
      <t>ケイヒ</t>
    </rPh>
    <rPh sb="11" eb="13">
      <t>ザイゲン</t>
    </rPh>
    <rPh sb="16" eb="19">
      <t>チホウサイ</t>
    </rPh>
    <rPh sb="20" eb="22">
      <t>ショウカン</t>
    </rPh>
    <rPh sb="23" eb="25">
      <t>ザイゲン</t>
    </rPh>
    <rPh sb="26" eb="27">
      <t>ア</t>
    </rPh>
    <rPh sb="30" eb="31">
      <t>ミト</t>
    </rPh>
    <rPh sb="35" eb="38">
      <t>クリイレキン</t>
    </rPh>
    <rPh sb="43" eb="45">
      <t>ゴウケイ</t>
    </rPh>
    <rPh sb="47" eb="48">
      <t>ラン</t>
    </rPh>
    <rPh sb="49" eb="51">
      <t>スウチ</t>
    </rPh>
    <rPh sb="52" eb="54">
      <t>テンキ</t>
    </rPh>
    <phoneticPr fontId="1"/>
  </si>
  <si>
    <t>一部事務組合等の起こした地方債に充てたと認められる補助金又は負担金</t>
    <rPh sb="0" eb="2">
      <t>イチブ</t>
    </rPh>
    <rPh sb="2" eb="4">
      <t>ジム</t>
    </rPh>
    <rPh sb="4" eb="6">
      <t>クミアイ</t>
    </rPh>
    <rPh sb="6" eb="7">
      <t>ナド</t>
    </rPh>
    <rPh sb="8" eb="9">
      <t>オ</t>
    </rPh>
    <rPh sb="12" eb="15">
      <t>チホウサイ</t>
    </rPh>
    <rPh sb="16" eb="17">
      <t>ア</t>
    </rPh>
    <rPh sb="20" eb="21">
      <t>ミト</t>
    </rPh>
    <rPh sb="25" eb="28">
      <t>ホジョキン</t>
    </rPh>
    <rPh sb="28" eb="29">
      <t>マタ</t>
    </rPh>
    <rPh sb="30" eb="33">
      <t>フタンキン</t>
    </rPh>
    <phoneticPr fontId="1"/>
  </si>
  <si>
    <t>公債費に準ずる債務負担行為に係るもの</t>
    <rPh sb="0" eb="3">
      <t>コウサイヒ</t>
    </rPh>
    <rPh sb="4" eb="5">
      <t>ジュン</t>
    </rPh>
    <rPh sb="7" eb="9">
      <t>サイム</t>
    </rPh>
    <rPh sb="9" eb="11">
      <t>フタン</t>
    </rPh>
    <rPh sb="11" eb="13">
      <t>コウイ</t>
    </rPh>
    <rPh sb="14" eb="15">
      <t>カカ</t>
    </rPh>
    <phoneticPr fontId="1"/>
  </si>
  <si>
    <t>一時借入金の利子</t>
    <rPh sb="0" eb="2">
      <t>イチジ</t>
    </rPh>
    <rPh sb="2" eb="4">
      <t>カリイレ</t>
    </rPh>
    <rPh sb="4" eb="5">
      <t>キン</t>
    </rPh>
    <rPh sb="6" eb="8">
      <t>リシ</t>
    </rPh>
    <phoneticPr fontId="1"/>
  </si>
  <si>
    <t>特定財源の額（３③Ａ表「特定財源計」欄の数値を転記）</t>
    <rPh sb="0" eb="2">
      <t>トクテイ</t>
    </rPh>
    <rPh sb="2" eb="4">
      <t>ザイゲン</t>
    </rPh>
    <rPh sb="5" eb="6">
      <t>ガク</t>
    </rPh>
    <rPh sb="10" eb="11">
      <t>オモテ</t>
    </rPh>
    <rPh sb="12" eb="14">
      <t>トクテイ</t>
    </rPh>
    <rPh sb="14" eb="16">
      <t>ザイゲン</t>
    </rPh>
    <rPh sb="16" eb="17">
      <t>ケイ</t>
    </rPh>
    <rPh sb="18" eb="19">
      <t>ラン</t>
    </rPh>
    <rPh sb="20" eb="22">
      <t>スウチ</t>
    </rPh>
    <rPh sb="23" eb="25">
      <t>テンキ</t>
    </rPh>
    <phoneticPr fontId="1"/>
  </si>
  <si>
    <t>事業費補正により基準財政需要額に算入された公債費</t>
    <rPh sb="0" eb="3">
      <t>ジギョウヒ</t>
    </rPh>
    <rPh sb="3" eb="5">
      <t>ホセイ</t>
    </rPh>
    <rPh sb="8" eb="10">
      <t>キジュン</t>
    </rPh>
    <rPh sb="10" eb="12">
      <t>ザイセイ</t>
    </rPh>
    <rPh sb="12" eb="15">
      <t>ジュヨウガク</t>
    </rPh>
    <rPh sb="16" eb="18">
      <t>サンニュウ</t>
    </rPh>
    <rPh sb="21" eb="24">
      <t>コウサイヒ</t>
    </rPh>
    <phoneticPr fontId="1"/>
  </si>
  <si>
    <t>災害復旧費等に係る基準財政需要額</t>
    <rPh sb="0" eb="2">
      <t>サイガイ</t>
    </rPh>
    <rPh sb="2" eb="5">
      <t>フッキュウヒ</t>
    </rPh>
    <rPh sb="5" eb="6">
      <t>トウ</t>
    </rPh>
    <rPh sb="7" eb="8">
      <t>カカ</t>
    </rPh>
    <rPh sb="9" eb="11">
      <t>キジュン</t>
    </rPh>
    <rPh sb="11" eb="13">
      <t>ザイセイ</t>
    </rPh>
    <rPh sb="13" eb="16">
      <t>ジュヨウガク</t>
    </rPh>
    <phoneticPr fontId="1"/>
  </si>
  <si>
    <t>密度補正により基準財政需要額に算入された元利償還金及び準元利償還金(ただし、④～⑦に係るものは、地方債の元利償還額を基礎として算入されたものに限る)</t>
    <rPh sb="0" eb="2">
      <t>ミツド</t>
    </rPh>
    <rPh sb="2" eb="4">
      <t>ホセイ</t>
    </rPh>
    <rPh sb="7" eb="9">
      <t>キジュン</t>
    </rPh>
    <rPh sb="9" eb="11">
      <t>ザイセイ</t>
    </rPh>
    <rPh sb="11" eb="14">
      <t>ジュヨウガク</t>
    </rPh>
    <rPh sb="15" eb="17">
      <t>サンニュウ</t>
    </rPh>
    <rPh sb="20" eb="22">
      <t>ガンリ</t>
    </rPh>
    <rPh sb="22" eb="25">
      <t>ショウカンキン</t>
    </rPh>
    <rPh sb="25" eb="26">
      <t>オヨ</t>
    </rPh>
    <rPh sb="27" eb="28">
      <t>ジュン</t>
    </rPh>
    <rPh sb="28" eb="30">
      <t>ガンリ</t>
    </rPh>
    <rPh sb="30" eb="33">
      <t>ショウカンキン</t>
    </rPh>
    <rPh sb="42" eb="43">
      <t>カカ</t>
    </rPh>
    <rPh sb="48" eb="50">
      <t>チホウ</t>
    </rPh>
    <rPh sb="50" eb="51">
      <t>サイ</t>
    </rPh>
    <rPh sb="52" eb="54">
      <t>ガンリ</t>
    </rPh>
    <rPh sb="54" eb="57">
      <t>ショウカンガク</t>
    </rPh>
    <rPh sb="58" eb="60">
      <t>キソ</t>
    </rPh>
    <rPh sb="63" eb="65">
      <t>サンニュウ</t>
    </rPh>
    <rPh sb="71" eb="72">
      <t>カギ</t>
    </rPh>
    <phoneticPr fontId="1"/>
  </si>
  <si>
    <t>⑫</t>
    <phoneticPr fontId="1"/>
  </si>
  <si>
    <t>⑬</t>
    <phoneticPr fontId="1"/>
  </si>
  <si>
    <t>⑭</t>
    <phoneticPr fontId="1"/>
  </si>
  <si>
    <t>⑮</t>
    <phoneticPr fontId="1"/>
  </si>
  <si>
    <t>実質公債費比率（単年度）</t>
    <rPh sb="0" eb="2">
      <t>ジッシツ</t>
    </rPh>
    <rPh sb="2" eb="5">
      <t>コウサイヒ</t>
    </rPh>
    <rPh sb="5" eb="7">
      <t>ヒリツ</t>
    </rPh>
    <rPh sb="8" eb="11">
      <t>タンネンド</t>
    </rPh>
    <phoneticPr fontId="1"/>
  </si>
  <si>
    <t>実質公債費比率（３カ年平均）</t>
    <rPh sb="0" eb="2">
      <t>ジッシツ</t>
    </rPh>
    <rPh sb="2" eb="5">
      <t>コウサイヒ</t>
    </rPh>
    <rPh sb="5" eb="7">
      <t>ヒリツ</t>
    </rPh>
    <rPh sb="10" eb="11">
      <t>ネン</t>
    </rPh>
    <rPh sb="11" eb="13">
      <t>ヘイキン</t>
    </rPh>
    <phoneticPr fontId="1"/>
  </si>
  <si>
    <t>標準税収入額等</t>
    <rPh sb="0" eb="2">
      <t>ヒョウジュン</t>
    </rPh>
    <rPh sb="2" eb="4">
      <t>ゼイシュウ</t>
    </rPh>
    <rPh sb="5" eb="6">
      <t>ガク</t>
    </rPh>
    <rPh sb="6" eb="7">
      <t>トウ</t>
    </rPh>
    <phoneticPr fontId="1"/>
  </si>
  <si>
    <t>普通交付税額</t>
    <rPh sb="0" eb="2">
      <t>フツウ</t>
    </rPh>
    <rPh sb="2" eb="5">
      <t>コウフゼイ</t>
    </rPh>
    <rPh sb="5" eb="6">
      <t>ガク</t>
    </rPh>
    <phoneticPr fontId="1"/>
  </si>
  <si>
    <t>臨時財政対策債発行可能額</t>
    <rPh sb="0" eb="2">
      <t>リンジ</t>
    </rPh>
    <rPh sb="2" eb="4">
      <t>ザイセイ</t>
    </rPh>
    <rPh sb="4" eb="6">
      <t>タイサク</t>
    </rPh>
    <rPh sb="6" eb="7">
      <t>サイ</t>
    </rPh>
    <rPh sb="7" eb="9">
      <t>ハッコウ</t>
    </rPh>
    <rPh sb="9" eb="11">
      <t>カノウ</t>
    </rPh>
    <rPh sb="11" eb="12">
      <t>ガク</t>
    </rPh>
    <phoneticPr fontId="1"/>
  </si>
  <si>
    <r>
      <rPr>
        <sz val="11"/>
        <rFont val="ＭＳ 明朝"/>
        <family val="1"/>
        <charset val="128"/>
      </rPr>
      <t xml:space="preserve">地方財政法第５条の３第４項第１号の規定に基づき総務大臣が定める額
</t>
    </r>
    <r>
      <rPr>
        <sz val="10"/>
        <rFont val="ＭＳ 明朝"/>
        <family val="1"/>
        <charset val="128"/>
      </rPr>
      <t>（特別区のみ記入）</t>
    </r>
    <rPh sb="0" eb="2">
      <t>チホウ</t>
    </rPh>
    <rPh sb="2" eb="4">
      <t>ザイセイ</t>
    </rPh>
    <rPh sb="4" eb="5">
      <t>ホウ</t>
    </rPh>
    <rPh sb="5" eb="6">
      <t>ダイ</t>
    </rPh>
    <rPh sb="7" eb="8">
      <t>ジョウ</t>
    </rPh>
    <rPh sb="10" eb="11">
      <t>ダイ</t>
    </rPh>
    <rPh sb="12" eb="13">
      <t>コウ</t>
    </rPh>
    <rPh sb="13" eb="14">
      <t>ダイ</t>
    </rPh>
    <rPh sb="15" eb="16">
      <t>ゴウ</t>
    </rPh>
    <rPh sb="17" eb="19">
      <t>キテイ</t>
    </rPh>
    <rPh sb="20" eb="21">
      <t>モト</t>
    </rPh>
    <rPh sb="23" eb="25">
      <t>ソウム</t>
    </rPh>
    <rPh sb="25" eb="27">
      <t>ダイジン</t>
    </rPh>
    <rPh sb="28" eb="29">
      <t>サダ</t>
    </rPh>
    <rPh sb="31" eb="32">
      <t>ガク</t>
    </rPh>
    <rPh sb="34" eb="37">
      <t>トクベツク</t>
    </rPh>
    <rPh sb="39" eb="41">
      <t>キニュウ</t>
    </rPh>
    <phoneticPr fontId="1"/>
  </si>
  <si>
    <t>（参考）</t>
    <rPh sb="1" eb="3">
      <t>サンコウ</t>
    </rPh>
    <phoneticPr fontId="1"/>
  </si>
  <si>
    <t>⑥の内訳</t>
    <rPh sb="2" eb="4">
      <t>ウチワケ</t>
    </rPh>
    <phoneticPr fontId="1"/>
  </si>
  <si>
    <t>ＰＦＩ事業に係る債務負担行為に係るもの（省令第７条第１号）</t>
    <rPh sb="3" eb="5">
      <t>ジギョウ</t>
    </rPh>
    <rPh sb="6" eb="7">
      <t>カカ</t>
    </rPh>
    <rPh sb="8" eb="10">
      <t>サイム</t>
    </rPh>
    <rPh sb="10" eb="12">
      <t>フタン</t>
    </rPh>
    <rPh sb="12" eb="14">
      <t>コウイ</t>
    </rPh>
    <rPh sb="15" eb="16">
      <t>カカ</t>
    </rPh>
    <rPh sb="20" eb="22">
      <t>ショウレイ</t>
    </rPh>
    <rPh sb="22" eb="23">
      <t>ダイ</t>
    </rPh>
    <rPh sb="24" eb="25">
      <t>ジョウ</t>
    </rPh>
    <rPh sb="25" eb="26">
      <t>ダイ</t>
    </rPh>
    <rPh sb="27" eb="28">
      <t>ゴウ</t>
    </rPh>
    <phoneticPr fontId="1"/>
  </si>
  <si>
    <t>いわゆる五省協定等により、利便施設及び公共施設を買い取るために行った債務負担行為に係るもの（省令第７条第２号）</t>
    <rPh sb="4" eb="5">
      <t>5</t>
    </rPh>
    <rPh sb="5" eb="8">
      <t>ショウキョウテイ</t>
    </rPh>
    <rPh sb="8" eb="9">
      <t>ナド</t>
    </rPh>
    <rPh sb="13" eb="15">
      <t>リベン</t>
    </rPh>
    <rPh sb="15" eb="17">
      <t>シセツ</t>
    </rPh>
    <rPh sb="17" eb="18">
      <t>オヨ</t>
    </rPh>
    <rPh sb="19" eb="21">
      <t>コウキョウ</t>
    </rPh>
    <rPh sb="21" eb="23">
      <t>シセツ</t>
    </rPh>
    <rPh sb="24" eb="25">
      <t>カ</t>
    </rPh>
    <rPh sb="26" eb="27">
      <t>ト</t>
    </rPh>
    <rPh sb="31" eb="32">
      <t>オコナ</t>
    </rPh>
    <rPh sb="34" eb="36">
      <t>サイム</t>
    </rPh>
    <rPh sb="36" eb="38">
      <t>フタン</t>
    </rPh>
    <rPh sb="38" eb="40">
      <t>コウイ</t>
    </rPh>
    <rPh sb="41" eb="42">
      <t>カカ</t>
    </rPh>
    <rPh sb="46" eb="48">
      <t>ショウレイ</t>
    </rPh>
    <rPh sb="48" eb="49">
      <t>ダイ</t>
    </rPh>
    <rPh sb="50" eb="51">
      <t>ジョウ</t>
    </rPh>
    <rPh sb="51" eb="52">
      <t>ダイ</t>
    </rPh>
    <rPh sb="53" eb="54">
      <t>ゴウ</t>
    </rPh>
    <phoneticPr fontId="1"/>
  </si>
  <si>
    <t>国営土地改良事業並びに独立行政法人森林総合研究所、独立行政法人水資源機構及び独立行政法人環境再生保全機構の行う事業に対する負担金（省令第７条第３号）</t>
    <rPh sb="0" eb="2">
      <t>コクエイ</t>
    </rPh>
    <rPh sb="2" eb="4">
      <t>トチ</t>
    </rPh>
    <rPh sb="4" eb="6">
      <t>カイリョウ</t>
    </rPh>
    <rPh sb="6" eb="8">
      <t>ジギョウ</t>
    </rPh>
    <rPh sb="8" eb="9">
      <t>ナラ</t>
    </rPh>
    <rPh sb="11" eb="13">
      <t>ドクリツ</t>
    </rPh>
    <rPh sb="13" eb="15">
      <t>ギョウセイ</t>
    </rPh>
    <rPh sb="15" eb="17">
      <t>ホウジン</t>
    </rPh>
    <rPh sb="17" eb="19">
      <t>シンリン</t>
    </rPh>
    <rPh sb="19" eb="21">
      <t>ソウゴウ</t>
    </rPh>
    <rPh sb="21" eb="24">
      <t>ケンキュウジョ</t>
    </rPh>
    <rPh sb="25" eb="27">
      <t>ドクリツ</t>
    </rPh>
    <rPh sb="27" eb="29">
      <t>ギョウセイ</t>
    </rPh>
    <rPh sb="29" eb="31">
      <t>ホウジン</t>
    </rPh>
    <rPh sb="31" eb="32">
      <t>ミズ</t>
    </rPh>
    <rPh sb="32" eb="34">
      <t>シゲン</t>
    </rPh>
    <rPh sb="34" eb="36">
      <t>キコウ</t>
    </rPh>
    <rPh sb="36" eb="37">
      <t>オヨ</t>
    </rPh>
    <rPh sb="38" eb="40">
      <t>ドクリツ</t>
    </rPh>
    <rPh sb="40" eb="42">
      <t>ギョウセイ</t>
    </rPh>
    <rPh sb="42" eb="44">
      <t>ホウジン</t>
    </rPh>
    <rPh sb="44" eb="46">
      <t>カンキョウ</t>
    </rPh>
    <rPh sb="46" eb="48">
      <t>サイセイ</t>
    </rPh>
    <rPh sb="48" eb="50">
      <t>ホゼン</t>
    </rPh>
    <rPh sb="50" eb="52">
      <t>キコウ</t>
    </rPh>
    <rPh sb="53" eb="54">
      <t>オコナ</t>
    </rPh>
    <rPh sb="55" eb="57">
      <t>ジギョウ</t>
    </rPh>
    <rPh sb="58" eb="59">
      <t>タイ</t>
    </rPh>
    <rPh sb="61" eb="64">
      <t>フタンキン</t>
    </rPh>
    <rPh sb="65" eb="67">
      <t>ショウレイ</t>
    </rPh>
    <rPh sb="67" eb="68">
      <t>ダイ</t>
    </rPh>
    <rPh sb="69" eb="70">
      <t>ジョウ</t>
    </rPh>
    <rPh sb="70" eb="71">
      <t>ダイ</t>
    </rPh>
    <rPh sb="72" eb="73">
      <t>ゴウ</t>
    </rPh>
    <phoneticPr fontId="1"/>
  </si>
  <si>
    <t>地方公務員等共済組合が建設した職員住宅等の無償譲渡を受けるために支払う賃借料（省令第７条第４号）</t>
    <rPh sb="0" eb="2">
      <t>チホウ</t>
    </rPh>
    <rPh sb="2" eb="5">
      <t>コウムイン</t>
    </rPh>
    <rPh sb="5" eb="6">
      <t>ナド</t>
    </rPh>
    <rPh sb="6" eb="8">
      <t>キョウサイ</t>
    </rPh>
    <rPh sb="8" eb="10">
      <t>クミアイ</t>
    </rPh>
    <rPh sb="11" eb="13">
      <t>ケンセツ</t>
    </rPh>
    <rPh sb="15" eb="17">
      <t>ショクイン</t>
    </rPh>
    <rPh sb="17" eb="19">
      <t>ジュウタク</t>
    </rPh>
    <rPh sb="19" eb="20">
      <t>ナド</t>
    </rPh>
    <rPh sb="21" eb="23">
      <t>ムショウ</t>
    </rPh>
    <rPh sb="23" eb="25">
      <t>ジョウト</t>
    </rPh>
    <rPh sb="26" eb="27">
      <t>ウ</t>
    </rPh>
    <rPh sb="32" eb="34">
      <t>シハラ</t>
    </rPh>
    <rPh sb="35" eb="38">
      <t>チンシャクリョウ</t>
    </rPh>
    <rPh sb="39" eb="41">
      <t>ショウレイ</t>
    </rPh>
    <rPh sb="41" eb="42">
      <t>ダイ</t>
    </rPh>
    <rPh sb="43" eb="44">
      <t>ジョウ</t>
    </rPh>
    <rPh sb="44" eb="45">
      <t>ダイ</t>
    </rPh>
    <rPh sb="46" eb="47">
      <t>ゴウ</t>
    </rPh>
    <phoneticPr fontId="1"/>
  </si>
  <si>
    <t>社会福祉法人が施設の建設のために借り入れた借入金の償還に対する補助（省令第７条第５号）</t>
    <rPh sb="28" eb="29">
      <t>タイ</t>
    </rPh>
    <rPh sb="34" eb="36">
      <t>ショウレイ</t>
    </rPh>
    <rPh sb="36" eb="37">
      <t>ダイ</t>
    </rPh>
    <rPh sb="38" eb="39">
      <t>ジョウ</t>
    </rPh>
    <rPh sb="39" eb="40">
      <t>ダイ</t>
    </rPh>
    <rPh sb="41" eb="42">
      <t>ゴウ</t>
    </rPh>
    <phoneticPr fontId="1"/>
  </si>
  <si>
    <t>損失補償又は保証に係る債務の履行に要する経費の支出（省令第７条第６号）</t>
    <rPh sb="26" eb="28">
      <t>ショウレイ</t>
    </rPh>
    <rPh sb="28" eb="29">
      <t>ダイ</t>
    </rPh>
    <rPh sb="30" eb="31">
      <t>ジョウ</t>
    </rPh>
    <rPh sb="31" eb="32">
      <t>ダイ</t>
    </rPh>
    <rPh sb="33" eb="34">
      <t>ゴウ</t>
    </rPh>
    <phoneticPr fontId="1"/>
  </si>
  <si>
    <t>地方公共団体以外の者の債務を引き受けた場合における当該債務の履行に要する経費の支出（省令第７条第７号）</t>
    <rPh sb="42" eb="44">
      <t>ショウレイ</t>
    </rPh>
    <rPh sb="44" eb="45">
      <t>ダイ</t>
    </rPh>
    <rPh sb="46" eb="47">
      <t>ジョウ</t>
    </rPh>
    <rPh sb="47" eb="48">
      <t>ダイ</t>
    </rPh>
    <rPh sb="49" eb="50">
      <t>ゴウ</t>
    </rPh>
    <phoneticPr fontId="1"/>
  </si>
  <si>
    <t>その他これらに準ずると認められるもの（省令第７条第８号）</t>
    <rPh sb="2" eb="3">
      <t>タ</t>
    </rPh>
    <rPh sb="7" eb="8">
      <t>ジュン</t>
    </rPh>
    <rPh sb="11" eb="12">
      <t>ミト</t>
    </rPh>
    <rPh sb="19" eb="21">
      <t>ショウレイ</t>
    </rPh>
    <rPh sb="21" eb="22">
      <t>ダイ</t>
    </rPh>
    <rPh sb="23" eb="24">
      <t>ジョウ</t>
    </rPh>
    <rPh sb="24" eb="25">
      <t>ダイ</t>
    </rPh>
    <rPh sb="26" eb="27">
      <t>ゴウ</t>
    </rPh>
    <phoneticPr fontId="1"/>
  </si>
  <si>
    <t>利子補給に係るもの（政令第12条第４号）</t>
    <rPh sb="0" eb="2">
      <t>リシ</t>
    </rPh>
    <rPh sb="2" eb="4">
      <t>ホキュウ</t>
    </rPh>
    <rPh sb="5" eb="6">
      <t>カカ</t>
    </rPh>
    <rPh sb="10" eb="12">
      <t>セイレイ</t>
    </rPh>
    <rPh sb="12" eb="13">
      <t>ダイ</t>
    </rPh>
    <rPh sb="15" eb="16">
      <t>ジョウ</t>
    </rPh>
    <rPh sb="16" eb="17">
      <t>ダイ</t>
    </rPh>
    <rPh sb="18" eb="19">
      <t>ゴウ</t>
    </rPh>
    <phoneticPr fontId="1"/>
  </si>
  <si>
    <t>３①表　実質公債費比率の状況（満期一括償還地方債関係）</t>
    <rPh sb="2" eb="3">
      <t>ヒョウ</t>
    </rPh>
    <rPh sb="4" eb="6">
      <t>ジッシツ</t>
    </rPh>
    <rPh sb="6" eb="9">
      <t>コウサイヒ</t>
    </rPh>
    <rPh sb="9" eb="11">
      <t>ヒリツ</t>
    </rPh>
    <rPh sb="12" eb="14">
      <t>ジョウキョウ</t>
    </rPh>
    <rPh sb="15" eb="17">
      <t>マンキ</t>
    </rPh>
    <rPh sb="17" eb="19">
      <t>イッカツ</t>
    </rPh>
    <rPh sb="19" eb="21">
      <t>ショウカン</t>
    </rPh>
    <rPh sb="21" eb="24">
      <t>チホウサイ</t>
    </rPh>
    <rPh sb="24" eb="26">
      <t>カンケイ</t>
    </rPh>
    <phoneticPr fontId="1"/>
  </si>
  <si>
    <t>担当者名</t>
    <rPh sb="0" eb="4">
      <t>タントウシャメイ</t>
    </rPh>
    <phoneticPr fontId="1"/>
  </si>
  <si>
    <t>満期一括償還地方債（住民参加型市場公募債及び銀行等引受債を含む。）に係る発行額等（実額ベース）</t>
    <rPh sb="0" eb="2">
      <t>マンキ</t>
    </rPh>
    <rPh sb="2" eb="4">
      <t>イッカツ</t>
    </rPh>
    <rPh sb="4" eb="6">
      <t>ショウカン</t>
    </rPh>
    <rPh sb="6" eb="9">
      <t>チホウサイ</t>
    </rPh>
    <rPh sb="10" eb="12">
      <t>ジュウミン</t>
    </rPh>
    <rPh sb="12" eb="15">
      <t>サンカガタ</t>
    </rPh>
    <rPh sb="15" eb="17">
      <t>シジョウ</t>
    </rPh>
    <rPh sb="17" eb="19">
      <t>コウボ</t>
    </rPh>
    <rPh sb="19" eb="20">
      <t>サイ</t>
    </rPh>
    <rPh sb="20" eb="21">
      <t>オヨ</t>
    </rPh>
    <rPh sb="22" eb="24">
      <t>ギンコウ</t>
    </rPh>
    <rPh sb="24" eb="25">
      <t>トウ</t>
    </rPh>
    <rPh sb="25" eb="27">
      <t>ヒキウケ</t>
    </rPh>
    <rPh sb="27" eb="28">
      <t>サイ</t>
    </rPh>
    <rPh sb="29" eb="30">
      <t>フク</t>
    </rPh>
    <rPh sb="34" eb="35">
      <t>カカ</t>
    </rPh>
    <rPh sb="36" eb="39">
      <t>ハッコウガク</t>
    </rPh>
    <rPh sb="39" eb="40">
      <t>トウ</t>
    </rPh>
    <rPh sb="41" eb="42">
      <t>ジツ</t>
    </rPh>
    <rPh sb="42" eb="43">
      <t>ガク</t>
    </rPh>
    <phoneticPr fontId="1"/>
  </si>
  <si>
    <t>電話（直通）</t>
    <rPh sb="0" eb="2">
      <t>デンワ</t>
    </rPh>
    <rPh sb="3" eb="5">
      <t>チョクツウ</t>
    </rPh>
    <phoneticPr fontId="1"/>
  </si>
  <si>
    <r>
      <t>※一般会計等ベース</t>
    </r>
    <r>
      <rPr>
        <sz val="16"/>
        <rFont val="ＭＳ ゴシック"/>
        <family val="3"/>
        <charset val="128"/>
      </rPr>
      <t>（単位：特記がないものは千円、年）</t>
    </r>
    <rPh sb="1" eb="3">
      <t>イッパン</t>
    </rPh>
    <rPh sb="3" eb="5">
      <t>カイケイ</t>
    </rPh>
    <rPh sb="5" eb="6">
      <t>トウ</t>
    </rPh>
    <rPh sb="10" eb="12">
      <t>タンイ</t>
    </rPh>
    <rPh sb="13" eb="15">
      <t>トッキ</t>
    </rPh>
    <rPh sb="21" eb="22">
      <t>セン</t>
    </rPh>
    <rPh sb="22" eb="23">
      <t>エン</t>
    </rPh>
    <rPh sb="24" eb="25">
      <t>ネン</t>
    </rPh>
    <phoneticPr fontId="1"/>
  </si>
  <si>
    <t>e-mail</t>
    <phoneticPr fontId="1"/>
  </si>
  <si>
    <t>１．</t>
    <phoneticPr fontId="1"/>
  </si>
  <si>
    <t>算定対象年度の前年度末における満期一括償還債の状況</t>
    <rPh sb="0" eb="2">
      <t>サンテイ</t>
    </rPh>
    <rPh sb="2" eb="4">
      <t>タイショウ</t>
    </rPh>
    <rPh sb="4" eb="6">
      <t>ネンド</t>
    </rPh>
    <rPh sb="7" eb="10">
      <t>ゼンネンド</t>
    </rPh>
    <rPh sb="10" eb="11">
      <t>マツ</t>
    </rPh>
    <rPh sb="15" eb="17">
      <t>マンキ</t>
    </rPh>
    <rPh sb="17" eb="19">
      <t>イッカツ</t>
    </rPh>
    <rPh sb="19" eb="21">
      <t>ショウカン</t>
    </rPh>
    <rPh sb="21" eb="22">
      <t>サイ</t>
    </rPh>
    <rPh sb="23" eb="25">
      <t>ジョウキョウ</t>
    </rPh>
    <phoneticPr fontId="1"/>
  </si>
  <si>
    <t>算定対象年度</t>
    <rPh sb="0" eb="2">
      <t>サンテイ</t>
    </rPh>
    <rPh sb="2" eb="4">
      <t>タイショウ</t>
    </rPh>
    <rPh sb="4" eb="6">
      <t>ネンド</t>
    </rPh>
    <phoneticPr fontId="1"/>
  </si>
  <si>
    <t>部分のみ記入</t>
  </si>
  <si>
    <t>(1)　満期一括償還方式により新発債を発行したもの</t>
    <rPh sb="4" eb="6">
      <t>マンキ</t>
    </rPh>
    <rPh sb="6" eb="8">
      <t>イッカツ</t>
    </rPh>
    <rPh sb="8" eb="10">
      <t>ショウカン</t>
    </rPh>
    <rPh sb="10" eb="12">
      <t>ホウシキ</t>
    </rPh>
    <rPh sb="15" eb="16">
      <t>シン</t>
    </rPh>
    <rPh sb="16" eb="17">
      <t>パツ</t>
    </rPh>
    <rPh sb="17" eb="18">
      <t>サイ</t>
    </rPh>
    <rPh sb="19" eb="21">
      <t>ハッコウ</t>
    </rPh>
    <phoneticPr fontId="1"/>
  </si>
  <si>
    <t>①銘柄名</t>
    <rPh sb="1" eb="3">
      <t>メイガラ</t>
    </rPh>
    <rPh sb="3" eb="4">
      <t>メイ</t>
    </rPh>
    <phoneticPr fontId="1"/>
  </si>
  <si>
    <t>②発行年度</t>
    <rPh sb="1" eb="3">
      <t>ハッコウ</t>
    </rPh>
    <rPh sb="3" eb="5">
      <t>ネンド</t>
    </rPh>
    <phoneticPr fontId="1"/>
  </si>
  <si>
    <t>③当初発行額</t>
    <rPh sb="1" eb="3">
      <t>トウショ</t>
    </rPh>
    <rPh sb="3" eb="6">
      <t>ハッコウガク</t>
    </rPh>
    <phoneticPr fontId="1"/>
  </si>
  <si>
    <t>④当初発行額×1/30</t>
    <phoneticPr fontId="1"/>
  </si>
  <si>
    <t>⑤経過年数</t>
    <phoneticPr fontId="1"/>
  </si>
  <si>
    <t>⑥　④×⑤</t>
    <phoneticPr fontId="1"/>
  </si>
  <si>
    <t>⑦直近の借換年度</t>
    <rPh sb="1" eb="3">
      <t>チョッキン</t>
    </rPh>
    <rPh sb="4" eb="6">
      <t>カリカエ</t>
    </rPh>
    <rPh sb="6" eb="8">
      <t>ネンド</t>
    </rPh>
    <phoneticPr fontId="1"/>
  </si>
  <si>
    <t>⑧直近借換債発行上限年数</t>
    <rPh sb="1" eb="3">
      <t>チョッキン</t>
    </rPh>
    <rPh sb="3" eb="5">
      <t>カリカエ</t>
    </rPh>
    <rPh sb="5" eb="6">
      <t>サイ</t>
    </rPh>
    <rPh sb="6" eb="8">
      <t>ハッコウ</t>
    </rPh>
    <rPh sb="8" eb="10">
      <t>ジョウゲン</t>
    </rPh>
    <rPh sb="10" eb="12">
      <t>ネンスウ</t>
    </rPh>
    <phoneticPr fontId="1"/>
  </si>
  <si>
    <t>⑨直近借換債発行額</t>
    <rPh sb="1" eb="3">
      <t>チョッキン</t>
    </rPh>
    <rPh sb="3" eb="5">
      <t>カリカエ</t>
    </rPh>
    <rPh sb="5" eb="6">
      <t>サイ</t>
    </rPh>
    <rPh sb="6" eb="9">
      <t>ハッコウガク</t>
    </rPh>
    <phoneticPr fontId="1"/>
  </si>
  <si>
    <t>⑩直近借換時実質償還額</t>
    <rPh sb="1" eb="3">
      <t>チョッキン</t>
    </rPh>
    <rPh sb="3" eb="5">
      <t>カリカエ</t>
    </rPh>
    <rPh sb="5" eb="6">
      <t>ジ</t>
    </rPh>
    <rPh sb="6" eb="8">
      <t>ジッシツ</t>
    </rPh>
    <rPh sb="8" eb="11">
      <t>ショウカンガク</t>
    </rPh>
    <phoneticPr fontId="1"/>
  </si>
  <si>
    <t>⑪ ⑨×1/⑧</t>
    <phoneticPr fontId="1"/>
  </si>
  <si>
    <t>⑫直近借換後経過年数</t>
    <rPh sb="1" eb="3">
      <t>チョッキン</t>
    </rPh>
    <rPh sb="3" eb="5">
      <t>カリカエ</t>
    </rPh>
    <rPh sb="5" eb="6">
      <t>ゴ</t>
    </rPh>
    <phoneticPr fontId="1"/>
  </si>
  <si>
    <t>⑬　⑪×⑫</t>
    <phoneticPr fontId="1"/>
  </si>
  <si>
    <t>⑭　年度割相当額（④（新発債）又は⑪（借換債））</t>
    <rPh sb="2" eb="4">
      <t>ネンド</t>
    </rPh>
    <rPh sb="4" eb="5">
      <t>ワリ</t>
    </rPh>
    <rPh sb="5" eb="8">
      <t>ソウトウガク</t>
    </rPh>
    <rPh sb="11" eb="12">
      <t>シン</t>
    </rPh>
    <rPh sb="12" eb="14">
      <t>ハツサイ</t>
    </rPh>
    <rPh sb="15" eb="16">
      <t>マタ</t>
    </rPh>
    <rPh sb="19" eb="21">
      <t>カリカエ</t>
    </rPh>
    <rPh sb="21" eb="22">
      <t>サイ</t>
    </rPh>
    <phoneticPr fontId="1"/>
  </si>
  <si>
    <t>⑮　減債基金積立相当額（年度割相当額累計）</t>
    <rPh sb="2" eb="4">
      <t>ゲンサイ</t>
    </rPh>
    <rPh sb="4" eb="6">
      <t>キキン</t>
    </rPh>
    <rPh sb="6" eb="7">
      <t>ツ</t>
    </rPh>
    <rPh sb="7" eb="8">
      <t>タ</t>
    </rPh>
    <rPh sb="8" eb="11">
      <t>ソウトウガク</t>
    </rPh>
    <rPh sb="12" eb="14">
      <t>ネンド</t>
    </rPh>
    <rPh sb="14" eb="15">
      <t>ワリ</t>
    </rPh>
    <rPh sb="15" eb="18">
      <t>ソウトウガク</t>
    </rPh>
    <rPh sb="18" eb="20">
      <t>ルイケイ</t>
    </rPh>
    <phoneticPr fontId="1"/>
  </si>
  <si>
    <r>
      <t>⑮’　減債基金積立相当額</t>
    </r>
    <r>
      <rPr>
        <sz val="10"/>
        <rFont val="ＭＳ ゴシック"/>
        <family val="3"/>
        <charset val="128"/>
      </rPr>
      <t>（前年度末年度割相当額累計）</t>
    </r>
    <rPh sb="3" eb="5">
      <t>ゲンサイ</t>
    </rPh>
    <rPh sb="5" eb="7">
      <t>キキン</t>
    </rPh>
    <rPh sb="7" eb="8">
      <t>ツ</t>
    </rPh>
    <rPh sb="8" eb="9">
      <t>タ</t>
    </rPh>
    <rPh sb="9" eb="12">
      <t>ソウトウガク</t>
    </rPh>
    <rPh sb="13" eb="16">
      <t>ゼンネンド</t>
    </rPh>
    <rPh sb="16" eb="17">
      <t>マツ</t>
    </rPh>
    <rPh sb="17" eb="19">
      <t>ネンド</t>
    </rPh>
    <rPh sb="19" eb="20">
      <t>ワリ</t>
    </rPh>
    <rPh sb="20" eb="23">
      <t>ソウトウガク</t>
    </rPh>
    <rPh sb="23" eb="25">
      <t>ルイケイ</t>
    </rPh>
    <phoneticPr fontId="1"/>
  </si>
  <si>
    <t>備考</t>
    <rPh sb="0" eb="2">
      <t>ビコウ</t>
    </rPh>
    <phoneticPr fontId="1"/>
  </si>
  <si>
    <t>例）H12年度発行の場合→「12」と記入</t>
    <phoneticPr fontId="1"/>
  </si>
  <si>
    <t>借換えを行っていない場合の年度割相当額</t>
    <rPh sb="0" eb="2">
      <t>カリカ</t>
    </rPh>
    <rPh sb="4" eb="5">
      <t>オコナ</t>
    </rPh>
    <rPh sb="10" eb="12">
      <t>バアイ</t>
    </rPh>
    <rPh sb="13" eb="15">
      <t>ネンド</t>
    </rPh>
    <rPh sb="15" eb="16">
      <t>ワリ</t>
    </rPh>
    <rPh sb="16" eb="18">
      <t>ソウトウ</t>
    </rPh>
    <rPh sb="18" eb="19">
      <t>ガク</t>
    </rPh>
    <phoneticPr fontId="1"/>
  </si>
  <si>
    <t>借換えを行っていない場合の年度割相当額累計</t>
    <rPh sb="0" eb="2">
      <t>カリカ</t>
    </rPh>
    <rPh sb="4" eb="5">
      <t>オコナ</t>
    </rPh>
    <rPh sb="10" eb="12">
      <t>バアイ</t>
    </rPh>
    <rPh sb="13" eb="15">
      <t>ネンド</t>
    </rPh>
    <rPh sb="15" eb="16">
      <t>ワリ</t>
    </rPh>
    <rPh sb="16" eb="18">
      <t>ソウトウ</t>
    </rPh>
    <rPh sb="18" eb="19">
      <t>ガク</t>
    </rPh>
    <rPh sb="19" eb="21">
      <t>ルイケイ</t>
    </rPh>
    <phoneticPr fontId="1"/>
  </si>
  <si>
    <t>前年度までに行った借換えのみ記載</t>
    <rPh sb="0" eb="3">
      <t>ゼンネンド</t>
    </rPh>
    <rPh sb="6" eb="7">
      <t>オコナ</t>
    </rPh>
    <rPh sb="9" eb="11">
      <t>カリカ</t>
    </rPh>
    <rPh sb="14" eb="16">
      <t>キサイ</t>
    </rPh>
    <phoneticPr fontId="1"/>
  </si>
  <si>
    <t>30年－直近の借換えまでの経過年数</t>
    <rPh sb="2" eb="3">
      <t>ネン</t>
    </rPh>
    <rPh sb="4" eb="6">
      <t>チョッキン</t>
    </rPh>
    <rPh sb="7" eb="9">
      <t>カリカ</t>
    </rPh>
    <rPh sb="13" eb="15">
      <t>ケイカ</t>
    </rPh>
    <rPh sb="15" eb="17">
      <t>ネンスウ</t>
    </rPh>
    <phoneticPr fontId="1"/>
  </si>
  <si>
    <t>③－⑨</t>
    <phoneticPr fontId="1"/>
  </si>
  <si>
    <t>直近借換後の年度割相当額</t>
    <rPh sb="0" eb="2">
      <t>チョッキン</t>
    </rPh>
    <rPh sb="2" eb="4">
      <t>カリカエ</t>
    </rPh>
    <rPh sb="4" eb="5">
      <t>ゴ</t>
    </rPh>
    <rPh sb="6" eb="8">
      <t>ネンド</t>
    </rPh>
    <rPh sb="8" eb="9">
      <t>ワリ</t>
    </rPh>
    <rPh sb="9" eb="11">
      <t>ソウトウ</t>
    </rPh>
    <rPh sb="11" eb="12">
      <t>ガク</t>
    </rPh>
    <phoneticPr fontId="1"/>
  </si>
  <si>
    <t>直近借換後の年度割相当額累計</t>
    <rPh sb="0" eb="2">
      <t>チョッキン</t>
    </rPh>
    <rPh sb="2" eb="4">
      <t>カリカエ</t>
    </rPh>
    <rPh sb="4" eb="5">
      <t>ゴ</t>
    </rPh>
    <rPh sb="6" eb="8">
      <t>ネンド</t>
    </rPh>
    <rPh sb="8" eb="9">
      <t>ワリ</t>
    </rPh>
    <rPh sb="9" eb="11">
      <t>ソウトウ</t>
    </rPh>
    <rPh sb="11" eb="12">
      <t>ガク</t>
    </rPh>
    <rPh sb="12" eb="14">
      <t>ルイケイ</t>
    </rPh>
    <phoneticPr fontId="1"/>
  </si>
  <si>
    <t>⑥（新発債）又は⑬（借換債）</t>
    <rPh sb="2" eb="4">
      <t>シンパツ</t>
    </rPh>
    <rPh sb="4" eb="5">
      <t>サイ</t>
    </rPh>
    <rPh sb="6" eb="7">
      <t>マタ</t>
    </rPh>
    <rPh sb="10" eb="12">
      <t>カリカエ</t>
    </rPh>
    <rPh sb="12" eb="13">
      <t>サイ</t>
    </rPh>
    <phoneticPr fontId="1"/>
  </si>
  <si>
    <t>(2)　定時償還方式により発行し、満期一括償還方式で借り換えたもの</t>
    <rPh sb="4" eb="6">
      <t>テイジ</t>
    </rPh>
    <rPh sb="6" eb="8">
      <t>ショウカン</t>
    </rPh>
    <rPh sb="8" eb="10">
      <t>ホウシキ</t>
    </rPh>
    <rPh sb="17" eb="19">
      <t>マンキ</t>
    </rPh>
    <rPh sb="19" eb="21">
      <t>イッカツ</t>
    </rPh>
    <rPh sb="21" eb="23">
      <t>ショウカン</t>
    </rPh>
    <rPh sb="23" eb="25">
      <t>ホウシキ</t>
    </rPh>
    <rPh sb="26" eb="27">
      <t>カ</t>
    </rPh>
    <rPh sb="28" eb="29">
      <t>カ</t>
    </rPh>
    <phoneticPr fontId="1"/>
  </si>
  <si>
    <t>（単位：千円、年）</t>
    <rPh sb="1" eb="3">
      <t>タンイ</t>
    </rPh>
    <rPh sb="4" eb="5">
      <t>セン</t>
    </rPh>
    <rPh sb="5" eb="6">
      <t>エン</t>
    </rPh>
    <rPh sb="7" eb="8">
      <t>ネン</t>
    </rPh>
    <phoneticPr fontId="1"/>
  </si>
  <si>
    <t>⑯銘柄名</t>
    <rPh sb="1" eb="3">
      <t>メイガラ</t>
    </rPh>
    <rPh sb="3" eb="4">
      <t>メイ</t>
    </rPh>
    <phoneticPr fontId="1"/>
  </si>
  <si>
    <t>⑯'（満期一括償還方式での）１回目借換債発行上限年数</t>
    <rPh sb="3" eb="5">
      <t>マンキ</t>
    </rPh>
    <rPh sb="5" eb="7">
      <t>イッカツ</t>
    </rPh>
    <rPh sb="7" eb="9">
      <t>ショウカン</t>
    </rPh>
    <rPh sb="9" eb="11">
      <t>ホウシキ</t>
    </rPh>
    <rPh sb="15" eb="17">
      <t>カイメ</t>
    </rPh>
    <rPh sb="17" eb="19">
      <t>カリカエ</t>
    </rPh>
    <rPh sb="19" eb="20">
      <t>サイ</t>
    </rPh>
    <rPh sb="20" eb="22">
      <t>ハッコウ</t>
    </rPh>
    <rPh sb="22" eb="24">
      <t>ジョウゲン</t>
    </rPh>
    <rPh sb="24" eb="26">
      <t>ネンスウ</t>
    </rPh>
    <phoneticPr fontId="1"/>
  </si>
  <si>
    <t>⑰1回目借換債発行年度</t>
    <rPh sb="2" eb="4">
      <t>カイメ</t>
    </rPh>
    <rPh sb="4" eb="7">
      <t>カリカエサイ</t>
    </rPh>
    <rPh sb="7" eb="9">
      <t>ハッコウ</t>
    </rPh>
    <rPh sb="9" eb="11">
      <t>ネンド</t>
    </rPh>
    <phoneticPr fontId="1"/>
  </si>
  <si>
    <t>⑱１回目借換債発行額</t>
    <rPh sb="2" eb="4">
      <t>カイメ</t>
    </rPh>
    <rPh sb="4" eb="6">
      <t>カリカエ</t>
    </rPh>
    <rPh sb="6" eb="7">
      <t>サイ</t>
    </rPh>
    <rPh sb="7" eb="9">
      <t>ハッコウ</t>
    </rPh>
    <rPh sb="9" eb="10">
      <t>ガク</t>
    </rPh>
    <phoneticPr fontId="1"/>
  </si>
  <si>
    <t>⑲　⑱/⑯'</t>
    <phoneticPr fontId="1"/>
  </si>
  <si>
    <t>⑳１回目借換後経過年数</t>
    <rPh sb="2" eb="4">
      <t>カイメ</t>
    </rPh>
    <rPh sb="4" eb="6">
      <t>カリカエ</t>
    </rPh>
    <rPh sb="6" eb="7">
      <t>ゴ</t>
    </rPh>
    <rPh sb="7" eb="9">
      <t>ケイカ</t>
    </rPh>
    <rPh sb="9" eb="11">
      <t>ネンスウ</t>
    </rPh>
    <phoneticPr fontId="1"/>
  </si>
  <si>
    <t>[21]　⑲×⑳</t>
    <phoneticPr fontId="1"/>
  </si>
  <si>
    <t>[22]直近の借換年度</t>
    <rPh sb="4" eb="6">
      <t>チョッキン</t>
    </rPh>
    <rPh sb="7" eb="9">
      <t>カリカエ</t>
    </rPh>
    <rPh sb="9" eb="11">
      <t>ネンド</t>
    </rPh>
    <phoneticPr fontId="1"/>
  </si>
  <si>
    <t>[23]直近借換債発行上限年数</t>
    <rPh sb="4" eb="6">
      <t>チョッキン</t>
    </rPh>
    <rPh sb="6" eb="8">
      <t>カリカエ</t>
    </rPh>
    <rPh sb="8" eb="9">
      <t>サイ</t>
    </rPh>
    <rPh sb="9" eb="11">
      <t>ハッコウ</t>
    </rPh>
    <rPh sb="11" eb="13">
      <t>ジョウゲン</t>
    </rPh>
    <rPh sb="13" eb="15">
      <t>ネンスウ</t>
    </rPh>
    <phoneticPr fontId="1"/>
  </si>
  <si>
    <t>[24]直近借換債発行額</t>
    <rPh sb="4" eb="6">
      <t>チョッキン</t>
    </rPh>
    <rPh sb="6" eb="8">
      <t>カリカエ</t>
    </rPh>
    <rPh sb="8" eb="9">
      <t>サイ</t>
    </rPh>
    <rPh sb="9" eb="12">
      <t>ハッコウガク</t>
    </rPh>
    <phoneticPr fontId="1"/>
  </si>
  <si>
    <t>[25]直近借換時実質償還額</t>
    <rPh sb="4" eb="6">
      <t>チョッキン</t>
    </rPh>
    <rPh sb="6" eb="8">
      <t>カリカエ</t>
    </rPh>
    <rPh sb="8" eb="9">
      <t>ジ</t>
    </rPh>
    <rPh sb="9" eb="11">
      <t>ジッシツ</t>
    </rPh>
    <rPh sb="11" eb="14">
      <t>ショウカンガク</t>
    </rPh>
    <phoneticPr fontId="1"/>
  </si>
  <si>
    <t>[26] [24]×1/[23]</t>
    <phoneticPr fontId="1"/>
  </si>
  <si>
    <t>[27]直近借換後経過年数</t>
    <rPh sb="4" eb="6">
      <t>チョッキン</t>
    </rPh>
    <rPh sb="6" eb="8">
      <t>カリカエ</t>
    </rPh>
    <rPh sb="8" eb="9">
      <t>ゴ</t>
    </rPh>
    <rPh sb="9" eb="11">
      <t>ケイカ</t>
    </rPh>
    <rPh sb="11" eb="13">
      <t>ネンスウ</t>
    </rPh>
    <phoneticPr fontId="1"/>
  </si>
  <si>
    <t>[28] [26]×[27]</t>
    <phoneticPr fontId="1"/>
  </si>
  <si>
    <t>[29]年度割相当額（⑲（１回目借換債）又は[26]（その他の借換債））</t>
    <rPh sb="4" eb="6">
      <t>ネンド</t>
    </rPh>
    <rPh sb="6" eb="7">
      <t>ワリ</t>
    </rPh>
    <rPh sb="7" eb="10">
      <t>ソウトウガク</t>
    </rPh>
    <rPh sb="14" eb="16">
      <t>カイメ</t>
    </rPh>
    <rPh sb="16" eb="18">
      <t>カリカエ</t>
    </rPh>
    <rPh sb="18" eb="19">
      <t>サイ</t>
    </rPh>
    <rPh sb="20" eb="21">
      <t>マタ</t>
    </rPh>
    <rPh sb="29" eb="30">
      <t>タ</t>
    </rPh>
    <rPh sb="31" eb="33">
      <t>カリカエ</t>
    </rPh>
    <rPh sb="33" eb="34">
      <t>サイ</t>
    </rPh>
    <phoneticPr fontId="1"/>
  </si>
  <si>
    <t>[30]減債基金積立相当額（年度割相当額累計）</t>
    <rPh sb="4" eb="6">
      <t>ゲンサイ</t>
    </rPh>
    <rPh sb="6" eb="8">
      <t>キキン</t>
    </rPh>
    <rPh sb="8" eb="9">
      <t>ツ</t>
    </rPh>
    <rPh sb="9" eb="10">
      <t>タ</t>
    </rPh>
    <rPh sb="10" eb="12">
      <t>ソウトウ</t>
    </rPh>
    <rPh sb="12" eb="13">
      <t>ガク</t>
    </rPh>
    <rPh sb="14" eb="16">
      <t>ネンド</t>
    </rPh>
    <rPh sb="16" eb="17">
      <t>ワリ</t>
    </rPh>
    <rPh sb="17" eb="20">
      <t>ソウトウガク</t>
    </rPh>
    <rPh sb="20" eb="22">
      <t>ルイケイ</t>
    </rPh>
    <phoneticPr fontId="1"/>
  </si>
  <si>
    <t>(30)’減債基金積立相当額（前年度末年度割相当額累計）</t>
    <rPh sb="5" eb="7">
      <t>ゲンサイ</t>
    </rPh>
    <rPh sb="7" eb="9">
      <t>キキン</t>
    </rPh>
    <rPh sb="9" eb="10">
      <t>ツ</t>
    </rPh>
    <rPh sb="10" eb="11">
      <t>タ</t>
    </rPh>
    <rPh sb="11" eb="14">
      <t>ソウトウガク</t>
    </rPh>
    <rPh sb="15" eb="18">
      <t>ゼンネンド</t>
    </rPh>
    <rPh sb="18" eb="19">
      <t>マツ</t>
    </rPh>
    <rPh sb="19" eb="21">
      <t>ネンド</t>
    </rPh>
    <rPh sb="21" eb="22">
      <t>ワリ</t>
    </rPh>
    <rPh sb="22" eb="25">
      <t>ソウトウガク</t>
    </rPh>
    <rPh sb="25" eb="27">
      <t>ルイケイ</t>
    </rPh>
    <phoneticPr fontId="1"/>
  </si>
  <si>
    <t>30年－借換までの経過年数</t>
    <rPh sb="2" eb="3">
      <t>ネン</t>
    </rPh>
    <rPh sb="4" eb="6">
      <t>カリカエ</t>
    </rPh>
    <rPh sb="9" eb="11">
      <t>ケイカ</t>
    </rPh>
    <rPh sb="11" eb="13">
      <t>ネンスウ</t>
    </rPh>
    <phoneticPr fontId="1"/>
  </si>
  <si>
    <t>1回目借換債発行後の年度割相当額</t>
    <rPh sb="1" eb="3">
      <t>カイメ</t>
    </rPh>
    <rPh sb="3" eb="6">
      <t>カリカエサイ</t>
    </rPh>
    <rPh sb="6" eb="8">
      <t>ハッコウ</t>
    </rPh>
    <rPh sb="8" eb="9">
      <t>ゴ</t>
    </rPh>
    <rPh sb="10" eb="12">
      <t>ネンド</t>
    </rPh>
    <rPh sb="12" eb="13">
      <t>ワリ</t>
    </rPh>
    <rPh sb="13" eb="15">
      <t>ソウトウ</t>
    </rPh>
    <rPh sb="15" eb="16">
      <t>ガク</t>
    </rPh>
    <phoneticPr fontId="1"/>
  </si>
  <si>
    <t>1回目借換債発行後の年度割相当額累計</t>
    <rPh sb="1" eb="3">
      <t>カイメ</t>
    </rPh>
    <rPh sb="3" eb="6">
      <t>カリカエサイ</t>
    </rPh>
    <rPh sb="6" eb="8">
      <t>ハッコウ</t>
    </rPh>
    <rPh sb="8" eb="9">
      <t>ゴ</t>
    </rPh>
    <rPh sb="10" eb="12">
      <t>ネンド</t>
    </rPh>
    <rPh sb="12" eb="13">
      <t>ワリ</t>
    </rPh>
    <rPh sb="13" eb="15">
      <t>ソウトウ</t>
    </rPh>
    <rPh sb="15" eb="16">
      <t>ガク</t>
    </rPh>
    <rPh sb="16" eb="18">
      <t>ルイケイ</t>
    </rPh>
    <phoneticPr fontId="1"/>
  </si>
  <si>
    <r>
      <t>前年度までに⑱以外の借換えがあればそのうち直近のものを記載</t>
    </r>
    <r>
      <rPr>
        <i/>
        <sz val="6"/>
        <rFont val="ＭＳ ゴシック"/>
        <family val="3"/>
        <charset val="128"/>
      </rPr>
      <t>（なければ空欄）</t>
    </r>
    <rPh sb="0" eb="3">
      <t>ゼンネンド</t>
    </rPh>
    <rPh sb="7" eb="9">
      <t>イガイ</t>
    </rPh>
    <rPh sb="10" eb="12">
      <t>カリカ</t>
    </rPh>
    <rPh sb="21" eb="23">
      <t>チョッキン</t>
    </rPh>
    <rPh sb="27" eb="29">
      <t>キサイ</t>
    </rPh>
    <rPh sb="34" eb="36">
      <t>クウラン</t>
    </rPh>
    <phoneticPr fontId="1"/>
  </si>
  <si>
    <t>⑯'の年数－直近の借換えまでの経過年数</t>
    <rPh sb="3" eb="5">
      <t>ネンスウ</t>
    </rPh>
    <rPh sb="6" eb="8">
      <t>チョッキン</t>
    </rPh>
    <rPh sb="9" eb="11">
      <t>カリカ</t>
    </rPh>
    <rPh sb="15" eb="17">
      <t>ケイカ</t>
    </rPh>
    <rPh sb="17" eb="19">
      <t>ネンスウ</t>
    </rPh>
    <phoneticPr fontId="1"/>
  </si>
  <si>
    <t>⑱－[24]</t>
    <phoneticPr fontId="1"/>
  </si>
  <si>
    <t>⑥（1回目借換債）又は⑬（その他の借換債）</t>
    <rPh sb="3" eb="5">
      <t>カイメ</t>
    </rPh>
    <rPh sb="5" eb="8">
      <t>カリカエサイ</t>
    </rPh>
    <rPh sb="9" eb="10">
      <t>マタ</t>
    </rPh>
    <rPh sb="15" eb="16">
      <t>タ</t>
    </rPh>
    <rPh sb="17" eb="19">
      <t>カリカエ</t>
    </rPh>
    <rPh sb="19" eb="20">
      <t>サイ</t>
    </rPh>
    <phoneticPr fontId="1"/>
  </si>
  <si>
    <t>２．</t>
    <phoneticPr fontId="1"/>
  </si>
  <si>
    <t>満期一括償還方式の地方債に係る実質償還額又は理論ベースの償還額のいずれか少ない額の合計</t>
    <phoneticPr fontId="1"/>
  </si>
  <si>
    <t>１．(1)の地方債のうち対象年度に償還期限が満了したもの</t>
    <rPh sb="6" eb="9">
      <t>チホウサイ</t>
    </rPh>
    <rPh sb="12" eb="14">
      <t>タイショウ</t>
    </rPh>
    <rPh sb="14" eb="16">
      <t>ネンド</t>
    </rPh>
    <rPh sb="17" eb="19">
      <t>ショウカン</t>
    </rPh>
    <rPh sb="19" eb="21">
      <t>キゲン</t>
    </rPh>
    <rPh sb="22" eb="24">
      <t>マンリョウ</t>
    </rPh>
    <phoneticPr fontId="1"/>
  </si>
  <si>
    <t>１．(2)の地方債のうち対象年度に償還期限が満了したもの</t>
    <rPh sb="6" eb="9">
      <t>チホウサイ</t>
    </rPh>
    <rPh sb="12" eb="14">
      <t>タイショウ</t>
    </rPh>
    <rPh sb="14" eb="16">
      <t>ネンド</t>
    </rPh>
    <rPh sb="17" eb="19">
      <t>ショウカン</t>
    </rPh>
    <rPh sb="19" eb="21">
      <t>キゲン</t>
    </rPh>
    <rPh sb="22" eb="24">
      <t>マンリョウ</t>
    </rPh>
    <phoneticPr fontId="1"/>
  </si>
  <si>
    <t>[31]実質償還額</t>
    <rPh sb="4" eb="6">
      <t>ジッシツ</t>
    </rPh>
    <rPh sb="6" eb="9">
      <t>ショウカンガク</t>
    </rPh>
    <phoneticPr fontId="1"/>
  </si>
  <si>
    <t>[32]理論ベースの償還額（＝⑮の数値）</t>
    <rPh sb="4" eb="6">
      <t>リロン</t>
    </rPh>
    <rPh sb="10" eb="13">
      <t>ショウカンガク</t>
    </rPh>
    <rPh sb="17" eb="19">
      <t>スウチ</t>
    </rPh>
    <phoneticPr fontId="1"/>
  </si>
  <si>
    <t>[31]か[32]のいずれか少ない額</t>
    <rPh sb="14" eb="15">
      <t>スク</t>
    </rPh>
    <rPh sb="17" eb="18">
      <t>ガク</t>
    </rPh>
    <phoneticPr fontId="1"/>
  </si>
  <si>
    <t>[33]実質償還額</t>
    <rPh sb="4" eb="6">
      <t>ジッシツ</t>
    </rPh>
    <rPh sb="6" eb="9">
      <t>ショウカンガク</t>
    </rPh>
    <phoneticPr fontId="1"/>
  </si>
  <si>
    <t>[34]理論ベースの償還額（＝[30]の数値）</t>
    <rPh sb="4" eb="6">
      <t>リロン</t>
    </rPh>
    <rPh sb="10" eb="13">
      <t>ショウカンガク</t>
    </rPh>
    <rPh sb="20" eb="22">
      <t>スウチ</t>
    </rPh>
    <phoneticPr fontId="1"/>
  </si>
  <si>
    <t>[33]か[34]のいずれか少ない額</t>
    <rPh sb="14" eb="15">
      <t>スク</t>
    </rPh>
    <rPh sb="17" eb="18">
      <t>ガク</t>
    </rPh>
    <phoneticPr fontId="1"/>
  </si>
  <si>
    <t>３．</t>
    <phoneticPr fontId="1"/>
  </si>
  <si>
    <t>満期一括償還地方債の１年当たりの元金償還金に相当するもの（年度割相当額）（千円）</t>
    <rPh sb="37" eb="39">
      <t>センエン</t>
    </rPh>
    <phoneticPr fontId="1"/>
  </si>
  <si>
    <t>千円</t>
    <rPh sb="0" eb="2">
      <t>センエン</t>
    </rPh>
    <phoneticPr fontId="1"/>
  </si>
  <si>
    <t>（総括表③の③に転記する数値）</t>
    <rPh sb="1" eb="3">
      <t>ソウカツ</t>
    </rPh>
    <rPh sb="3" eb="4">
      <t>ヒョウ</t>
    </rPh>
    <rPh sb="8" eb="10">
      <t>テンキ</t>
    </rPh>
    <rPh sb="12" eb="14">
      <t>スウチ</t>
    </rPh>
    <phoneticPr fontId="1"/>
  </si>
  <si>
    <t>（ク＋サ）</t>
    <phoneticPr fontId="1"/>
  </si>
  <si>
    <t>４．</t>
    <phoneticPr fontId="1"/>
  </si>
  <si>
    <t>減債基金積立不足額を考慮して算定した額（千円）</t>
    <rPh sb="0" eb="2">
      <t>ゲンサイ</t>
    </rPh>
    <rPh sb="2" eb="4">
      <t>キキン</t>
    </rPh>
    <rPh sb="4" eb="6">
      <t>ツミタテ</t>
    </rPh>
    <rPh sb="6" eb="9">
      <t>フソクガク</t>
    </rPh>
    <rPh sb="10" eb="12">
      <t>コウリョ</t>
    </rPh>
    <rPh sb="14" eb="16">
      <t>サンテイ</t>
    </rPh>
    <rPh sb="18" eb="19">
      <t>ガク</t>
    </rPh>
    <rPh sb="20" eb="22">
      <t>センエン</t>
    </rPh>
    <phoneticPr fontId="1"/>
  </si>
  <si>
    <t>（総括表③の②に転記する数値）</t>
    <rPh sb="1" eb="3">
      <t>ソウカツ</t>
    </rPh>
    <rPh sb="3" eb="4">
      <t>ヒョウ</t>
    </rPh>
    <rPh sb="8" eb="10">
      <t>テンキ</t>
    </rPh>
    <rPh sb="12" eb="14">
      <t>スウチ</t>
    </rPh>
    <phoneticPr fontId="1"/>
  </si>
  <si>
    <t>= 下記の算式により算定した額＝</t>
    <phoneticPr fontId="1"/>
  </si>
  <si>
    <t>×（ソ＋タ）=</t>
    <phoneticPr fontId="1"/>
  </si>
  <si>
    <t>（基金不足率）</t>
    <rPh sb="1" eb="3">
      <t>キキン</t>
    </rPh>
    <rPh sb="3" eb="5">
      <t>フソク</t>
    </rPh>
    <rPh sb="5" eb="6">
      <t>リツ</t>
    </rPh>
    <phoneticPr fontId="1"/>
  </si>
  <si>
    <t>＜算定式＞</t>
    <rPh sb="1" eb="3">
      <t>サンテイ</t>
    </rPh>
    <rPh sb="3" eb="4">
      <t>シキ</t>
    </rPh>
    <phoneticPr fontId="1"/>
  </si>
  <si>
    <t>対象年度における満期一括償還方式の地方債に係る実質償還額又は理論ベースの償還額のいずれか少ない額の合計（ソ＋タ）×減債基金不足率（前年度末時点）</t>
    <rPh sb="0" eb="2">
      <t>タイショウ</t>
    </rPh>
    <rPh sb="2" eb="4">
      <t>ネンド</t>
    </rPh>
    <rPh sb="23" eb="25">
      <t>ジッシツ</t>
    </rPh>
    <rPh sb="27" eb="28">
      <t>ガク</t>
    </rPh>
    <rPh sb="28" eb="29">
      <t>マタ</t>
    </rPh>
    <rPh sb="30" eb="32">
      <t>リロン</t>
    </rPh>
    <rPh sb="36" eb="39">
      <t>ショウカンガク</t>
    </rPh>
    <rPh sb="44" eb="45">
      <t>スク</t>
    </rPh>
    <rPh sb="47" eb="48">
      <t>ガク</t>
    </rPh>
    <rPh sb="49" eb="51">
      <t>ゴウケイ</t>
    </rPh>
    <rPh sb="57" eb="59">
      <t>ゲンサイ</t>
    </rPh>
    <rPh sb="59" eb="61">
      <t>キキン</t>
    </rPh>
    <rPh sb="61" eb="63">
      <t>フソク</t>
    </rPh>
    <rPh sb="63" eb="64">
      <t>リツ</t>
    </rPh>
    <rPh sb="65" eb="68">
      <t>ゼンネンド</t>
    </rPh>
    <rPh sb="68" eb="69">
      <t>マツ</t>
    </rPh>
    <rPh sb="69" eb="71">
      <t>ジテン</t>
    </rPh>
    <phoneticPr fontId="1"/>
  </si>
  <si>
    <t>＜減債基金不足率（前年度末時点）＞</t>
    <rPh sb="1" eb="3">
      <t>ゲンサイ</t>
    </rPh>
    <rPh sb="3" eb="5">
      <t>キキン</t>
    </rPh>
    <rPh sb="5" eb="7">
      <t>フソク</t>
    </rPh>
    <rPh sb="7" eb="8">
      <t>リツ</t>
    </rPh>
    <rPh sb="9" eb="12">
      <t>ゼンネンド</t>
    </rPh>
    <rPh sb="12" eb="13">
      <t>マツ</t>
    </rPh>
    <rPh sb="13" eb="15">
      <t>ジテン</t>
    </rPh>
    <phoneticPr fontId="1"/>
  </si>
  <si>
    <t>減債基金不足率　＝</t>
    <rPh sb="4" eb="6">
      <t>フソク</t>
    </rPh>
    <phoneticPr fontId="1"/>
  </si>
  <si>
    <t>１－</t>
    <phoneticPr fontId="1"/>
  </si>
  <si>
    <t>前年度末減債基金残高※</t>
    <rPh sb="0" eb="4">
      <t>ゼンネンドマツ</t>
    </rPh>
    <rPh sb="8" eb="10">
      <t>ザンダカ</t>
    </rPh>
    <phoneticPr fontId="1"/>
  </si>
  <si>
    <t>テ</t>
    <phoneticPr fontId="1"/>
  </si>
  <si>
    <t>Σ｛前年度末減債基金積立相当額｝</t>
    <rPh sb="2" eb="6">
      <t>ゼンネンドマツ</t>
    </rPh>
    <rPh sb="6" eb="8">
      <t>ゲンサイ</t>
    </rPh>
    <rPh sb="8" eb="10">
      <t>キキン</t>
    </rPh>
    <rPh sb="10" eb="12">
      <t>ツミタテ</t>
    </rPh>
    <rPh sb="12" eb="15">
      <t>ソウトウガク</t>
    </rPh>
    <phoneticPr fontId="1"/>
  </si>
  <si>
    <t>ケ’＋シ’</t>
    <phoneticPr fontId="1"/>
  </si>
  <si>
    <t>前年度末減債基金残高※</t>
    <rPh sb="0" eb="3">
      <t>ゼンネンド</t>
    </rPh>
    <rPh sb="1" eb="4">
      <t>ネンドマツ</t>
    </rPh>
    <rPh sb="4" eb="6">
      <t>ゲンサイ</t>
    </rPh>
    <rPh sb="6" eb="8">
      <t>キキン</t>
    </rPh>
    <rPh sb="8" eb="10">
      <t>ザンダカ</t>
    </rPh>
    <phoneticPr fontId="1"/>
  </si>
  <si>
    <t>千円</t>
    <rPh sb="0" eb="1">
      <t>セン</t>
    </rPh>
    <rPh sb="1" eb="2">
      <t>エン</t>
    </rPh>
    <phoneticPr fontId="1"/>
  </si>
  <si>
    <t>【参考】　年度を超えた貸付額</t>
    <rPh sb="1" eb="3">
      <t>サンコウ</t>
    </rPh>
    <rPh sb="5" eb="7">
      <t>ネンド</t>
    </rPh>
    <rPh sb="8" eb="9">
      <t>コ</t>
    </rPh>
    <rPh sb="11" eb="13">
      <t>カシツケ</t>
    </rPh>
    <rPh sb="13" eb="14">
      <t>ガク</t>
    </rPh>
    <phoneticPr fontId="1"/>
  </si>
  <si>
    <t>※　減債基金残高のうち、実質公債費比率の算定に用いる満期一括償還地方債の償還の財源として積み立てた額に係るもののみを記入願います。</t>
    <rPh sb="2" eb="4">
      <t>ゲンサイ</t>
    </rPh>
    <rPh sb="4" eb="6">
      <t>キキン</t>
    </rPh>
    <rPh sb="6" eb="8">
      <t>ザンダカ</t>
    </rPh>
    <rPh sb="12" eb="14">
      <t>ジッシツ</t>
    </rPh>
    <rPh sb="14" eb="17">
      <t>コウサイヒ</t>
    </rPh>
    <rPh sb="17" eb="19">
      <t>ヒリツ</t>
    </rPh>
    <rPh sb="20" eb="22">
      <t>サンテイ</t>
    </rPh>
    <rPh sb="23" eb="24">
      <t>モチ</t>
    </rPh>
    <rPh sb="26" eb="28">
      <t>マンキ</t>
    </rPh>
    <rPh sb="28" eb="30">
      <t>イッカツ</t>
    </rPh>
    <rPh sb="30" eb="32">
      <t>ショウカン</t>
    </rPh>
    <rPh sb="32" eb="35">
      <t>チホウサイ</t>
    </rPh>
    <rPh sb="36" eb="38">
      <t>ショウカン</t>
    </rPh>
    <rPh sb="39" eb="41">
      <t>ザイゲン</t>
    </rPh>
    <rPh sb="44" eb="45">
      <t>ツ</t>
    </rPh>
    <rPh sb="46" eb="47">
      <t>タ</t>
    </rPh>
    <rPh sb="49" eb="50">
      <t>ガク</t>
    </rPh>
    <rPh sb="51" eb="52">
      <t>カカワ</t>
    </rPh>
    <rPh sb="58" eb="60">
      <t>キニュウ</t>
    </rPh>
    <phoneticPr fontId="1"/>
  </si>
  <si>
    <t>※　減債基金積立金の年度を超えた一般会計又は特別会計への貸付額（「ニ」欄）は控除して記入願います。</t>
    <rPh sb="2" eb="4">
      <t>ゲンサイ</t>
    </rPh>
    <rPh sb="20" eb="21">
      <t>マタ</t>
    </rPh>
    <rPh sb="22" eb="24">
      <t>トクベツ</t>
    </rPh>
    <rPh sb="24" eb="26">
      <t>カイケイ</t>
    </rPh>
    <rPh sb="30" eb="31">
      <t>ガク</t>
    </rPh>
    <rPh sb="35" eb="36">
      <t>ラン</t>
    </rPh>
    <rPh sb="42" eb="44">
      <t>キニュウ</t>
    </rPh>
    <phoneticPr fontId="1"/>
  </si>
  <si>
    <t>＜参考＞　貴団体の積立ルール（満期一括償還方式の地方債に係る積立ルール）</t>
    <rPh sb="1" eb="3">
      <t>サンコウ</t>
    </rPh>
    <rPh sb="5" eb="6">
      <t>キ</t>
    </rPh>
    <rPh sb="6" eb="8">
      <t>ダンタイ</t>
    </rPh>
    <rPh sb="9" eb="11">
      <t>ツミタテ</t>
    </rPh>
    <rPh sb="15" eb="17">
      <t>マンキ</t>
    </rPh>
    <rPh sb="17" eb="19">
      <t>イッカツ</t>
    </rPh>
    <rPh sb="19" eb="21">
      <t>ショウカン</t>
    </rPh>
    <rPh sb="21" eb="23">
      <t>ホウシキ</t>
    </rPh>
    <rPh sb="24" eb="27">
      <t>チホウサイ</t>
    </rPh>
    <rPh sb="28" eb="29">
      <t>カカ</t>
    </rPh>
    <rPh sb="30" eb="32">
      <t>ツミタテ</t>
    </rPh>
    <phoneticPr fontId="1"/>
  </si>
  <si>
    <t>カ　積立ルール</t>
    <rPh sb="2" eb="4">
      <t>ツミタテ</t>
    </rPh>
    <phoneticPr fontId="1"/>
  </si>
  <si>
    <t>地方公共団体コード</t>
    <rPh sb="0" eb="2">
      <t>チホウ</t>
    </rPh>
    <rPh sb="2" eb="4">
      <t>コウキョウ</t>
    </rPh>
    <rPh sb="4" eb="6">
      <t>ダンタイ</t>
    </rPh>
    <phoneticPr fontId="1"/>
  </si>
  <si>
    <t>都道府県名</t>
    <rPh sb="0" eb="4">
      <t>トドウフケン</t>
    </rPh>
    <rPh sb="4" eb="5">
      <t>メイ</t>
    </rPh>
    <phoneticPr fontId="1"/>
  </si>
  <si>
    <t>市区町村名</t>
    <rPh sb="0" eb="2">
      <t>シク</t>
    </rPh>
    <rPh sb="2" eb="4">
      <t>チョウソン</t>
    </rPh>
    <rPh sb="4" eb="5">
      <t>メイ</t>
    </rPh>
    <phoneticPr fontId="1"/>
  </si>
  <si>
    <t>元利償還金
（総括表③の①に転記する数値）
①-②-③-④</t>
    <rPh sb="0" eb="2">
      <t>ガンリ</t>
    </rPh>
    <rPh sb="2" eb="5">
      <t>ショウカンキン</t>
    </rPh>
    <rPh sb="14" eb="16">
      <t>テンキ</t>
    </rPh>
    <phoneticPr fontId="1"/>
  </si>
  <si>
    <t>特定財源　計
（総括表③の⑧に転記する数値）
⑤</t>
    <rPh sb="0" eb="2">
      <t>トクテイ</t>
    </rPh>
    <rPh sb="2" eb="4">
      <t>ザイゲン</t>
    </rPh>
    <rPh sb="5" eb="6">
      <t>ケイ</t>
    </rPh>
    <rPh sb="8" eb="11">
      <t>ソウカツヒョウ</t>
    </rPh>
    <rPh sb="15" eb="17">
      <t>テンキ</t>
    </rPh>
    <rPh sb="19" eb="21">
      <t>スウチ</t>
    </rPh>
    <phoneticPr fontId="1"/>
  </si>
  <si>
    <r>
      <t>公債費
（</t>
    </r>
    <r>
      <rPr>
        <sz val="10"/>
        <color indexed="8"/>
        <rFont val="ＭＳ 明朝"/>
        <family val="1"/>
        <charset val="128"/>
      </rPr>
      <t>一般会計等に係るものに限り、減債基金への積立てに係るものを除く。）</t>
    </r>
    <rPh sb="0" eb="3">
      <t>コウサイヒ</t>
    </rPh>
    <rPh sb="5" eb="7">
      <t>イッパン</t>
    </rPh>
    <rPh sb="7" eb="10">
      <t>カイケイトウ</t>
    </rPh>
    <rPh sb="11" eb="12">
      <t>カカ</t>
    </rPh>
    <rPh sb="16" eb="17">
      <t>カギ</t>
    </rPh>
    <rPh sb="19" eb="21">
      <t>ゲンサイ</t>
    </rPh>
    <rPh sb="21" eb="23">
      <t>キキン</t>
    </rPh>
    <rPh sb="25" eb="27">
      <t>ツミタテ</t>
    </rPh>
    <rPh sb="29" eb="30">
      <t>カカ</t>
    </rPh>
    <rPh sb="34" eb="35">
      <t>ノゾ</t>
    </rPh>
    <phoneticPr fontId="1"/>
  </si>
  <si>
    <t>繰上償還額及び借換債を財源として償還した額</t>
    <rPh sb="0" eb="2">
      <t>クリア</t>
    </rPh>
    <rPh sb="2" eb="4">
      <t>ショウカン</t>
    </rPh>
    <rPh sb="4" eb="5">
      <t>ガク</t>
    </rPh>
    <rPh sb="5" eb="6">
      <t>オヨ</t>
    </rPh>
    <rPh sb="7" eb="9">
      <t>カリカエ</t>
    </rPh>
    <rPh sb="9" eb="10">
      <t>サイ</t>
    </rPh>
    <rPh sb="11" eb="13">
      <t>ザイゲン</t>
    </rPh>
    <rPh sb="16" eb="18">
      <t>ショウカン</t>
    </rPh>
    <rPh sb="20" eb="21">
      <t>ガク</t>
    </rPh>
    <phoneticPr fontId="1"/>
  </si>
  <si>
    <t>満期一括償還地方債の元金に係る分</t>
    <rPh sb="0" eb="2">
      <t>マンキ</t>
    </rPh>
    <rPh sb="2" eb="4">
      <t>イッカツ</t>
    </rPh>
    <rPh sb="4" eb="6">
      <t>ショウカン</t>
    </rPh>
    <rPh sb="6" eb="9">
      <t>チホウサイ</t>
    </rPh>
    <rPh sb="10" eb="12">
      <t>ガンキン</t>
    </rPh>
    <rPh sb="13" eb="14">
      <t>カカ</t>
    </rPh>
    <rPh sb="15" eb="16">
      <t>ブン</t>
    </rPh>
    <phoneticPr fontId="1"/>
  </si>
  <si>
    <t>地方債の利子の支払金のうち、減債基金の運用によって生じた利子その他の収入金を財源として支払を行ったもの</t>
    <rPh sb="0" eb="3">
      <t>チホウサイ</t>
    </rPh>
    <rPh sb="4" eb="6">
      <t>リシ</t>
    </rPh>
    <rPh sb="7" eb="9">
      <t>シハライ</t>
    </rPh>
    <rPh sb="9" eb="10">
      <t>キン</t>
    </rPh>
    <rPh sb="14" eb="16">
      <t>ゲンサイ</t>
    </rPh>
    <rPh sb="16" eb="18">
      <t>キキン</t>
    </rPh>
    <rPh sb="19" eb="21">
      <t>ウンヨウ</t>
    </rPh>
    <rPh sb="25" eb="26">
      <t>ショウ</t>
    </rPh>
    <rPh sb="28" eb="30">
      <t>リシ</t>
    </rPh>
    <rPh sb="32" eb="33">
      <t>タ</t>
    </rPh>
    <rPh sb="34" eb="36">
      <t>シュウニュウ</t>
    </rPh>
    <rPh sb="36" eb="37">
      <t>キン</t>
    </rPh>
    <rPh sb="38" eb="40">
      <t>ザイゲン</t>
    </rPh>
    <rPh sb="43" eb="45">
      <t>シハライ</t>
    </rPh>
    <rPh sb="46" eb="47">
      <t>オコナ</t>
    </rPh>
    <phoneticPr fontId="1"/>
  </si>
  <si>
    <t>特定財源</t>
    <rPh sb="0" eb="2">
      <t>トクテイ</t>
    </rPh>
    <rPh sb="2" eb="4">
      <t>ザイゲン</t>
    </rPh>
    <phoneticPr fontId="1"/>
  </si>
  <si>
    <t>国や都道府県等からの利子補給</t>
  </si>
  <si>
    <t>貸付金の財源として発行した地方債に係る貸付金の元利償還金</t>
    <phoneticPr fontId="1"/>
  </si>
  <si>
    <t>公営住宅使用料</t>
  </si>
  <si>
    <t>都市計画事業の財源として発行された地方債償還額に充当した都市計画税(３③Ｂ表Ｂ欄の数値)</t>
    <rPh sb="37" eb="38">
      <t>ヒョウ</t>
    </rPh>
    <rPh sb="39" eb="40">
      <t>ラン</t>
    </rPh>
    <rPh sb="41" eb="43">
      <t>スウチ</t>
    </rPh>
    <phoneticPr fontId="1"/>
  </si>
  <si>
    <t>⑤特定財源「その他」の内訳</t>
    <rPh sb="1" eb="3">
      <t>トクテイ</t>
    </rPh>
    <rPh sb="3" eb="5">
      <t>ザイゲン</t>
    </rPh>
    <rPh sb="8" eb="9">
      <t>ホカ</t>
    </rPh>
    <rPh sb="11" eb="13">
      <t>ウチワケ</t>
    </rPh>
    <phoneticPr fontId="1"/>
  </si>
  <si>
    <t>歳入年度</t>
    <rPh sb="0" eb="2">
      <t>サイニュウ</t>
    </rPh>
    <rPh sb="2" eb="4">
      <t>ネンド</t>
    </rPh>
    <phoneticPr fontId="1"/>
  </si>
  <si>
    <t>特定財源の名称</t>
    <rPh sb="0" eb="2">
      <t>トクテイ</t>
    </rPh>
    <rPh sb="2" eb="4">
      <t>ザイゲン</t>
    </rPh>
    <rPh sb="5" eb="7">
      <t>メイショウ</t>
    </rPh>
    <phoneticPr fontId="1"/>
  </si>
  <si>
    <t>特定財源の額</t>
    <rPh sb="0" eb="2">
      <t>トクテイ</t>
    </rPh>
    <rPh sb="2" eb="4">
      <t>ザイゲン</t>
    </rPh>
    <rPh sb="5" eb="6">
      <t>ガク</t>
    </rPh>
    <phoneticPr fontId="1"/>
  </si>
  <si>
    <t>当該年度事業費</t>
    <rPh sb="0" eb="2">
      <t>トウガイ</t>
    </rPh>
    <rPh sb="2" eb="4">
      <t>ネンド</t>
    </rPh>
    <rPh sb="4" eb="7">
      <t>ジギョウヒ</t>
    </rPh>
    <phoneticPr fontId="1"/>
  </si>
  <si>
    <t>①都市計画事業費（一般会計等分）</t>
    <rPh sb="1" eb="3">
      <t>トシ</t>
    </rPh>
    <rPh sb="3" eb="5">
      <t>ケイカク</t>
    </rPh>
    <rPh sb="5" eb="8">
      <t>ジギョウヒ</t>
    </rPh>
    <rPh sb="9" eb="11">
      <t>イッパン</t>
    </rPh>
    <rPh sb="11" eb="14">
      <t>カイケイトウ</t>
    </rPh>
    <rPh sb="14" eb="15">
      <t>ブン</t>
    </rPh>
    <phoneticPr fontId="1"/>
  </si>
  <si>
    <t>②公営企業会計における都市計画事業（下水道、水道等）に対する繰出し</t>
    <rPh sb="18" eb="21">
      <t>ゲスイドウ</t>
    </rPh>
    <rPh sb="22" eb="24">
      <t>スイドウ</t>
    </rPh>
    <phoneticPr fontId="1"/>
  </si>
  <si>
    <t>公債費等</t>
    <rPh sb="0" eb="3">
      <t>コウサイヒ</t>
    </rPh>
    <rPh sb="3" eb="4">
      <t>トウ</t>
    </rPh>
    <phoneticPr fontId="1"/>
  </si>
  <si>
    <t xml:space="preserve">③都市計画事業関連の地方債償還額 </t>
    <phoneticPr fontId="1"/>
  </si>
  <si>
    <t>④都市計画事業関連の公営企業債償還に充てる繰出金（準元利償還金）</t>
    <phoneticPr fontId="1"/>
  </si>
  <si>
    <t>⑤④以外の都市計画事業関連の準元利償還金</t>
    <rPh sb="2" eb="4">
      <t>イガイ</t>
    </rPh>
    <rPh sb="5" eb="7">
      <t>トシ</t>
    </rPh>
    <rPh sb="7" eb="9">
      <t>ケイカク</t>
    </rPh>
    <rPh sb="9" eb="11">
      <t>ジギョウ</t>
    </rPh>
    <rPh sb="11" eb="13">
      <t>カンレン</t>
    </rPh>
    <rPh sb="14" eb="15">
      <t>ジュン</t>
    </rPh>
    <rPh sb="15" eb="17">
      <t>ガンリ</t>
    </rPh>
    <rPh sb="17" eb="20">
      <t>ショウカンキン</t>
    </rPh>
    <phoneticPr fontId="1"/>
  </si>
  <si>
    <t>合　　計　（①～⑤）　　　　　　　　　　　　　　　　　 　　　　　Ａ</t>
    <rPh sb="0" eb="1">
      <t>ゴウ</t>
    </rPh>
    <rPh sb="3" eb="4">
      <t>ケイ</t>
    </rPh>
    <phoneticPr fontId="1"/>
  </si>
  <si>
    <t>財源内訳</t>
    <rPh sb="0" eb="2">
      <t>ザイゲン</t>
    </rPh>
    <rPh sb="2" eb="4">
      <t>ウチワケ</t>
    </rPh>
    <phoneticPr fontId="1"/>
  </si>
  <si>
    <t>⑥当該年度事業費に対する特定財源</t>
    <rPh sb="1" eb="3">
      <t>トウガイ</t>
    </rPh>
    <rPh sb="3" eb="5">
      <t>ネンド</t>
    </rPh>
    <rPh sb="5" eb="8">
      <t>ジギョウヒ</t>
    </rPh>
    <rPh sb="9" eb="10">
      <t>タイ</t>
    </rPh>
    <rPh sb="12" eb="14">
      <t>トクテイ</t>
    </rPh>
    <rPh sb="14" eb="16">
      <t>ザイゲン</t>
    </rPh>
    <phoneticPr fontId="1"/>
  </si>
  <si>
    <t>⑦公債費等に対する特定財源</t>
    <rPh sb="1" eb="3">
      <t>コウサイ</t>
    </rPh>
    <rPh sb="3" eb="5">
      <t>ヒトウ</t>
    </rPh>
    <rPh sb="6" eb="7">
      <t>タイ</t>
    </rPh>
    <rPh sb="9" eb="11">
      <t>トクテイ</t>
    </rPh>
    <rPh sb="11" eb="13">
      <t>ザイゲン</t>
    </rPh>
    <phoneticPr fontId="1"/>
  </si>
  <si>
    <t>⑧都市計画税収入</t>
    <phoneticPr fontId="1"/>
  </si>
  <si>
    <t>⑨その他一般財源　Ａ－⑥－⑦－⑧</t>
    <phoneticPr fontId="1"/>
  </si>
  <si>
    <t>都市計画税充当可能額（（③＋④＋⑤－⑦）×（⑧/（⑧＋⑨））　　　　　Ｂ</t>
    <rPh sb="0" eb="2">
      <t>トシ</t>
    </rPh>
    <rPh sb="2" eb="4">
      <t>ケイカク</t>
    </rPh>
    <rPh sb="4" eb="5">
      <t>ゼイ</t>
    </rPh>
    <rPh sb="5" eb="7">
      <t>ジュウトウ</t>
    </rPh>
    <rPh sb="7" eb="9">
      <t>カノウ</t>
    </rPh>
    <rPh sb="9" eb="10">
      <t>ガク</t>
    </rPh>
    <phoneticPr fontId="1"/>
  </si>
  <si>
    <t>※Bが（③＋④＋⑤－⑦）を超えるときは、（③＋④＋⑤－⑦）の額</t>
    <rPh sb="13" eb="14">
      <t>コ</t>
    </rPh>
    <rPh sb="30" eb="31">
      <t>ガク</t>
    </rPh>
    <phoneticPr fontId="1"/>
  </si>
  <si>
    <t>令和</t>
    <rPh sb="0" eb="2">
      <t>レイワ</t>
    </rPh>
    <phoneticPr fontId="1"/>
  </si>
  <si>
    <t xml:space="preserve">
B①</t>
    <phoneticPr fontId="1"/>
  </si>
  <si>
    <t>Ｂ②</t>
    <phoneticPr fontId="1"/>
  </si>
  <si>
    <t>Ａ②</t>
    <phoneticPr fontId="1"/>
  </si>
  <si>
    <t>※Wについては、次のとおり計上する。
 ・Ｃ①＜Ｃ②→Ｃ①＋Ａ②</t>
    <phoneticPr fontId="1"/>
  </si>
  <si>
    <t xml:space="preserve">
</t>
    <phoneticPr fontId="1"/>
  </si>
  <si>
    <t>Ｃ②＝
Z－Ａ①－Ａ②</t>
    <phoneticPr fontId="1"/>
  </si>
  <si>
    <t>※Wについては、次のとおり計上する。
・Ｃ①≧Ｃ②
    →Ｃ②＋（Ｃ①－Ｃ②）×J/Ｉ＋Ａ②
 　ただしＣ②&lt;0の時はＣ②=0とする</t>
    <phoneticPr fontId="1"/>
  </si>
  <si>
    <t>Ｉ＝Ｅ-Ｆ+Ｇ-Z－Ｂ’</t>
    <phoneticPr fontId="1"/>
  </si>
  <si>
    <t>統合水道に係る事業統合前の簡易水道の建設改良に要する経費</t>
    <rPh sb="7" eb="9">
      <t>ジギョウ</t>
    </rPh>
    <phoneticPr fontId="1"/>
  </si>
  <si>
    <t>統合水道に係る事業統合後に実施する建設改良に要する経費</t>
    <rPh sb="0" eb="2">
      <t>トウゴウ</t>
    </rPh>
    <rPh sb="2" eb="4">
      <t>スイドウ</t>
    </rPh>
    <rPh sb="5" eb="6">
      <t>カカ</t>
    </rPh>
    <rPh sb="7" eb="9">
      <t>ジギョウ</t>
    </rPh>
    <rPh sb="9" eb="11">
      <t>トウゴウ</t>
    </rPh>
    <rPh sb="11" eb="12">
      <t>ゴ</t>
    </rPh>
    <rPh sb="13" eb="15">
      <t>ジッシ</t>
    </rPh>
    <rPh sb="17" eb="19">
      <t>ケンセツ</t>
    </rPh>
    <rPh sb="19" eb="21">
      <t>カイリョウ</t>
    </rPh>
    <rPh sb="22" eb="23">
      <t>ヨウ</t>
    </rPh>
    <rPh sb="25" eb="27">
      <t>ケイヒ</t>
    </rPh>
    <phoneticPr fontId="1"/>
  </si>
  <si>
    <t>地方公営企業法の適用に要する経費（簡水・下水除く）</t>
    <rPh sb="0" eb="2">
      <t>チホウ</t>
    </rPh>
    <rPh sb="2" eb="4">
      <t>コウエイ</t>
    </rPh>
    <rPh sb="4" eb="6">
      <t>キギョウ</t>
    </rPh>
    <rPh sb="6" eb="7">
      <t>ホウ</t>
    </rPh>
    <rPh sb="8" eb="10">
      <t>テキヨウ</t>
    </rPh>
    <rPh sb="11" eb="12">
      <t>ヨウ</t>
    </rPh>
    <rPh sb="14" eb="16">
      <t>ケイヒ</t>
    </rPh>
    <rPh sb="17" eb="18">
      <t>カン</t>
    </rPh>
    <rPh sb="18" eb="19">
      <t>スイ</t>
    </rPh>
    <rPh sb="20" eb="22">
      <t>ゲスイ</t>
    </rPh>
    <rPh sb="22" eb="23">
      <t>ノゾ</t>
    </rPh>
    <phoneticPr fontId="2"/>
  </si>
  <si>
    <t xml:space="preserve">   ”予算書・決算書等における位置づけ”の欄に、記入すること。</t>
    <phoneticPr fontId="1"/>
  </si>
  <si>
    <t>Ａ</t>
    <phoneticPr fontId="1"/>
  </si>
  <si>
    <t>Ｈ＝（Ｅ－Ｆ）－Ｙ－Ｂ’</t>
    <phoneticPr fontId="1"/>
  </si>
  <si>
    <t>Ｉ＝Ｇ（-Ｋ）ｰＹ</t>
    <phoneticPr fontId="1"/>
  </si>
  <si>
    <t>※Ｂ’には、Ｂのうち記載要領19③・④･⑤･⑥･⑦に該当するものを計上</t>
    <phoneticPr fontId="1"/>
  </si>
  <si>
    <t>③　法令に基づき地方公共団体が負担する経費のうち、繰出金の充当経費が元利償還金以外であることがあきらかにされている経費である、</t>
    <phoneticPr fontId="1"/>
  </si>
  <si>
    <t>「救急医療の確保に要する経費」は、繰出基準第５の11(2)イにより算定された額。</t>
    <rPh sb="1" eb="3">
      <t>キュウキュウ</t>
    </rPh>
    <rPh sb="3" eb="5">
      <t>イリョウ</t>
    </rPh>
    <rPh sb="6" eb="8">
      <t>カクホ</t>
    </rPh>
    <rPh sb="9" eb="10">
      <t>ヨウ</t>
    </rPh>
    <rPh sb="12" eb="14">
      <t>ケイヒ</t>
    </rPh>
    <rPh sb="17" eb="18">
      <t>ク</t>
    </rPh>
    <rPh sb="18" eb="19">
      <t>ダ</t>
    </rPh>
    <rPh sb="19" eb="21">
      <t>キジュン</t>
    </rPh>
    <rPh sb="21" eb="22">
      <t>ダイ</t>
    </rPh>
    <rPh sb="33" eb="35">
      <t>サンテイ</t>
    </rPh>
    <rPh sb="38" eb="39">
      <t>ガク</t>
    </rPh>
    <phoneticPr fontId="1"/>
  </si>
  <si>
    <r>
      <t>「離島における旅客上屋の整備に要する経費」は、繰出基準</t>
    </r>
    <r>
      <rPr>
        <sz val="11"/>
        <rFont val="ＭＳ Ｐゴシック"/>
        <family val="3"/>
        <charset val="128"/>
      </rPr>
      <t>第９(2)により算定された額。</t>
    </r>
    <rPh sb="23" eb="24">
      <t>ク</t>
    </rPh>
    <rPh sb="24" eb="25">
      <t>デ</t>
    </rPh>
    <rPh sb="25" eb="27">
      <t>キジュン</t>
    </rPh>
    <rPh sb="27" eb="28">
      <t>ダイ</t>
    </rPh>
    <phoneticPr fontId="1"/>
  </si>
  <si>
    <t>新型コロナウイルス感染症に係る減収対策のために発行する資金手当債の利子負担の軽減に要する経費</t>
    <rPh sb="0" eb="2">
      <t>シンガタ</t>
    </rPh>
    <rPh sb="9" eb="12">
      <t>カンセンショウ</t>
    </rPh>
    <rPh sb="13" eb="14">
      <t>カカ</t>
    </rPh>
    <rPh sb="15" eb="17">
      <t>ゲンシュウ</t>
    </rPh>
    <rPh sb="17" eb="19">
      <t>タイサク</t>
    </rPh>
    <rPh sb="23" eb="25">
      <t>ハッコウ</t>
    </rPh>
    <rPh sb="27" eb="29">
      <t>シキン</t>
    </rPh>
    <rPh sb="29" eb="32">
      <t>テアテサイ</t>
    </rPh>
    <rPh sb="33" eb="37">
      <t>リシフタン</t>
    </rPh>
    <rPh sb="38" eb="40">
      <t>ケイゲン</t>
    </rPh>
    <rPh sb="41" eb="42">
      <t>ヨウ</t>
    </rPh>
    <rPh sb="44" eb="46">
      <t>ケイヒ</t>
    </rPh>
    <phoneticPr fontId="2"/>
  </si>
  <si>
    <t>「臨時財政特例債の償還に要する経費」は、繰出基準第10の５(2)により算定された額。</t>
    <rPh sb="1" eb="3">
      <t>リンジ</t>
    </rPh>
    <rPh sb="3" eb="5">
      <t>ザイセイ</t>
    </rPh>
    <rPh sb="5" eb="8">
      <t>トクレイサイ</t>
    </rPh>
    <rPh sb="9" eb="11">
      <t>ショウカン</t>
    </rPh>
    <rPh sb="12" eb="13">
      <t>ヨウ</t>
    </rPh>
    <rPh sb="15" eb="17">
      <t>ケイヒ</t>
    </rPh>
    <rPh sb="20" eb="21">
      <t>ク</t>
    </rPh>
    <rPh sb="21" eb="22">
      <t>デ</t>
    </rPh>
    <rPh sb="22" eb="24">
      <t>キジュン</t>
    </rPh>
    <rPh sb="24" eb="25">
      <t>ダイ</t>
    </rPh>
    <phoneticPr fontId="1"/>
  </si>
  <si>
    <t>「新型コロナウイルス感染症に係る減収対策のために発行する資金手当債の利子負担の軽減に要する経費」は、</t>
  </si>
  <si>
    <t>ただしＣ②&lt;0の時はＣ②=0とする</t>
    <phoneticPr fontId="1"/>
  </si>
  <si>
    <t>「統合水道に係る事業統合前の簡易水道の建設改良に要する経費」は、繰出基準第１の７(2)により算定された額。</t>
    <rPh sb="8" eb="10">
      <t>ジギョウ</t>
    </rPh>
    <rPh sb="32" eb="33">
      <t>ク</t>
    </rPh>
    <rPh sb="33" eb="34">
      <t>デ</t>
    </rPh>
    <rPh sb="34" eb="36">
      <t>キジュン</t>
    </rPh>
    <rPh sb="36" eb="37">
      <t>ダイ</t>
    </rPh>
    <phoneticPr fontId="1"/>
  </si>
  <si>
    <t>「統合水道に係る事業統合後に実施する建設改良に要する経費」は、繰出基準第１の８（2）により算定された額。</t>
    <rPh sb="8" eb="10">
      <t>ジギョウ</t>
    </rPh>
    <rPh sb="31" eb="32">
      <t>ク</t>
    </rPh>
    <rPh sb="32" eb="33">
      <t>ダ</t>
    </rPh>
    <rPh sb="33" eb="35">
      <t>キジュン</t>
    </rPh>
    <rPh sb="35" eb="36">
      <t>ダイ</t>
    </rPh>
    <rPh sb="45" eb="47">
      <t>サンテイ</t>
    </rPh>
    <rPh sb="50" eb="51">
      <t>ガク</t>
    </rPh>
    <phoneticPr fontId="1"/>
  </si>
  <si>
    <t>バス事業、路面電車事業及び船舶運航事業のバリアフリー化の促進に要する経費</t>
    <rPh sb="2" eb="4">
      <t>ジギョウ</t>
    </rPh>
    <rPh sb="5" eb="7">
      <t>ロメン</t>
    </rPh>
    <rPh sb="7" eb="9">
      <t>デンシャ</t>
    </rPh>
    <rPh sb="9" eb="11">
      <t>ジギョウ</t>
    </rPh>
    <rPh sb="11" eb="12">
      <t>オヨ</t>
    </rPh>
    <rPh sb="13" eb="15">
      <t>センパク</t>
    </rPh>
    <rPh sb="15" eb="17">
      <t>ウンコウ</t>
    </rPh>
    <rPh sb="17" eb="19">
      <t>ジギョウ</t>
    </rPh>
    <rPh sb="26" eb="27">
      <t>カ</t>
    </rPh>
    <rPh sb="28" eb="30">
      <t>ソクシン</t>
    </rPh>
    <rPh sb="31" eb="32">
      <t>ヨウ</t>
    </rPh>
    <rPh sb="34" eb="36">
      <t>ケイヒ</t>
    </rPh>
    <phoneticPr fontId="1"/>
  </si>
  <si>
    <t>「離島における旅客上屋の整備に要する経費」は、繰出基準第９(2)により算定された額。</t>
    <rPh sb="23" eb="24">
      <t>ク</t>
    </rPh>
    <rPh sb="24" eb="25">
      <t>デ</t>
    </rPh>
    <rPh sb="25" eb="27">
      <t>キジュン</t>
    </rPh>
    <rPh sb="27" eb="28">
      <t>ダイ</t>
    </rPh>
    <phoneticPr fontId="1"/>
  </si>
  <si>
    <t>東日本大震災に係る減収対策のために発行する資金手当債の利子負担の軽減に要する経費</t>
    <rPh sb="0" eb="1">
      <t>ヒガシ</t>
    </rPh>
    <rPh sb="1" eb="3">
      <t>ニホン</t>
    </rPh>
    <rPh sb="3" eb="6">
      <t>ダイシンサイ</t>
    </rPh>
    <rPh sb="7" eb="8">
      <t>カカ</t>
    </rPh>
    <rPh sb="9" eb="11">
      <t>ゲンシュウ</t>
    </rPh>
    <rPh sb="11" eb="13">
      <t>タイサク</t>
    </rPh>
    <rPh sb="17" eb="19">
      <t>ハッコウ</t>
    </rPh>
    <rPh sb="21" eb="23">
      <t>シキン</t>
    </rPh>
    <rPh sb="23" eb="25">
      <t>テアテ</t>
    </rPh>
    <rPh sb="25" eb="26">
      <t>サイ</t>
    </rPh>
    <rPh sb="27" eb="29">
      <t>リシ</t>
    </rPh>
    <rPh sb="29" eb="31">
      <t>フタン</t>
    </rPh>
    <rPh sb="32" eb="34">
      <t>ケイゲン</t>
    </rPh>
    <rPh sb="35" eb="36">
      <t>ヨウ</t>
    </rPh>
    <rPh sb="38" eb="40">
      <t>ケイヒ</t>
    </rPh>
    <phoneticPr fontId="1"/>
  </si>
  <si>
    <t>「東日本大震災に係る減収対策のために発行する資金手当債の利子負担の軽減に要する経費」は、繰出基準３(2)により算定された額。</t>
    <rPh sb="18" eb="20">
      <t>ハッコウ</t>
    </rPh>
    <rPh sb="44" eb="45">
      <t>ク</t>
    </rPh>
    <rPh sb="45" eb="46">
      <t>ダ</t>
    </rPh>
    <rPh sb="46" eb="48">
      <t>キジュン</t>
    </rPh>
    <rPh sb="55" eb="57">
      <t>サンテイ</t>
    </rPh>
    <rPh sb="60" eb="61">
      <t>ガク</t>
    </rPh>
    <phoneticPr fontId="1"/>
  </si>
  <si>
    <t>「地下高速鉄道の利子負担の軽減に要する経費」は、繰出基準第４の８(2)により算定された額。</t>
    <rPh sb="24" eb="25">
      <t>ク</t>
    </rPh>
    <rPh sb="25" eb="26">
      <t>デ</t>
    </rPh>
    <rPh sb="26" eb="28">
      <t>キジュン</t>
    </rPh>
    <rPh sb="28" eb="29">
      <t>ダイ</t>
    </rPh>
    <phoneticPr fontId="1"/>
  </si>
  <si>
    <t>「バス事業、路面電車事業及び船舶運航事業のバリアフリー化の促進に要する経費」は、繰出基準第４の11(2)により算定された額。</t>
    <rPh sb="3" eb="5">
      <t>ジギョウ</t>
    </rPh>
    <rPh sb="6" eb="8">
      <t>ロメン</t>
    </rPh>
    <rPh sb="8" eb="10">
      <t>デンシャ</t>
    </rPh>
    <rPh sb="10" eb="12">
      <t>ジギョウ</t>
    </rPh>
    <rPh sb="12" eb="13">
      <t>オヨ</t>
    </rPh>
    <rPh sb="14" eb="16">
      <t>センパク</t>
    </rPh>
    <rPh sb="16" eb="18">
      <t>ウンコウ</t>
    </rPh>
    <rPh sb="18" eb="20">
      <t>ジギョウ</t>
    </rPh>
    <rPh sb="27" eb="28">
      <t>カ</t>
    </rPh>
    <rPh sb="29" eb="31">
      <t>ソクシン</t>
    </rPh>
    <rPh sb="32" eb="33">
      <t>ヨウ</t>
    </rPh>
    <rPh sb="35" eb="37">
      <t>ケイヒ</t>
    </rPh>
    <rPh sb="40" eb="42">
      <t>クリダ</t>
    </rPh>
    <rPh sb="42" eb="44">
      <t>キジュン</t>
    </rPh>
    <rPh sb="44" eb="45">
      <t>ダイ</t>
    </rPh>
    <rPh sb="55" eb="57">
      <t>サンテイ</t>
    </rPh>
    <rPh sb="60" eb="61">
      <t>ガク</t>
    </rPh>
    <phoneticPr fontId="1"/>
  </si>
  <si>
    <t>「簡易水道の建設改良に要する経費」は、繰出基準第６の１(2)により算定された額。</t>
    <rPh sb="19" eb="20">
      <t>ク</t>
    </rPh>
    <rPh sb="20" eb="21">
      <t>デ</t>
    </rPh>
    <rPh sb="21" eb="23">
      <t>キジュン</t>
    </rPh>
    <rPh sb="23" eb="24">
      <t>ダイ</t>
    </rPh>
    <phoneticPr fontId="1"/>
  </si>
  <si>
    <t>「地方公営企業法の適用に要する経費」は、繰出基準第10の６(2)により算定された額。</t>
    <rPh sb="1" eb="3">
      <t>チホウ</t>
    </rPh>
    <rPh sb="3" eb="5">
      <t>コウエイ</t>
    </rPh>
    <rPh sb="5" eb="7">
      <t>キギョウ</t>
    </rPh>
    <rPh sb="7" eb="8">
      <t>ホウ</t>
    </rPh>
    <rPh sb="9" eb="11">
      <t>テキヨウ</t>
    </rPh>
    <rPh sb="12" eb="13">
      <t>ヨウ</t>
    </rPh>
    <rPh sb="15" eb="17">
      <t>ケイヒ</t>
    </rPh>
    <rPh sb="20" eb="22">
      <t>クリダシ</t>
    </rPh>
    <rPh sb="22" eb="24">
      <t>キジュン</t>
    </rPh>
    <rPh sb="24" eb="25">
      <t>ダイ</t>
    </rPh>
    <rPh sb="35" eb="37">
      <t>サンテイ</t>
    </rPh>
    <rPh sb="40" eb="41">
      <t>ガク</t>
    </rPh>
    <phoneticPr fontId="2"/>
  </si>
  <si>
    <t>繰出基準第10の７(2)により算定された額。</t>
    <rPh sb="0" eb="2">
      <t>クリダ</t>
    </rPh>
    <rPh sb="2" eb="4">
      <t>キジュン</t>
    </rPh>
    <rPh sb="4" eb="5">
      <t>ダイ</t>
    </rPh>
    <rPh sb="15" eb="17">
      <t>サンテイ</t>
    </rPh>
    <rPh sb="20" eb="21">
      <t>ガク</t>
    </rPh>
    <phoneticPr fontId="1"/>
  </si>
  <si>
    <t>「統合水道に係る事業統合後に実施する建設改良に要する経費」は、繰出基準第１の８(2)により算定された額。</t>
    <rPh sb="8" eb="10">
      <t>ジギョウ</t>
    </rPh>
    <rPh sb="31" eb="32">
      <t>ク</t>
    </rPh>
    <rPh sb="32" eb="33">
      <t>ダ</t>
    </rPh>
    <rPh sb="33" eb="35">
      <t>キジュン</t>
    </rPh>
    <rPh sb="35" eb="36">
      <t>ダイ</t>
    </rPh>
    <rPh sb="45" eb="47">
      <t>サンテイ</t>
    </rPh>
    <rPh sb="50" eb="51">
      <t>ガク</t>
    </rPh>
    <phoneticPr fontId="1"/>
  </si>
  <si>
    <r>
      <t>「地下高速鉄道の利子負担の軽減に要する経費」は、繰出基準第４の</t>
    </r>
    <r>
      <rPr>
        <sz val="11"/>
        <rFont val="ＭＳ Ｐゴシック"/>
        <family val="3"/>
        <charset val="128"/>
      </rPr>
      <t>８(2)により算定された額。</t>
    </r>
    <rPh sb="24" eb="25">
      <t>ク</t>
    </rPh>
    <rPh sb="25" eb="26">
      <t>デ</t>
    </rPh>
    <rPh sb="26" eb="28">
      <t>キジュン</t>
    </rPh>
    <rPh sb="28" eb="29">
      <t>ダイ</t>
    </rPh>
    <phoneticPr fontId="1"/>
  </si>
  <si>
    <r>
      <t>「バス事業、路面電車事業及び船舶運航事業のバリアフリー化の促進に要する経費」は、繰出基準第４の</t>
    </r>
    <r>
      <rPr>
        <sz val="11"/>
        <rFont val="ＭＳ Ｐゴシック"/>
        <family val="3"/>
        <charset val="128"/>
      </rPr>
      <t>11(2)により算定された額。</t>
    </r>
    <rPh sb="3" eb="5">
      <t>ジギョウ</t>
    </rPh>
    <rPh sb="6" eb="8">
      <t>ロメン</t>
    </rPh>
    <rPh sb="8" eb="10">
      <t>デンシャ</t>
    </rPh>
    <rPh sb="10" eb="12">
      <t>ジギョウ</t>
    </rPh>
    <rPh sb="12" eb="13">
      <t>オヨ</t>
    </rPh>
    <rPh sb="14" eb="16">
      <t>センパク</t>
    </rPh>
    <rPh sb="16" eb="18">
      <t>ウンコウ</t>
    </rPh>
    <rPh sb="18" eb="20">
      <t>ジギョウ</t>
    </rPh>
    <rPh sb="27" eb="28">
      <t>カ</t>
    </rPh>
    <rPh sb="29" eb="31">
      <t>ソクシン</t>
    </rPh>
    <rPh sb="32" eb="33">
      <t>ヨウ</t>
    </rPh>
    <rPh sb="35" eb="37">
      <t>ケイヒ</t>
    </rPh>
    <rPh sb="40" eb="42">
      <t>クリダ</t>
    </rPh>
    <rPh sb="42" eb="44">
      <t>キジュン</t>
    </rPh>
    <rPh sb="44" eb="45">
      <t>ダイ</t>
    </rPh>
    <rPh sb="55" eb="57">
      <t>サンテイ</t>
    </rPh>
    <rPh sb="60" eb="61">
      <t>ガク</t>
    </rPh>
    <phoneticPr fontId="1"/>
  </si>
  <si>
    <r>
      <t>「簡易水道の建設改良に要する経費」は、繰出基準第６の１</t>
    </r>
    <r>
      <rPr>
        <sz val="11"/>
        <rFont val="ＭＳ Ｐゴシック"/>
        <family val="3"/>
        <charset val="128"/>
      </rPr>
      <t>(2)により算定された額。</t>
    </r>
    <rPh sb="19" eb="20">
      <t>ク</t>
    </rPh>
    <rPh sb="20" eb="21">
      <t>デ</t>
    </rPh>
    <rPh sb="21" eb="23">
      <t>キジュン</t>
    </rPh>
    <rPh sb="23" eb="24">
      <t>ダイ</t>
    </rPh>
    <phoneticPr fontId="1"/>
  </si>
  <si>
    <r>
      <t>「地方公営企業法の適用に要する経費」は、繰出基準第10の</t>
    </r>
    <r>
      <rPr>
        <sz val="11"/>
        <rFont val="ＭＳ Ｐゴシック"/>
        <family val="3"/>
        <charset val="128"/>
      </rPr>
      <t>６(2)により算定された額。</t>
    </r>
    <rPh sb="1" eb="3">
      <t>チホウ</t>
    </rPh>
    <rPh sb="3" eb="5">
      <t>コウエイ</t>
    </rPh>
    <rPh sb="5" eb="7">
      <t>キギョウ</t>
    </rPh>
    <rPh sb="7" eb="8">
      <t>ホウ</t>
    </rPh>
    <rPh sb="9" eb="11">
      <t>テキヨウ</t>
    </rPh>
    <rPh sb="12" eb="13">
      <t>ヨウ</t>
    </rPh>
    <rPh sb="15" eb="17">
      <t>ケイヒ</t>
    </rPh>
    <rPh sb="20" eb="22">
      <t>クリダシ</t>
    </rPh>
    <rPh sb="22" eb="24">
      <t>キジュン</t>
    </rPh>
    <rPh sb="24" eb="25">
      <t>ダイ</t>
    </rPh>
    <rPh sb="35" eb="37">
      <t>サンテイ</t>
    </rPh>
    <rPh sb="40" eb="41">
      <t>ガク</t>
    </rPh>
    <phoneticPr fontId="2"/>
  </si>
  <si>
    <r>
      <rPr>
        <sz val="11"/>
        <rFont val="ＭＳ Ｐゴシック"/>
        <family val="3"/>
        <charset val="128"/>
      </rPr>
      <t>繰出基準第10の７(2)により算定された額。</t>
    </r>
    <rPh sb="0" eb="2">
      <t>クリダ</t>
    </rPh>
    <rPh sb="2" eb="4">
      <t>キジュン</t>
    </rPh>
    <rPh sb="4" eb="5">
      <t>ダイ</t>
    </rPh>
    <rPh sb="15" eb="17">
      <t>サンテイ</t>
    </rPh>
    <rPh sb="20" eb="21">
      <t>ガク</t>
    </rPh>
    <phoneticPr fontId="1"/>
  </si>
  <si>
    <t>例）
H12年度発行の場合→「12」と記入
R元年度発行の場合→「31」と記入</t>
    <phoneticPr fontId="1"/>
  </si>
  <si>
    <t>例）
H12年度発行の場合→「12」と記入
R元年度発行の場合→「31」と記入</t>
    <rPh sb="23" eb="24">
      <t>モト</t>
    </rPh>
    <rPh sb="24" eb="26">
      <t>ネンド</t>
    </rPh>
    <rPh sb="26" eb="28">
      <t>ハッコウ</t>
    </rPh>
    <rPh sb="29" eb="31">
      <t>バアイ</t>
    </rPh>
    <rPh sb="37" eb="39">
      <t>キニュウ</t>
    </rPh>
    <phoneticPr fontId="1"/>
  </si>
  <si>
    <t>令和３年度</t>
    <phoneticPr fontId="1"/>
  </si>
  <si>
    <t>令和４年度</t>
    <phoneticPr fontId="1"/>
  </si>
  <si>
    <t>令和４年度</t>
    <rPh sb="0" eb="2">
      <t>レイワ</t>
    </rPh>
    <rPh sb="3" eb="5">
      <t>ネンド</t>
    </rPh>
    <phoneticPr fontId="1"/>
  </si>
  <si>
    <t>合計</t>
    <phoneticPr fontId="1"/>
  </si>
  <si>
    <t>令和５年度</t>
    <rPh sb="0" eb="2">
      <t>レイワ</t>
    </rPh>
    <rPh sb="3" eb="5">
      <t>ネンド</t>
    </rPh>
    <phoneticPr fontId="1"/>
  </si>
  <si>
    <t>令和５年度</t>
    <phoneticPr fontId="1"/>
  </si>
  <si>
    <t>令和３年度</t>
    <rPh sb="0" eb="2">
      <t>レイワ</t>
    </rPh>
    <rPh sb="4" eb="5">
      <t>ド</t>
    </rPh>
    <phoneticPr fontId="1"/>
  </si>
  <si>
    <t>公立病院経営強化の推進に要する経費（経営強化プランに基づく除却等）</t>
    <rPh sb="0" eb="2">
      <t>コウリツ</t>
    </rPh>
    <rPh sb="2" eb="4">
      <t>ビョウイン</t>
    </rPh>
    <rPh sb="4" eb="6">
      <t>ケイエイ</t>
    </rPh>
    <rPh sb="6" eb="8">
      <t>キョウカ</t>
    </rPh>
    <rPh sb="9" eb="11">
      <t>スイシン</t>
    </rPh>
    <rPh sb="12" eb="13">
      <t>ヨウ</t>
    </rPh>
    <rPh sb="15" eb="17">
      <t>ケイヒ</t>
    </rPh>
    <rPh sb="18" eb="20">
      <t>ケイエイ</t>
    </rPh>
    <rPh sb="20" eb="22">
      <t>キョウカ</t>
    </rPh>
    <rPh sb="26" eb="27">
      <t>モト</t>
    </rPh>
    <rPh sb="29" eb="31">
      <t>ジョキャク</t>
    </rPh>
    <rPh sb="31" eb="32">
      <t>トウ</t>
    </rPh>
    <phoneticPr fontId="1"/>
  </si>
  <si>
    <t>公立病院経営強化の推進に要する経費（経営強化プランに基づく公立病院機能分化・連携強化等）</t>
    <rPh sb="4" eb="6">
      <t>ケイエイ</t>
    </rPh>
    <rPh sb="6" eb="8">
      <t>キョウカ</t>
    </rPh>
    <rPh sb="9" eb="11">
      <t>スイシン</t>
    </rPh>
    <rPh sb="18" eb="20">
      <t>ケイエイ</t>
    </rPh>
    <rPh sb="20" eb="22">
      <t>キョウカ</t>
    </rPh>
    <rPh sb="26" eb="27">
      <t>モト</t>
    </rPh>
    <rPh sb="29" eb="31">
      <t>コウリツ</t>
    </rPh>
    <rPh sb="31" eb="33">
      <t>ビョウイン</t>
    </rPh>
    <rPh sb="33" eb="37">
      <t>キノウブンカ</t>
    </rPh>
    <rPh sb="38" eb="42">
      <t>レンケイキョウカ</t>
    </rPh>
    <rPh sb="42" eb="43">
      <t>トウ</t>
    </rPh>
    <phoneticPr fontId="1"/>
  </si>
  <si>
    <t>「公立病院経営強化の推進に要する経費（経営強化プランに基づく除却等）」は、繰出基準第５の17(4)イ②により算定された額。</t>
    <rPh sb="5" eb="7">
      <t>ケイエイ</t>
    </rPh>
    <rPh sb="7" eb="9">
      <t>キョウカ</t>
    </rPh>
    <rPh sb="10" eb="12">
      <t>スイシン</t>
    </rPh>
    <rPh sb="19" eb="21">
      <t>ケイエイ</t>
    </rPh>
    <rPh sb="21" eb="23">
      <t>キョウカ</t>
    </rPh>
    <rPh sb="27" eb="28">
      <t>モト</t>
    </rPh>
    <rPh sb="30" eb="32">
      <t>ジョキャク</t>
    </rPh>
    <rPh sb="37" eb="38">
      <t>ク</t>
    </rPh>
    <rPh sb="38" eb="39">
      <t>デ</t>
    </rPh>
    <rPh sb="39" eb="41">
      <t>キジュン</t>
    </rPh>
    <rPh sb="41" eb="42">
      <t>ダイ</t>
    </rPh>
    <phoneticPr fontId="1"/>
  </si>
  <si>
    <t>「公立病院経営強化の推進に要する経費（経営強化プランに基づく公立病院の機能分化・連携強化等）」は、繰出基準第５の17(4)イ④により算定された額。</t>
    <rPh sb="5" eb="7">
      <t>ケイエイ</t>
    </rPh>
    <rPh sb="7" eb="9">
      <t>キョウカ</t>
    </rPh>
    <rPh sb="10" eb="12">
      <t>スイシン</t>
    </rPh>
    <rPh sb="19" eb="21">
      <t>ケイエイ</t>
    </rPh>
    <rPh sb="21" eb="23">
      <t>キョウカ</t>
    </rPh>
    <rPh sb="27" eb="28">
      <t>モト</t>
    </rPh>
    <rPh sb="30" eb="32">
      <t>コウリツ</t>
    </rPh>
    <rPh sb="32" eb="34">
      <t>ビョウイン</t>
    </rPh>
    <rPh sb="35" eb="39">
      <t>キノウブンカ</t>
    </rPh>
    <rPh sb="40" eb="44">
      <t>レンケイキョウカ</t>
    </rPh>
    <rPh sb="44" eb="45">
      <t>ナド</t>
    </rPh>
    <rPh sb="49" eb="50">
      <t>ク</t>
    </rPh>
    <rPh sb="50" eb="51">
      <t>デ</t>
    </rPh>
    <rPh sb="51" eb="53">
      <t>キジュン</t>
    </rPh>
    <rPh sb="53" eb="54">
      <t>ダイ</t>
    </rPh>
    <phoneticPr fontId="1"/>
  </si>
  <si>
    <t>「地方公営企業法の適用に要する経費」は繰出基準第８の10（2）により算定された額。</t>
    <rPh sb="1" eb="3">
      <t>チホウ</t>
    </rPh>
    <rPh sb="3" eb="5">
      <t>コウエイ</t>
    </rPh>
    <rPh sb="5" eb="7">
      <t>キギョウ</t>
    </rPh>
    <rPh sb="7" eb="8">
      <t>ホウ</t>
    </rPh>
    <rPh sb="9" eb="11">
      <t>テキヨウ</t>
    </rPh>
    <rPh sb="12" eb="13">
      <t>ヨウ</t>
    </rPh>
    <rPh sb="15" eb="17">
      <t>ケイヒ</t>
    </rPh>
    <rPh sb="19" eb="20">
      <t>ク</t>
    </rPh>
    <rPh sb="20" eb="21">
      <t>ダ</t>
    </rPh>
    <rPh sb="21" eb="23">
      <t>キジュン</t>
    </rPh>
    <rPh sb="23" eb="24">
      <t>ダイ</t>
    </rPh>
    <rPh sb="34" eb="36">
      <t>サンテイ</t>
    </rPh>
    <rPh sb="39" eb="40">
      <t>ガク</t>
    </rPh>
    <phoneticPr fontId="1"/>
  </si>
  <si>
    <r>
      <t>公立病院</t>
    </r>
    <r>
      <rPr>
        <sz val="11"/>
        <rFont val="ＭＳ Ｐゴシック"/>
        <family val="3"/>
        <charset val="128"/>
      </rPr>
      <t>経営強化の推進に要する経費（経営強化プランに基づく除却等）</t>
    </r>
    <rPh sb="0" eb="2">
      <t>コウリツ</t>
    </rPh>
    <rPh sb="2" eb="4">
      <t>ビョウイン</t>
    </rPh>
    <rPh sb="4" eb="6">
      <t>ケイエイ</t>
    </rPh>
    <rPh sb="6" eb="8">
      <t>キョウカ</t>
    </rPh>
    <rPh sb="9" eb="11">
      <t>スイシン</t>
    </rPh>
    <rPh sb="12" eb="13">
      <t>ヨウ</t>
    </rPh>
    <rPh sb="15" eb="17">
      <t>ケイヒ</t>
    </rPh>
    <rPh sb="18" eb="20">
      <t>ケイエイ</t>
    </rPh>
    <rPh sb="20" eb="22">
      <t>キョウカ</t>
    </rPh>
    <rPh sb="26" eb="27">
      <t>モト</t>
    </rPh>
    <rPh sb="29" eb="31">
      <t>ジョキャク</t>
    </rPh>
    <rPh sb="31" eb="32">
      <t>トウ</t>
    </rPh>
    <phoneticPr fontId="1"/>
  </si>
  <si>
    <r>
      <t>公立病院</t>
    </r>
    <r>
      <rPr>
        <sz val="11"/>
        <rFont val="ＭＳ Ｐゴシック"/>
        <family val="3"/>
        <charset val="128"/>
      </rPr>
      <t>経営強化の推進に要する経費（経営強化プランに基づく公立病院機能分化・連携強化等）</t>
    </r>
    <rPh sb="4" eb="6">
      <t>ケイエイ</t>
    </rPh>
    <rPh sb="6" eb="8">
      <t>キョウカ</t>
    </rPh>
    <rPh sb="9" eb="11">
      <t>スイシン</t>
    </rPh>
    <rPh sb="18" eb="20">
      <t>ケイエイ</t>
    </rPh>
    <rPh sb="20" eb="22">
      <t>キョウカ</t>
    </rPh>
    <rPh sb="26" eb="27">
      <t>モト</t>
    </rPh>
    <rPh sb="29" eb="31">
      <t>コウリツ</t>
    </rPh>
    <rPh sb="31" eb="33">
      <t>ビョウイン</t>
    </rPh>
    <rPh sb="33" eb="37">
      <t>キノウブンカ</t>
    </rPh>
    <rPh sb="38" eb="42">
      <t>レンケイキョウカ</t>
    </rPh>
    <rPh sb="42" eb="43">
      <t>トウ</t>
    </rPh>
    <phoneticPr fontId="1"/>
  </si>
  <si>
    <r>
      <t>「公立病院</t>
    </r>
    <r>
      <rPr>
        <sz val="11"/>
        <rFont val="ＭＳ Ｐゴシック"/>
        <family val="3"/>
        <charset val="128"/>
      </rPr>
      <t>経営強化の推進に要する経費（経営強化プランに基づく除却等）」は、繰出基準第５の17(4)イ②により算定された額。</t>
    </r>
    <rPh sb="5" eb="7">
      <t>ケイエイ</t>
    </rPh>
    <rPh sb="7" eb="9">
      <t>キョウカ</t>
    </rPh>
    <rPh sb="10" eb="12">
      <t>スイシン</t>
    </rPh>
    <rPh sb="19" eb="21">
      <t>ケイエイ</t>
    </rPh>
    <rPh sb="21" eb="23">
      <t>キョウカ</t>
    </rPh>
    <rPh sb="27" eb="28">
      <t>モト</t>
    </rPh>
    <rPh sb="30" eb="32">
      <t>ジョキャク</t>
    </rPh>
    <rPh sb="37" eb="38">
      <t>ク</t>
    </rPh>
    <rPh sb="38" eb="39">
      <t>デ</t>
    </rPh>
    <rPh sb="39" eb="41">
      <t>キジュン</t>
    </rPh>
    <rPh sb="41" eb="42">
      <t>ダイ</t>
    </rPh>
    <phoneticPr fontId="1"/>
  </si>
  <si>
    <r>
      <t>「公立病院</t>
    </r>
    <r>
      <rPr>
        <sz val="11"/>
        <rFont val="ＭＳ Ｐゴシック"/>
        <family val="3"/>
        <charset val="128"/>
      </rPr>
      <t>経営強化の推進に要する経費（経営強化プランに基づく公立病院の機能分化・連携強化等）」は、繰出基準第５の17(4)イ④により算定された額。</t>
    </r>
    <rPh sb="5" eb="7">
      <t>ケイエイ</t>
    </rPh>
    <rPh sb="7" eb="9">
      <t>キョウカ</t>
    </rPh>
    <rPh sb="10" eb="12">
      <t>スイシン</t>
    </rPh>
    <rPh sb="19" eb="21">
      <t>ケイエイ</t>
    </rPh>
    <rPh sb="21" eb="23">
      <t>キョウカ</t>
    </rPh>
    <rPh sb="27" eb="28">
      <t>モト</t>
    </rPh>
    <rPh sb="30" eb="32">
      <t>コウリツ</t>
    </rPh>
    <rPh sb="32" eb="34">
      <t>ビョウイン</t>
    </rPh>
    <rPh sb="35" eb="39">
      <t>キノウブンカ</t>
    </rPh>
    <rPh sb="40" eb="44">
      <t>レンケイキョウカ</t>
    </rPh>
    <rPh sb="44" eb="45">
      <t>ナド</t>
    </rPh>
    <rPh sb="49" eb="50">
      <t>ク</t>
    </rPh>
    <rPh sb="50" eb="51">
      <t>デ</t>
    </rPh>
    <rPh sb="51" eb="53">
      <t>キジュン</t>
    </rPh>
    <rPh sb="53" eb="54">
      <t>ダイ</t>
    </rPh>
    <phoneticPr fontId="1"/>
  </si>
  <si>
    <t>「東日本大震災に係る減収対策のために発行する資金手当債の利子負担の軽減に要する経費」は、繰出基準３（2）により算定された額。</t>
    <rPh sb="18" eb="20">
      <t>ハッコウ</t>
    </rPh>
    <rPh sb="44" eb="45">
      <t>ク</t>
    </rPh>
    <rPh sb="45" eb="46">
      <t>ダ</t>
    </rPh>
    <rPh sb="46" eb="48">
      <t>キジュン</t>
    </rPh>
    <rPh sb="55" eb="57">
      <t>サンテイ</t>
    </rPh>
    <rPh sb="60" eb="61">
      <t>ガク</t>
    </rPh>
    <phoneticPr fontId="1"/>
  </si>
  <si>
    <t>公営企業の脱炭素化の取組に要する経費（出資債は除く。）</t>
    <phoneticPr fontId="1"/>
  </si>
  <si>
    <t>「公営企業の脱炭素化の取組に要する経費（出資債は除く。）」は、繰出基準第１０の８（２）により算定された額。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</si>
</sst>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1" formatCode="_ * #,##0_ ;_ * \-#,##0_ ;_ * &quot;-&quot;_ ;_ @_ "/>
    <numFmt numFmtId="176" formatCode="#,##0\ "/>
    <numFmt numFmtId="177" formatCode="0.00000_ "/>
    <numFmt numFmtId="178" formatCode="#,##0;&quot;△ &quot;#,##0"/>
    <numFmt numFmtId="179" formatCode="#,##0.0;&quot;△ &quot;#,##0.0"/>
    <numFmt numFmtId="180" formatCode="0_);[Red]\(0\)"/>
    <numFmt numFmtId="181" formatCode="0.0_);[Red]\(0.0\)"/>
    <numFmt numFmtId="182" formatCode="#,##0.000;&quot;△ &quot;#,##0.000"/>
    <numFmt numFmtId="183" formatCode="#,##0_ "/>
    <numFmt numFmtId="184" formatCode="#,##0\ ;&quot;△&quot;#,##0\ "/>
    <numFmt numFmtId="185" formatCode="#,##0_ ;[Red]\-#,##0\ "/>
    <numFmt numFmtId="186" formatCode="#,##0_);[Red]\(#,##0\)"/>
    <numFmt numFmtId="187" formatCode="0.0_ "/>
    <numFmt numFmtId="188" formatCode="_ * #,##0_ ;_ * \-#,##0_ ;_ * &quot;&quot;_ ;_ @_ "/>
  </numFmts>
  <fonts count="58" x14ac:knownFonts="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明朝"/>
      <family val="1"/>
      <charset val="128"/>
    </font>
    <font>
      <sz val="11"/>
      <name val="ＭＳ 明朝"/>
      <family val="1"/>
      <charset val="128"/>
    </font>
    <font>
      <b/>
      <sz val="12"/>
      <name val="ＭＳ 明朝"/>
      <family val="1"/>
      <charset val="128"/>
    </font>
    <font>
      <sz val="10"/>
      <name val="ＭＳ 明朝"/>
      <family val="1"/>
      <charset val="128"/>
    </font>
    <font>
      <b/>
      <sz val="16"/>
      <name val="ＭＳ Ｐゴシック"/>
      <family val="3"/>
      <charset val="128"/>
    </font>
    <font>
      <sz val="16"/>
      <name val="ＭＳ ゴシック"/>
      <family val="3"/>
      <charset val="128"/>
    </font>
    <font>
      <sz val="11"/>
      <name val="ＭＳ ゴシック"/>
      <family val="3"/>
      <charset val="128"/>
    </font>
    <font>
      <sz val="18"/>
      <name val="ＭＳ ゴシック"/>
      <family val="3"/>
      <charset val="128"/>
    </font>
    <font>
      <b/>
      <sz val="20"/>
      <name val="ＭＳ ゴシック"/>
      <family val="3"/>
      <charset val="128"/>
    </font>
    <font>
      <sz val="20"/>
      <name val="ＭＳ ゴシック"/>
      <family val="3"/>
      <charset val="128"/>
    </font>
    <font>
      <sz val="14"/>
      <name val="ＭＳ ゴシック"/>
      <family val="3"/>
      <charset val="128"/>
    </font>
    <font>
      <b/>
      <sz val="11"/>
      <name val="ＭＳ ゴシック"/>
      <family val="3"/>
      <charset val="128"/>
    </font>
    <font>
      <sz val="12"/>
      <name val="ＭＳ ゴシック"/>
      <family val="3"/>
      <charset val="128"/>
    </font>
    <font>
      <sz val="10"/>
      <name val="ＭＳ ゴシック"/>
      <family val="3"/>
      <charset val="128"/>
    </font>
    <font>
      <i/>
      <sz val="11"/>
      <name val="ＭＳ ゴシック"/>
      <family val="3"/>
      <charset val="128"/>
    </font>
    <font>
      <i/>
      <sz val="12"/>
      <name val="ＭＳ ゴシック"/>
      <family val="3"/>
      <charset val="128"/>
    </font>
    <font>
      <i/>
      <sz val="9"/>
      <name val="ＭＳ ゴシック"/>
      <family val="3"/>
      <charset val="128"/>
    </font>
    <font>
      <i/>
      <sz val="8"/>
      <name val="ＭＳ ゴシック"/>
      <family val="3"/>
      <charset val="128"/>
    </font>
    <font>
      <sz val="9"/>
      <name val="ＭＳ ゴシック"/>
      <family val="3"/>
      <charset val="128"/>
    </font>
    <font>
      <i/>
      <sz val="6"/>
      <name val="ＭＳ ゴシック"/>
      <family val="3"/>
      <charset val="128"/>
    </font>
    <font>
      <sz val="8"/>
      <name val="ＭＳ ゴシック"/>
      <family val="3"/>
      <charset val="128"/>
    </font>
    <font>
      <b/>
      <sz val="14"/>
      <color indexed="10"/>
      <name val="ＭＳ ゴシック"/>
      <family val="3"/>
      <charset val="128"/>
    </font>
    <font>
      <b/>
      <u/>
      <sz val="16"/>
      <name val="ＭＳ ゴシック"/>
      <family val="3"/>
      <charset val="128"/>
    </font>
    <font>
      <sz val="14"/>
      <color indexed="10"/>
      <name val="ＭＳ ゴシック"/>
      <family val="3"/>
      <charset val="128"/>
    </font>
    <font>
      <b/>
      <sz val="14"/>
      <name val="ＭＳ ゴシック"/>
      <family val="3"/>
      <charset val="128"/>
    </font>
    <font>
      <sz val="10"/>
      <color indexed="8"/>
      <name val="ＭＳ 明朝"/>
      <family val="1"/>
      <charset val="128"/>
    </font>
    <font>
      <sz val="10"/>
      <name val="ＭＳ Ｐ明朝"/>
      <family val="1"/>
      <charset val="128"/>
    </font>
    <font>
      <sz val="14"/>
      <name val="ＭＳ 明朝"/>
      <family val="1"/>
      <charset val="128"/>
    </font>
    <font>
      <sz val="8"/>
      <name val="ＭＳ Ｐ明朝"/>
      <family val="1"/>
      <charset val="128"/>
    </font>
    <font>
      <strike/>
      <sz val="11"/>
      <name val="ＭＳ Ｐゴシック"/>
      <family val="3"/>
      <charset val="128"/>
    </font>
    <font>
      <sz val="11"/>
      <color theme="1"/>
      <name val="ＭＳ ゴシック"/>
      <family val="3"/>
      <charset val="128"/>
      <scheme val="minor"/>
    </font>
    <font>
      <sz val="11"/>
      <color theme="1"/>
      <name val="ＭＳ Ｐゴシック"/>
      <family val="3"/>
      <charset val="128"/>
    </font>
    <font>
      <sz val="12"/>
      <color theme="1"/>
      <name val="ＭＳ Ｐゴシック"/>
      <family val="3"/>
      <charset val="128"/>
    </font>
    <font>
      <sz val="9"/>
      <color theme="1"/>
      <name val="ＤＨＰ平成ゴシックW5"/>
      <family val="3"/>
      <charset val="128"/>
    </font>
    <font>
      <i/>
      <sz val="9"/>
      <name val="ＭＳ ゴシック"/>
      <family val="3"/>
      <charset val="128"/>
      <scheme val="minor"/>
    </font>
    <font>
      <sz val="12"/>
      <name val="ＭＳ ゴシック"/>
      <family val="3"/>
      <charset val="128"/>
      <scheme val="minor"/>
    </font>
    <font>
      <sz val="11"/>
      <color theme="1"/>
      <name val="ＭＳ 明朝"/>
      <family val="1"/>
      <charset val="128"/>
    </font>
    <font>
      <sz val="10"/>
      <color theme="1"/>
      <name val="ＭＳ 明朝"/>
      <family val="1"/>
      <charset val="128"/>
    </font>
    <font>
      <sz val="12"/>
      <color theme="1"/>
      <name val="ＭＳ Ｐ明朝"/>
      <family val="1"/>
      <charset val="128"/>
    </font>
    <font>
      <sz val="12"/>
      <color theme="1"/>
      <name val="ＭＳ ゴシック"/>
      <family val="3"/>
      <charset val="128"/>
      <scheme val="minor"/>
    </font>
    <font>
      <sz val="10"/>
      <color theme="1"/>
      <name val="ＭＳ Ｐ明朝"/>
      <family val="1"/>
      <charset val="128"/>
    </font>
    <font>
      <sz val="11"/>
      <color theme="1"/>
      <name val="ＭＳ ゴシック"/>
      <family val="3"/>
      <charset val="128"/>
    </font>
    <font>
      <sz val="10"/>
      <color theme="1"/>
      <name val="ＭＳ Ｐゴシック"/>
      <family val="3"/>
      <charset val="128"/>
    </font>
    <font>
      <sz val="11"/>
      <color theme="0"/>
      <name val="ＭＳ Ｐゴシック"/>
      <family val="3"/>
      <charset val="128"/>
    </font>
    <font>
      <sz val="11"/>
      <color theme="0"/>
      <name val="ＭＳ ゴシック"/>
      <family val="3"/>
      <charset val="128"/>
    </font>
    <font>
      <sz val="12"/>
      <color theme="3" tint="0.39997558519241921"/>
      <name val="ＭＳ Ｐゴシック"/>
      <family val="3"/>
      <charset val="128"/>
    </font>
    <font>
      <sz val="12"/>
      <color theme="1"/>
      <name val="ＭＳ 明朝"/>
      <family val="1"/>
      <charset val="128"/>
    </font>
    <font>
      <sz val="11"/>
      <name val="ＭＳ ゴシック"/>
      <family val="3"/>
      <charset val="128"/>
      <scheme val="minor"/>
    </font>
    <font>
      <sz val="11"/>
      <color rgb="FFFF0000"/>
      <name val="ＭＳ Ｐゴシック"/>
      <family val="3"/>
      <charset val="128"/>
    </font>
    <font>
      <sz val="8"/>
      <color theme="1"/>
      <name val="ＭＳ Ｐ明朝"/>
      <family val="1"/>
      <charset val="128"/>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s>
  <borders count="1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double">
        <color indexed="64"/>
      </left>
      <right style="thin">
        <color indexed="64"/>
      </right>
      <top style="double">
        <color indexed="64"/>
      </top>
      <bottom/>
      <diagonal/>
    </border>
    <border>
      <left style="thin">
        <color indexed="64"/>
      </left>
      <right/>
      <top style="thin">
        <color indexed="64"/>
      </top>
      <bottom style="medium">
        <color indexed="64"/>
      </bottom>
      <diagonal/>
    </border>
    <border>
      <left style="medium">
        <color indexed="64"/>
      </left>
      <right/>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medium">
        <color indexed="64"/>
      </bottom>
      <diagonal/>
    </border>
    <border>
      <left style="double">
        <color indexed="64"/>
      </left>
      <right style="double">
        <color indexed="64"/>
      </right>
      <top style="double">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double">
        <color indexed="64"/>
      </right>
      <top style="medium">
        <color indexed="64"/>
      </top>
      <bottom/>
      <diagonal style="hair">
        <color indexed="64"/>
      </diagonal>
    </border>
    <border diagonalDown="1">
      <left style="medium">
        <color indexed="64"/>
      </left>
      <right style="double">
        <color indexed="64"/>
      </right>
      <top/>
      <bottom style="double">
        <color indexed="64"/>
      </bottom>
      <diagonal style="hair">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double">
        <color indexed="64"/>
      </right>
      <top style="thin">
        <color indexed="64"/>
      </top>
      <bottom style="double">
        <color indexed="64"/>
      </bottom>
      <diagonal style="hair">
        <color indexed="64"/>
      </diagonal>
    </border>
    <border diagonalDown="1">
      <left style="medium">
        <color indexed="64"/>
      </left>
      <right style="double">
        <color indexed="64"/>
      </right>
      <top style="medium">
        <color indexed="64"/>
      </top>
      <bottom/>
      <diagonal style="thin">
        <color indexed="64"/>
      </diagonal>
    </border>
    <border diagonalDown="1">
      <left style="medium">
        <color indexed="64"/>
      </left>
      <right style="double">
        <color indexed="64"/>
      </right>
      <top/>
      <bottom style="double">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diagonal/>
    </border>
    <border>
      <left style="medium">
        <color indexed="64"/>
      </left>
      <right style="medium">
        <color indexed="64"/>
      </right>
      <top style="thin">
        <color indexed="64"/>
      </top>
      <bottom/>
      <diagonal/>
    </border>
  </borders>
  <cellStyleXfs count="18">
    <xf numFmtId="0" fontId="0" fillId="0" borderId="0">
      <alignment vertical="center"/>
    </xf>
    <xf numFmtId="9" fontId="38"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8"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xf numFmtId="0" fontId="38" fillId="0" borderId="0">
      <alignment vertical="center"/>
    </xf>
    <xf numFmtId="0" fontId="3" fillId="0" borderId="0">
      <alignment vertical="center"/>
    </xf>
    <xf numFmtId="0" fontId="38" fillId="0" borderId="0">
      <alignment vertical="center"/>
    </xf>
    <xf numFmtId="0" fontId="3" fillId="0" borderId="0"/>
    <xf numFmtId="0" fontId="3" fillId="0" borderId="0"/>
    <xf numFmtId="0" fontId="3" fillId="0" borderId="0">
      <alignment vertical="center"/>
    </xf>
    <xf numFmtId="0" fontId="3" fillId="0" borderId="0">
      <alignment vertical="center"/>
    </xf>
  </cellStyleXfs>
  <cellXfs count="814">
    <xf numFmtId="0" fontId="0" fillId="0" borderId="0" xfId="0">
      <alignment vertical="center"/>
    </xf>
    <xf numFmtId="0" fontId="4" fillId="6" borderId="0" xfId="0" applyFont="1" applyFill="1">
      <alignment vertical="center"/>
    </xf>
    <xf numFmtId="0" fontId="5" fillId="6" borderId="0" xfId="0" applyFont="1" applyFill="1" applyBorder="1" applyAlignment="1">
      <alignment vertical="center"/>
    </xf>
    <xf numFmtId="0" fontId="5" fillId="6" borderId="0" xfId="0" applyFont="1" applyFill="1">
      <alignment vertical="center"/>
    </xf>
    <xf numFmtId="0" fontId="0" fillId="6" borderId="0" xfId="0" applyFill="1">
      <alignment vertical="center"/>
    </xf>
    <xf numFmtId="0" fontId="2" fillId="6" borderId="0" xfId="0" applyFont="1" applyFill="1">
      <alignment vertical="center"/>
    </xf>
    <xf numFmtId="0" fontId="0" fillId="6" borderId="0" xfId="0" applyFill="1" applyAlignment="1">
      <alignment horizontal="right" vertical="center"/>
    </xf>
    <xf numFmtId="0" fontId="2" fillId="6" borderId="1" xfId="0" applyFont="1" applyFill="1" applyBorder="1" applyAlignment="1" applyProtection="1">
      <alignment horizontal="distributed" vertical="distributed" indent="1"/>
      <protection locked="0"/>
    </xf>
    <xf numFmtId="183" fontId="2" fillId="6" borderId="1" xfId="0" applyNumberFormat="1" applyFont="1" applyFill="1" applyBorder="1" applyAlignment="1" applyProtection="1">
      <alignment horizontal="right" vertical="center"/>
      <protection locked="0"/>
    </xf>
    <xf numFmtId="184" fontId="2" fillId="6" borderId="1" xfId="0" applyNumberFormat="1" applyFont="1" applyFill="1" applyBorder="1" applyProtection="1">
      <alignment vertical="center"/>
      <protection locked="0"/>
    </xf>
    <xf numFmtId="0" fontId="2" fillId="6" borderId="2" xfId="0" applyFont="1" applyFill="1" applyBorder="1" applyAlignment="1" applyProtection="1">
      <alignment horizontal="distributed" vertical="distributed" indent="1"/>
      <protection locked="0"/>
    </xf>
    <xf numFmtId="183" fontId="2" fillId="6" borderId="2" xfId="0" applyNumberFormat="1" applyFont="1" applyFill="1" applyBorder="1" applyAlignment="1" applyProtection="1">
      <alignment horizontal="right" vertical="center"/>
      <protection locked="0"/>
    </xf>
    <xf numFmtId="184" fontId="2" fillId="6" borderId="2" xfId="0" applyNumberFormat="1" applyFont="1" applyFill="1" applyBorder="1" applyProtection="1">
      <alignment vertical="center"/>
      <protection locked="0"/>
    </xf>
    <xf numFmtId="0" fontId="2" fillId="7" borderId="3" xfId="0" applyFont="1" applyFill="1" applyBorder="1" applyAlignment="1">
      <alignment horizontal="center" vertical="center"/>
    </xf>
    <xf numFmtId="183" fontId="2" fillId="7" borderId="3" xfId="0" applyNumberFormat="1" applyFont="1" applyFill="1" applyBorder="1" applyAlignment="1">
      <alignment horizontal="right" vertical="center"/>
    </xf>
    <xf numFmtId="183" fontId="2" fillId="7" borderId="4" xfId="0" applyNumberFormat="1" applyFont="1" applyFill="1" applyBorder="1" applyAlignment="1">
      <alignment horizontal="right" vertical="center"/>
    </xf>
    <xf numFmtId="0" fontId="0" fillId="6" borderId="0" xfId="0" applyFill="1" applyBorder="1" applyAlignment="1" applyProtection="1">
      <alignment horizontal="center" vertical="center"/>
      <protection locked="0"/>
    </xf>
    <xf numFmtId="0" fontId="0" fillId="6" borderId="0" xfId="0" applyFill="1" applyBorder="1" applyAlignment="1">
      <alignment horizontal="center" vertical="center"/>
    </xf>
    <xf numFmtId="184" fontId="0" fillId="6" borderId="0" xfId="0" applyNumberFormat="1" applyFill="1" applyBorder="1">
      <alignment vertical="center"/>
    </xf>
    <xf numFmtId="0" fontId="3" fillId="6" borderId="0" xfId="0" applyFont="1" applyFill="1">
      <alignment vertical="center"/>
    </xf>
    <xf numFmtId="0" fontId="2" fillId="6" borderId="5" xfId="0" applyFont="1" applyFill="1" applyBorder="1">
      <alignment vertical="center"/>
    </xf>
    <xf numFmtId="0" fontId="2" fillId="6" borderId="0" xfId="0" applyFont="1" applyFill="1" applyAlignment="1">
      <alignment horizontal="right" vertical="center"/>
    </xf>
    <xf numFmtId="0" fontId="3" fillId="6" borderId="0" xfId="0" applyFont="1" applyFill="1" applyAlignment="1">
      <alignment horizontal="right" vertical="center"/>
    </xf>
    <xf numFmtId="0" fontId="2" fillId="6" borderId="0" xfId="0" applyFont="1" applyFill="1" applyBorder="1">
      <alignment vertical="center"/>
    </xf>
    <xf numFmtId="0" fontId="2" fillId="6" borderId="0" xfId="0" applyFont="1" applyFill="1" applyBorder="1" applyAlignment="1">
      <alignment horizontal="right" vertical="center"/>
    </xf>
    <xf numFmtId="0" fontId="3" fillId="6" borderId="0" xfId="0" applyFont="1" applyFill="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7" borderId="9" xfId="0" applyFont="1" applyFill="1" applyBorder="1" applyAlignment="1">
      <alignment horizontal="center" vertical="center"/>
    </xf>
    <xf numFmtId="183" fontId="3" fillId="7" borderId="3" xfId="0" applyNumberFormat="1" applyFont="1" applyFill="1" applyBorder="1">
      <alignment vertical="center"/>
    </xf>
    <xf numFmtId="0" fontId="3" fillId="6" borderId="10" xfId="0" applyFont="1" applyFill="1" applyBorder="1">
      <alignment vertical="center"/>
    </xf>
    <xf numFmtId="0" fontId="3" fillId="6" borderId="11" xfId="0" applyFont="1" applyFill="1" applyBorder="1">
      <alignment vertical="center"/>
    </xf>
    <xf numFmtId="0" fontId="3" fillId="6" borderId="0" xfId="0" applyFont="1" applyFill="1" applyAlignment="1">
      <alignment horizontal="left" vertical="center"/>
    </xf>
    <xf numFmtId="0" fontId="39" fillId="6" borderId="0" xfId="0" applyFont="1" applyFill="1">
      <alignment vertical="center"/>
    </xf>
    <xf numFmtId="0" fontId="40" fillId="6" borderId="5" xfId="0" applyFont="1" applyFill="1" applyBorder="1">
      <alignment vertical="center"/>
    </xf>
    <xf numFmtId="0" fontId="40" fillId="6" borderId="0" xfId="0" applyFont="1" applyFill="1">
      <alignment vertical="center"/>
    </xf>
    <xf numFmtId="0" fontId="40" fillId="6" borderId="0" xfId="0" applyFont="1" applyFill="1" applyAlignment="1">
      <alignment horizontal="right" vertical="center"/>
    </xf>
    <xf numFmtId="0" fontId="39" fillId="6" borderId="0" xfId="0" applyFont="1" applyFill="1" applyAlignment="1">
      <alignment horizontal="right" vertical="center"/>
    </xf>
    <xf numFmtId="0" fontId="39" fillId="6" borderId="0" xfId="0" applyFont="1" applyFill="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39" fillId="6" borderId="8" xfId="0" applyFont="1" applyFill="1" applyBorder="1" applyAlignment="1">
      <alignment horizontal="center" vertical="center"/>
    </xf>
    <xf numFmtId="0" fontId="39" fillId="7" borderId="9" xfId="0" applyFont="1" applyFill="1" applyBorder="1" applyAlignment="1">
      <alignment horizontal="center" vertical="center"/>
    </xf>
    <xf numFmtId="183" fontId="39" fillId="7" borderId="3" xfId="0" applyNumberFormat="1" applyFont="1" applyFill="1" applyBorder="1">
      <alignment vertical="center"/>
    </xf>
    <xf numFmtId="0" fontId="39" fillId="6" borderId="10" xfId="0" applyFont="1" applyFill="1" applyBorder="1">
      <alignment vertical="center"/>
    </xf>
    <xf numFmtId="0" fontId="39" fillId="6" borderId="11" xfId="0" applyFont="1" applyFill="1" applyBorder="1">
      <alignment vertical="center"/>
    </xf>
    <xf numFmtId="0" fontId="39" fillId="6" borderId="0" xfId="0" applyFont="1" applyFill="1" applyAlignment="1">
      <alignment horizontal="left" vertical="center"/>
    </xf>
    <xf numFmtId="0" fontId="0" fillId="8" borderId="2" xfId="0" applyFont="1" applyFill="1" applyBorder="1" applyAlignment="1" applyProtection="1">
      <alignment vertical="center" wrapText="1"/>
      <protection locked="0"/>
    </xf>
    <xf numFmtId="0" fontId="0" fillId="6" borderId="0" xfId="0" applyFont="1" applyFill="1">
      <alignment vertical="center"/>
    </xf>
    <xf numFmtId="38" fontId="2" fillId="9" borderId="12" xfId="4" applyFont="1" applyFill="1" applyBorder="1" applyAlignment="1" applyProtection="1">
      <alignment horizontal="right" vertical="center" shrinkToFit="1"/>
      <protection locked="0"/>
    </xf>
    <xf numFmtId="38" fontId="2" fillId="9" borderId="3" xfId="4" applyFont="1" applyFill="1" applyBorder="1" applyAlignment="1" applyProtection="1">
      <alignment horizontal="right" vertical="center" shrinkToFit="1"/>
      <protection locked="0"/>
    </xf>
    <xf numFmtId="38" fontId="2" fillId="9" borderId="13" xfId="4" applyFont="1" applyFill="1" applyBorder="1" applyAlignment="1" applyProtection="1">
      <alignment horizontal="right" vertical="center" shrinkToFit="1"/>
      <protection locked="0"/>
    </xf>
    <xf numFmtId="38" fontId="2" fillId="6" borderId="14" xfId="4" applyFont="1" applyFill="1" applyBorder="1" applyAlignment="1" applyProtection="1">
      <alignment horizontal="right" vertical="center" shrinkToFit="1"/>
      <protection locked="0"/>
    </xf>
    <xf numFmtId="38" fontId="2" fillId="9" borderId="15" xfId="4" applyFont="1" applyFill="1" applyBorder="1" applyAlignment="1" applyProtection="1">
      <alignment horizontal="right" vertical="center" shrinkToFit="1"/>
      <protection locked="0"/>
    </xf>
    <xf numFmtId="38" fontId="2" fillId="9" borderId="16" xfId="4" applyFont="1" applyFill="1" applyBorder="1" applyAlignment="1" applyProtection="1">
      <alignment horizontal="right" vertical="center" shrinkToFit="1"/>
      <protection locked="0"/>
    </xf>
    <xf numFmtId="38" fontId="2" fillId="6" borderId="0" xfId="4" applyFont="1" applyFill="1" applyBorder="1" applyAlignment="1" applyProtection="1">
      <alignment horizontal="right" vertical="center" shrinkToFit="1"/>
      <protection locked="0"/>
    </xf>
    <xf numFmtId="38" fontId="2" fillId="9" borderId="17" xfId="4" applyFont="1" applyFill="1" applyBorder="1" applyAlignment="1" applyProtection="1">
      <alignment horizontal="right" vertical="center" shrinkToFit="1"/>
      <protection locked="0"/>
    </xf>
    <xf numFmtId="177" fontId="4" fillId="7" borderId="18" xfId="16" applyNumberFormat="1" applyFont="1" applyFill="1" applyBorder="1" applyAlignment="1" applyProtection="1">
      <alignment horizontal="right" vertical="center" shrinkToFit="1"/>
    </xf>
    <xf numFmtId="38" fontId="2" fillId="9" borderId="19" xfId="4" applyFont="1" applyFill="1" applyBorder="1" applyAlignment="1" applyProtection="1">
      <alignment horizontal="right" vertical="center" shrinkToFit="1"/>
      <protection locked="0"/>
    </xf>
    <xf numFmtId="176" fontId="2" fillId="9" borderId="20" xfId="16" applyNumberFormat="1" applyFont="1" applyFill="1" applyBorder="1" applyAlignment="1" applyProtection="1">
      <alignment horizontal="right" vertical="center" shrinkToFit="1"/>
      <protection locked="0"/>
    </xf>
    <xf numFmtId="176" fontId="2" fillId="9" borderId="3" xfId="16" applyNumberFormat="1" applyFont="1" applyFill="1" applyBorder="1" applyAlignment="1" applyProtection="1">
      <alignment horizontal="right" vertical="center" shrinkToFit="1"/>
      <protection locked="0"/>
    </xf>
    <xf numFmtId="176" fontId="2" fillId="9" borderId="4" xfId="16" applyNumberFormat="1" applyFont="1" applyFill="1" applyBorder="1" applyAlignment="1" applyProtection="1">
      <alignment horizontal="right" vertical="center" shrinkToFit="1"/>
      <protection locked="0"/>
    </xf>
    <xf numFmtId="178" fontId="13" fillId="0" borderId="21" xfId="12" applyNumberFormat="1" applyFont="1" applyBorder="1" applyAlignment="1">
      <alignment vertical="center"/>
    </xf>
    <xf numFmtId="178" fontId="13" fillId="0" borderId="0" xfId="12" applyNumberFormat="1" applyFont="1" applyBorder="1" applyAlignment="1">
      <alignment vertical="center"/>
    </xf>
    <xf numFmtId="178" fontId="14" fillId="0" borderId="0" xfId="12" applyNumberFormat="1" applyFont="1" applyBorder="1">
      <alignment vertical="center"/>
    </xf>
    <xf numFmtId="178" fontId="14" fillId="0" borderId="0" xfId="12" applyNumberFormat="1" applyFont="1">
      <alignment vertical="center"/>
    </xf>
    <xf numFmtId="178" fontId="15" fillId="0" borderId="0" xfId="12" applyNumberFormat="1" applyFont="1" applyAlignment="1">
      <alignment horizontal="right" vertical="center"/>
    </xf>
    <xf numFmtId="178" fontId="16" fillId="0" borderId="0" xfId="12" applyNumberFormat="1" applyFont="1">
      <alignment vertical="center"/>
    </xf>
    <xf numFmtId="178" fontId="17" fillId="0" borderId="0" xfId="12" applyNumberFormat="1" applyFont="1">
      <alignment vertical="center"/>
    </xf>
    <xf numFmtId="178" fontId="14" fillId="0" borderId="0" xfId="12" applyNumberFormat="1" applyFont="1" applyAlignment="1">
      <alignment horizontal="right" vertical="center"/>
    </xf>
    <xf numFmtId="178" fontId="18" fillId="0" borderId="0" xfId="12" quotePrefix="1" applyNumberFormat="1" applyFont="1" applyAlignment="1">
      <alignment horizontal="right" vertical="center"/>
    </xf>
    <xf numFmtId="178" fontId="18" fillId="0" borderId="0" xfId="12" applyNumberFormat="1" applyFont="1">
      <alignment vertical="center"/>
    </xf>
    <xf numFmtId="178" fontId="19" fillId="0" borderId="22" xfId="12" applyNumberFormat="1" applyFont="1" applyBorder="1">
      <alignment vertical="center"/>
    </xf>
    <xf numFmtId="178" fontId="14" fillId="0" borderId="23" xfId="12" applyNumberFormat="1" applyFont="1" applyBorder="1" applyAlignment="1">
      <alignment horizontal="center" vertical="center"/>
    </xf>
    <xf numFmtId="178" fontId="14" fillId="0" borderId="24" xfId="12" applyNumberFormat="1" applyFont="1" applyBorder="1" applyAlignment="1">
      <alignment horizontal="center" vertical="center"/>
    </xf>
    <xf numFmtId="179" fontId="41" fillId="4" borderId="2" xfId="12" applyNumberFormat="1" applyFont="1" applyFill="1" applyBorder="1" applyAlignment="1">
      <alignment horizontal="center" vertical="center"/>
    </xf>
    <xf numFmtId="178" fontId="0" fillId="0" borderId="0" xfId="12" applyNumberFormat="1" applyFont="1">
      <alignment vertical="center"/>
    </xf>
    <xf numFmtId="178" fontId="0" fillId="0" borderId="0" xfId="12" applyNumberFormat="1" applyFont="1" applyAlignment="1">
      <alignment horizontal="right" vertical="center"/>
    </xf>
    <xf numFmtId="178" fontId="22" fillId="0" borderId="0" xfId="12" applyNumberFormat="1" applyFont="1">
      <alignment vertical="center"/>
    </xf>
    <xf numFmtId="0" fontId="25" fillId="0" borderId="25" xfId="12" applyFont="1" applyBorder="1" applyAlignment="1">
      <alignment vertical="center" wrapText="1" shrinkToFit="1"/>
    </xf>
    <xf numFmtId="0" fontId="24" fillId="0" borderId="25" xfId="12" applyFont="1" applyBorder="1" applyAlignment="1">
      <alignment vertical="center" wrapText="1" shrinkToFit="1"/>
    </xf>
    <xf numFmtId="41" fontId="24" fillId="0" borderId="25" xfId="12" applyNumberFormat="1" applyFont="1" applyBorder="1" applyAlignment="1">
      <alignment vertical="center" wrapText="1" shrinkToFit="1"/>
    </xf>
    <xf numFmtId="0" fontId="24" fillId="0" borderId="1" xfId="12" applyFont="1" applyBorder="1" applyAlignment="1">
      <alignment vertical="center" wrapText="1" shrinkToFit="1"/>
    </xf>
    <xf numFmtId="0" fontId="24" fillId="0" borderId="25" xfId="12" applyFont="1" applyBorder="1" applyAlignment="1">
      <alignment horizontal="center" vertical="center" wrapText="1" shrinkToFit="1"/>
    </xf>
    <xf numFmtId="0" fontId="22" fillId="0" borderId="1" xfId="12" applyFont="1" applyBorder="1" applyAlignment="1">
      <alignment horizontal="center" vertical="center" wrapText="1" shrinkToFit="1"/>
    </xf>
    <xf numFmtId="38" fontId="14" fillId="0" borderId="26" xfId="2" applyFont="1" applyFill="1" applyBorder="1" applyAlignment="1">
      <alignment horizontal="right" vertical="center"/>
    </xf>
    <xf numFmtId="38" fontId="14" fillId="0" borderId="2" xfId="2" applyFont="1" applyFill="1" applyBorder="1" applyAlignment="1">
      <alignment horizontal="right" vertical="center"/>
    </xf>
    <xf numFmtId="38" fontId="14" fillId="0" borderId="2" xfId="2" applyFont="1" applyBorder="1">
      <alignment vertical="center"/>
    </xf>
    <xf numFmtId="38" fontId="14" fillId="0" borderId="27" xfId="2" applyFont="1" applyBorder="1" applyAlignment="1">
      <alignment horizontal="right" vertical="center"/>
    </xf>
    <xf numFmtId="38" fontId="14" fillId="0" borderId="27" xfId="2" applyFont="1" applyFill="1" applyBorder="1" applyAlignment="1">
      <alignment horizontal="center" vertical="center"/>
    </xf>
    <xf numFmtId="38" fontId="14" fillId="0" borderId="28" xfId="2" applyFont="1" applyFill="1" applyBorder="1" applyAlignment="1">
      <alignment horizontal="right" vertical="center"/>
    </xf>
    <xf numFmtId="38" fontId="14" fillId="0" borderId="27" xfId="2" applyFont="1" applyFill="1" applyBorder="1" applyAlignment="1">
      <alignment horizontal="right" vertical="center"/>
    </xf>
    <xf numFmtId="38" fontId="14" fillId="0" borderId="27" xfId="2" applyFont="1" applyFill="1" applyBorder="1">
      <alignment vertical="center"/>
    </xf>
    <xf numFmtId="38" fontId="14" fillId="5" borderId="2" xfId="2" applyFont="1" applyFill="1" applyBorder="1" applyAlignment="1">
      <alignment horizontal="right" vertical="center"/>
    </xf>
    <xf numFmtId="178" fontId="14" fillId="0" borderId="0" xfId="12" applyNumberFormat="1" applyFont="1" applyFill="1" applyBorder="1" applyAlignment="1">
      <alignment horizontal="center" vertical="center"/>
    </xf>
    <xf numFmtId="180" fontId="14" fillId="0" borderId="0" xfId="12" applyNumberFormat="1" applyFont="1" applyFill="1" applyBorder="1" applyAlignment="1">
      <alignment horizontal="right" vertical="center"/>
    </xf>
    <xf numFmtId="181" fontId="14" fillId="0" borderId="0" xfId="12" applyNumberFormat="1" applyFont="1" applyFill="1" applyBorder="1" applyAlignment="1">
      <alignment horizontal="center" vertical="center"/>
    </xf>
    <xf numFmtId="41" fontId="14" fillId="0" borderId="0" xfId="12" applyNumberFormat="1" applyFont="1" applyFill="1" applyBorder="1" applyAlignment="1">
      <alignment horizontal="center" vertical="center"/>
    </xf>
    <xf numFmtId="181" fontId="14" fillId="0" borderId="0" xfId="12" applyNumberFormat="1" applyFont="1" applyFill="1" applyBorder="1">
      <alignment vertical="center"/>
    </xf>
    <xf numFmtId="181" fontId="14" fillId="0" borderId="0" xfId="12" applyNumberFormat="1" applyFont="1" applyFill="1" applyBorder="1" applyAlignment="1">
      <alignment horizontal="right" vertical="center"/>
    </xf>
    <xf numFmtId="181" fontId="14" fillId="0" borderId="5" xfId="12" applyNumberFormat="1" applyFont="1" applyFill="1" applyBorder="1" applyAlignment="1">
      <alignment horizontal="center" vertical="center"/>
    </xf>
    <xf numFmtId="179" fontId="14" fillId="0" borderId="0" xfId="12" applyNumberFormat="1" applyFont="1" applyFill="1">
      <alignment vertical="center"/>
    </xf>
    <xf numFmtId="178" fontId="14" fillId="0" borderId="0" xfId="12" applyNumberFormat="1" applyFont="1" applyFill="1">
      <alignment vertical="center"/>
    </xf>
    <xf numFmtId="178" fontId="14" fillId="0" borderId="0" xfId="12" applyNumberFormat="1" applyFont="1" applyFill="1" applyBorder="1" applyAlignment="1">
      <alignment horizontal="right" vertical="center"/>
    </xf>
    <xf numFmtId="178" fontId="14" fillId="0" borderId="0" xfId="12" applyNumberFormat="1" applyFont="1" applyBorder="1" applyAlignment="1">
      <alignment horizontal="right" vertical="center"/>
    </xf>
    <xf numFmtId="178" fontId="14" fillId="0" borderId="0" xfId="12" applyNumberFormat="1" applyFont="1" applyAlignment="1">
      <alignment horizontal="left" vertical="center"/>
    </xf>
    <xf numFmtId="178" fontId="14" fillId="0" borderId="0" xfId="12" applyNumberFormat="1" applyFont="1" applyBorder="1" applyAlignment="1">
      <alignment horizontal="center" vertical="center"/>
    </xf>
    <xf numFmtId="0" fontId="42" fillId="0" borderId="2" xfId="0" applyFont="1" applyBorder="1" applyAlignment="1">
      <alignment vertical="center" wrapText="1"/>
    </xf>
    <xf numFmtId="0" fontId="25" fillId="0" borderId="1" xfId="12" applyFont="1" applyBorder="1" applyAlignment="1">
      <alignment vertical="center" wrapText="1" shrinkToFit="1"/>
    </xf>
    <xf numFmtId="179" fontId="14" fillId="0" borderId="26" xfId="12" applyNumberFormat="1" applyFont="1" applyFill="1" applyBorder="1" applyAlignment="1">
      <alignment horizontal="right" vertical="center"/>
    </xf>
    <xf numFmtId="188" fontId="14" fillId="0" borderId="26" xfId="12" applyNumberFormat="1" applyFont="1" applyFill="1" applyBorder="1" applyAlignment="1">
      <alignment vertical="center"/>
    </xf>
    <xf numFmtId="180" fontId="14" fillId="0" borderId="2" xfId="12" applyNumberFormat="1" applyFont="1" applyFill="1" applyBorder="1" applyAlignment="1">
      <alignment horizontal="right" vertical="center"/>
    </xf>
    <xf numFmtId="179" fontId="14" fillId="0" borderId="2" xfId="12" applyNumberFormat="1" applyFont="1" applyFill="1" applyBorder="1" applyAlignment="1">
      <alignment horizontal="right" vertical="center"/>
    </xf>
    <xf numFmtId="179" fontId="14" fillId="0" borderId="2" xfId="12" applyNumberFormat="1" applyFont="1" applyBorder="1">
      <alignment vertical="center"/>
    </xf>
    <xf numFmtId="180" fontId="14" fillId="0" borderId="27" xfId="12" applyNumberFormat="1" applyFont="1" applyBorder="1" applyAlignment="1">
      <alignment horizontal="right" vertical="center"/>
    </xf>
    <xf numFmtId="181" fontId="14" fillId="0" borderId="27" xfId="12" applyNumberFormat="1" applyFont="1" applyFill="1" applyBorder="1" applyAlignment="1">
      <alignment horizontal="center" vertical="center"/>
    </xf>
    <xf numFmtId="181" fontId="14" fillId="0" borderId="28" xfId="12" applyNumberFormat="1" applyFont="1" applyFill="1" applyBorder="1" applyAlignment="1">
      <alignment horizontal="right" vertical="center"/>
    </xf>
    <xf numFmtId="181" fontId="14" fillId="0" borderId="27" xfId="12" applyNumberFormat="1" applyFont="1" applyBorder="1" applyAlignment="1">
      <alignment horizontal="right" vertical="center"/>
    </xf>
    <xf numFmtId="181" fontId="14" fillId="0" borderId="27" xfId="12" applyNumberFormat="1" applyFont="1" applyFill="1" applyBorder="1" applyAlignment="1">
      <alignment horizontal="right" vertical="center"/>
    </xf>
    <xf numFmtId="181" fontId="14" fillId="0" borderId="27" xfId="12" applyNumberFormat="1" applyFont="1" applyFill="1" applyBorder="1">
      <alignment vertical="center"/>
    </xf>
    <xf numFmtId="181" fontId="14" fillId="5" borderId="2" xfId="12" applyNumberFormat="1" applyFont="1" applyFill="1" applyBorder="1" applyAlignment="1">
      <alignment horizontal="center" vertical="center"/>
    </xf>
    <xf numFmtId="181" fontId="14" fillId="5" borderId="2" xfId="12" applyNumberFormat="1" applyFont="1" applyFill="1" applyBorder="1" applyAlignment="1">
      <alignment horizontal="right" vertical="center"/>
    </xf>
    <xf numFmtId="0" fontId="14" fillId="0" borderId="0" xfId="12" applyFont="1" applyBorder="1" applyAlignment="1">
      <alignment horizontal="right" vertical="center"/>
    </xf>
    <xf numFmtId="178" fontId="18" fillId="0" borderId="29" xfId="12" applyNumberFormat="1" applyFont="1" applyBorder="1" applyAlignment="1">
      <alignment horizontal="center" vertical="center" wrapText="1" shrinkToFit="1"/>
    </xf>
    <xf numFmtId="178" fontId="18" fillId="0" borderId="30" xfId="12" applyNumberFormat="1" applyFont="1" applyBorder="1" applyAlignment="1">
      <alignment horizontal="center" vertical="center" wrapText="1" shrinkToFit="1"/>
    </xf>
    <xf numFmtId="178" fontId="18" fillId="0" borderId="25" xfId="12" applyNumberFormat="1" applyFont="1" applyBorder="1" applyAlignment="1">
      <alignment horizontal="center" vertical="center" wrapText="1" shrinkToFit="1"/>
    </xf>
    <xf numFmtId="178" fontId="18" fillId="0" borderId="5" xfId="12" applyNumberFormat="1" applyFont="1" applyBorder="1" applyAlignment="1">
      <alignment horizontal="center" vertical="center" wrapText="1" shrinkToFit="1"/>
    </xf>
    <xf numFmtId="38" fontId="18" fillId="0" borderId="26" xfId="2" applyFont="1" applyFill="1" applyBorder="1" applyAlignment="1">
      <alignment horizontal="right" vertical="center"/>
    </xf>
    <xf numFmtId="38" fontId="18" fillId="0" borderId="2" xfId="2" applyFont="1" applyFill="1" applyBorder="1" applyAlignment="1">
      <alignment horizontal="right" vertical="center"/>
    </xf>
    <xf numFmtId="179" fontId="18" fillId="0" borderId="0" xfId="12" applyNumberFormat="1" applyFont="1">
      <alignment vertical="center"/>
    </xf>
    <xf numFmtId="179" fontId="20" fillId="0" borderId="26" xfId="12" applyNumberFormat="1" applyFont="1" applyBorder="1" applyAlignment="1">
      <alignment horizontal="left" vertical="center"/>
    </xf>
    <xf numFmtId="179" fontId="20" fillId="0" borderId="31" xfId="12" applyNumberFormat="1" applyFont="1" applyBorder="1" applyAlignment="1">
      <alignment horizontal="center" vertical="center"/>
    </xf>
    <xf numFmtId="38" fontId="18" fillId="0" borderId="2" xfId="2" applyFont="1" applyFill="1" applyBorder="1" applyAlignment="1">
      <alignment horizontal="center" vertical="center"/>
    </xf>
    <xf numFmtId="38" fontId="18" fillId="5" borderId="2" xfId="2" applyFont="1" applyFill="1" applyBorder="1" applyAlignment="1">
      <alignment horizontal="center" vertical="center"/>
    </xf>
    <xf numFmtId="178" fontId="28" fillId="0" borderId="0" xfId="12" applyNumberFormat="1" applyFont="1" applyFill="1">
      <alignment vertical="center"/>
    </xf>
    <xf numFmtId="178" fontId="18" fillId="0" borderId="0" xfId="12" applyNumberFormat="1" applyFont="1" applyBorder="1" applyAlignment="1">
      <alignment horizontal="center" vertical="center"/>
    </xf>
    <xf numFmtId="179" fontId="18" fillId="0" borderId="0" xfId="12" applyNumberFormat="1" applyFont="1" applyBorder="1" applyAlignment="1">
      <alignment horizontal="center" vertical="center"/>
    </xf>
    <xf numFmtId="179" fontId="29" fillId="0" borderId="0" xfId="12" applyNumberFormat="1" applyFont="1" applyAlignment="1">
      <alignment horizontal="center" vertical="center"/>
    </xf>
    <xf numFmtId="178" fontId="13" fillId="0" borderId="0" xfId="12" quotePrefix="1" applyNumberFormat="1" applyFont="1" applyAlignment="1">
      <alignment horizontal="right" vertical="center"/>
    </xf>
    <xf numFmtId="178" fontId="30" fillId="0" borderId="0" xfId="12" applyNumberFormat="1" applyFont="1" applyBorder="1" applyAlignment="1">
      <alignment horizontal="left" vertical="center"/>
    </xf>
    <xf numFmtId="178" fontId="13" fillId="0" borderId="0" xfId="12" applyNumberFormat="1" applyFont="1" applyBorder="1" applyAlignment="1">
      <alignment horizontal="center" vertical="center"/>
    </xf>
    <xf numFmtId="179" fontId="13" fillId="0" borderId="0" xfId="12" applyNumberFormat="1" applyFont="1" applyBorder="1" applyAlignment="1">
      <alignment horizontal="center" vertical="center"/>
    </xf>
    <xf numFmtId="178" fontId="13" fillId="0" borderId="0" xfId="12" applyNumberFormat="1" applyFont="1" applyFill="1">
      <alignment vertical="center"/>
    </xf>
    <xf numFmtId="178" fontId="13" fillId="0" borderId="0" xfId="12" applyNumberFormat="1" applyFont="1">
      <alignment vertical="center"/>
    </xf>
    <xf numFmtId="179" fontId="18" fillId="0" borderId="0" xfId="12" quotePrefix="1" applyNumberFormat="1" applyFont="1">
      <alignment vertical="center"/>
    </xf>
    <xf numFmtId="179" fontId="31" fillId="0" borderId="0" xfId="12" applyNumberFormat="1" applyFont="1" applyFill="1">
      <alignment vertical="center"/>
    </xf>
    <xf numFmtId="179" fontId="13" fillId="0" borderId="0" xfId="12" applyNumberFormat="1" applyFont="1" applyFill="1" applyBorder="1" applyAlignment="1">
      <alignment horizontal="left" vertical="center"/>
    </xf>
    <xf numFmtId="179" fontId="13" fillId="0" borderId="0" xfId="12" applyNumberFormat="1" applyFont="1" applyFill="1" applyBorder="1" applyAlignment="1">
      <alignment horizontal="right" vertical="center"/>
    </xf>
    <xf numFmtId="178" fontId="29" fillId="0" borderId="0" xfId="12" applyNumberFormat="1" applyFont="1" applyAlignment="1">
      <alignment horizontal="center" vertical="center"/>
    </xf>
    <xf numFmtId="178" fontId="30" fillId="0" borderId="0" xfId="12" applyNumberFormat="1" applyFont="1">
      <alignment vertical="center"/>
    </xf>
    <xf numFmtId="178" fontId="13" fillId="0" borderId="0" xfId="12" applyNumberFormat="1" applyFont="1" applyFill="1" applyBorder="1" applyAlignment="1">
      <alignment horizontal="right" vertical="center"/>
    </xf>
    <xf numFmtId="178" fontId="18" fillId="0" borderId="0" xfId="12" quotePrefix="1" applyNumberFormat="1" applyFont="1">
      <alignment vertical="center"/>
    </xf>
    <xf numFmtId="182" fontId="29" fillId="5" borderId="0" xfId="12" applyNumberFormat="1" applyFont="1" applyFill="1" applyAlignment="1">
      <alignment horizontal="center" vertical="center"/>
    </xf>
    <xf numFmtId="179" fontId="18" fillId="0" borderId="0" xfId="12" applyNumberFormat="1" applyFont="1" applyAlignment="1">
      <alignment horizontal="left" vertical="center"/>
    </xf>
    <xf numFmtId="178" fontId="18" fillId="0" borderId="0" xfId="12" applyNumberFormat="1" applyFont="1" applyAlignment="1">
      <alignment horizontal="center" vertical="center"/>
    </xf>
    <xf numFmtId="179" fontId="13" fillId="0" borderId="0" xfId="12" applyNumberFormat="1" applyFont="1" applyFill="1" applyBorder="1" applyAlignment="1">
      <alignment horizontal="center" vertical="center"/>
    </xf>
    <xf numFmtId="178" fontId="18" fillId="5" borderId="0" xfId="12" applyNumberFormat="1" applyFont="1" applyFill="1" applyAlignment="1">
      <alignment horizontal="center" vertical="center"/>
    </xf>
    <xf numFmtId="178" fontId="18" fillId="0" borderId="30" xfId="12" applyNumberFormat="1" applyFont="1" applyBorder="1" applyAlignment="1">
      <alignment horizontal="center" vertical="center"/>
    </xf>
    <xf numFmtId="178" fontId="18" fillId="5" borderId="30" xfId="12" applyNumberFormat="1" applyFont="1" applyFill="1" applyBorder="1" applyAlignment="1">
      <alignment horizontal="center" vertical="center"/>
    </xf>
    <xf numFmtId="178" fontId="32" fillId="0" borderId="0" xfId="12" applyNumberFormat="1" applyFont="1" applyAlignment="1">
      <alignment horizontal="center" vertical="center"/>
    </xf>
    <xf numFmtId="178" fontId="18" fillId="0" borderId="0" xfId="12" applyNumberFormat="1" applyFont="1" applyFill="1">
      <alignment vertical="center"/>
    </xf>
    <xf numFmtId="178" fontId="18" fillId="0" borderId="0" xfId="12" applyNumberFormat="1" applyFont="1" applyFill="1" applyBorder="1" applyAlignment="1">
      <alignment horizontal="right" vertical="center"/>
    </xf>
    <xf numFmtId="178" fontId="14" fillId="0" borderId="0" xfId="12" quotePrefix="1" applyNumberFormat="1" applyFont="1" applyAlignment="1">
      <alignment horizontal="right" vertical="center"/>
    </xf>
    <xf numFmtId="0" fontId="43" fillId="6" borderId="0" xfId="13" applyFont="1" applyFill="1" applyBorder="1" applyAlignment="1">
      <alignment vertical="center"/>
    </xf>
    <xf numFmtId="0" fontId="38" fillId="6" borderId="0" xfId="13" applyFill="1">
      <alignment vertical="center"/>
    </xf>
    <xf numFmtId="0" fontId="11" fillId="6" borderId="2" xfId="13" applyFont="1" applyFill="1" applyBorder="1" applyAlignment="1">
      <alignment horizontal="center" vertical="center" shrinkToFit="1"/>
    </xf>
    <xf numFmtId="0" fontId="43" fillId="6" borderId="0" xfId="13" applyFont="1" applyFill="1" applyBorder="1" applyAlignment="1">
      <alignment horizontal="left" vertical="center"/>
    </xf>
    <xf numFmtId="0" fontId="11" fillId="6" borderId="0" xfId="13" applyFont="1" applyFill="1" applyBorder="1" applyAlignment="1">
      <alignment horizontal="center" vertical="center" shrinkToFit="1"/>
    </xf>
    <xf numFmtId="0" fontId="44" fillId="6" borderId="0" xfId="13" applyFont="1" applyFill="1" applyAlignment="1">
      <alignment horizontal="right" vertical="center"/>
    </xf>
    <xf numFmtId="0" fontId="38" fillId="6" borderId="32" xfId="13" applyFill="1" applyBorder="1" applyAlignment="1">
      <alignment horizontal="center" vertical="center"/>
    </xf>
    <xf numFmtId="0" fontId="38" fillId="6" borderId="33" xfId="13" applyFill="1" applyBorder="1" applyAlignment="1">
      <alignment horizontal="center" vertical="center"/>
    </xf>
    <xf numFmtId="0" fontId="44" fillId="6" borderId="3" xfId="13" applyFont="1" applyFill="1" applyBorder="1" applyAlignment="1">
      <alignment horizontal="center" vertical="center" wrapText="1"/>
    </xf>
    <xf numFmtId="0" fontId="45" fillId="6" borderId="3" xfId="13" applyFont="1" applyFill="1" applyBorder="1" applyAlignment="1">
      <alignment vertical="center" wrapText="1"/>
    </xf>
    <xf numFmtId="0" fontId="44" fillId="6" borderId="13" xfId="13" applyFont="1" applyFill="1" applyBorder="1" applyAlignment="1">
      <alignment horizontal="center" vertical="center" wrapText="1"/>
    </xf>
    <xf numFmtId="0" fontId="46" fillId="6" borderId="34" xfId="13" applyFont="1" applyFill="1" applyBorder="1" applyAlignment="1" applyProtection="1">
      <alignment horizontal="center" vertical="center" shrinkToFit="1"/>
    </xf>
    <xf numFmtId="38" fontId="47" fillId="7" borderId="33" xfId="8" applyFont="1" applyFill="1" applyBorder="1">
      <alignment vertical="center"/>
    </xf>
    <xf numFmtId="38" fontId="38" fillId="7" borderId="33" xfId="8" applyFont="1" applyFill="1" applyBorder="1">
      <alignment vertical="center"/>
    </xf>
    <xf numFmtId="38" fontId="38" fillId="7" borderId="35" xfId="8" applyFont="1" applyFill="1" applyBorder="1">
      <alignment vertical="center"/>
    </xf>
    <xf numFmtId="38" fontId="2" fillId="7" borderId="36" xfId="8" applyFont="1" applyFill="1" applyBorder="1" applyAlignment="1" applyProtection="1">
      <alignment horizontal="right" vertical="center"/>
    </xf>
    <xf numFmtId="0" fontId="46" fillId="6" borderId="37" xfId="13" applyFont="1" applyFill="1" applyBorder="1" applyAlignment="1" applyProtection="1">
      <alignment horizontal="center" vertical="center" shrinkToFit="1"/>
    </xf>
    <xf numFmtId="38" fontId="47" fillId="7" borderId="2" xfId="8" applyFont="1" applyFill="1" applyBorder="1">
      <alignment vertical="center"/>
    </xf>
    <xf numFmtId="38" fontId="38" fillId="7" borderId="2" xfId="8" applyFont="1" applyFill="1" applyBorder="1">
      <alignment vertical="center"/>
    </xf>
    <xf numFmtId="38" fontId="38" fillId="7" borderId="26" xfId="8" applyFont="1" applyFill="1" applyBorder="1">
      <alignment vertical="center"/>
    </xf>
    <xf numFmtId="38" fontId="2" fillId="7" borderId="38" xfId="8" applyFont="1" applyFill="1" applyBorder="1" applyAlignment="1" applyProtection="1">
      <alignment horizontal="right" vertical="center"/>
    </xf>
    <xf numFmtId="0" fontId="46" fillId="6" borderId="19" xfId="13" applyFont="1" applyFill="1" applyBorder="1" applyAlignment="1" applyProtection="1">
      <alignment horizontal="center" vertical="center" shrinkToFit="1"/>
    </xf>
    <xf numFmtId="38" fontId="47" fillId="7" borderId="3" xfId="8" applyFont="1" applyFill="1" applyBorder="1">
      <alignment vertical="center"/>
    </xf>
    <xf numFmtId="38" fontId="38" fillId="7" borderId="3" xfId="8" applyFont="1" applyFill="1" applyBorder="1">
      <alignment vertical="center"/>
    </xf>
    <xf numFmtId="38" fontId="38" fillId="7" borderId="13" xfId="8" applyFont="1" applyFill="1" applyBorder="1">
      <alignment vertical="center"/>
    </xf>
    <xf numFmtId="38" fontId="2" fillId="7" borderId="39" xfId="8" applyFont="1" applyFill="1" applyBorder="1" applyAlignment="1" applyProtection="1">
      <alignment horizontal="right" vertical="center"/>
    </xf>
    <xf numFmtId="0" fontId="45" fillId="6" borderId="0" xfId="13" applyFont="1" applyFill="1">
      <alignment vertical="center"/>
    </xf>
    <xf numFmtId="0" fontId="48" fillId="6" borderId="2" xfId="13" applyFont="1" applyFill="1" applyBorder="1" applyAlignment="1">
      <alignment horizontal="center" vertical="center"/>
    </xf>
    <xf numFmtId="0" fontId="48" fillId="6" borderId="40" xfId="13" applyFont="1" applyFill="1" applyBorder="1" applyAlignment="1">
      <alignment horizontal="center" vertical="center"/>
    </xf>
    <xf numFmtId="0" fontId="11" fillId="2" borderId="26" xfId="12" applyFont="1" applyFill="1" applyBorder="1" applyAlignment="1">
      <alignment horizontal="center" vertical="center" shrinkToFit="1"/>
    </xf>
    <xf numFmtId="0" fontId="11" fillId="2" borderId="2" xfId="12" applyFont="1" applyFill="1" applyBorder="1" applyAlignment="1">
      <alignment horizontal="center" vertical="center" shrinkToFit="1"/>
    </xf>
    <xf numFmtId="0" fontId="2" fillId="2" borderId="0" xfId="12" applyFont="1" applyFill="1" applyBorder="1" applyAlignment="1">
      <alignment vertical="center"/>
    </xf>
    <xf numFmtId="0" fontId="3" fillId="0" borderId="0" xfId="12">
      <alignment vertical="center"/>
    </xf>
    <xf numFmtId="0" fontId="8" fillId="2" borderId="0" xfId="12" applyFont="1" applyFill="1" applyBorder="1" applyAlignment="1">
      <alignment horizontal="center" vertical="center"/>
    </xf>
    <xf numFmtId="0" fontId="2" fillId="2" borderId="0" xfId="12" applyFont="1" applyFill="1" applyBorder="1" applyAlignment="1">
      <alignment horizontal="center" vertical="center"/>
    </xf>
    <xf numFmtId="0" fontId="8" fillId="2" borderId="0" xfId="12" applyFont="1" applyFill="1" applyBorder="1" applyAlignment="1">
      <alignment horizontal="right" vertical="center"/>
    </xf>
    <xf numFmtId="0" fontId="8" fillId="2" borderId="41" xfId="12" applyFont="1" applyFill="1" applyBorder="1" applyAlignment="1">
      <alignment horizontal="center" vertical="center"/>
    </xf>
    <xf numFmtId="0" fontId="46" fillId="2" borderId="42" xfId="12" applyFont="1" applyFill="1" applyBorder="1" applyAlignment="1">
      <alignment horizontal="center" vertical="center" shrinkToFit="1"/>
    </xf>
    <xf numFmtId="0" fontId="46" fillId="2" borderId="43" xfId="12" applyFont="1" applyFill="1" applyBorder="1" applyAlignment="1">
      <alignment horizontal="center" vertical="center" shrinkToFit="1"/>
    </xf>
    <xf numFmtId="0" fontId="46" fillId="2" borderId="44" xfId="12" applyFont="1" applyFill="1" applyBorder="1" applyAlignment="1">
      <alignment horizontal="center" vertical="center" shrinkToFit="1"/>
    </xf>
    <xf numFmtId="0" fontId="35" fillId="0" borderId="35" xfId="12" applyFont="1" applyBorder="1" applyAlignment="1">
      <alignment horizontal="left" vertical="center"/>
    </xf>
    <xf numFmtId="0" fontId="35" fillId="0" borderId="13" xfId="12" applyFont="1" applyBorder="1" applyAlignment="1">
      <alignment horizontal="left" vertical="center" shrinkToFit="1"/>
    </xf>
    <xf numFmtId="0" fontId="35" fillId="0" borderId="45" xfId="12" applyFont="1" applyBorder="1" applyAlignment="1">
      <alignment horizontal="left" vertical="center"/>
    </xf>
    <xf numFmtId="0" fontId="35" fillId="0" borderId="29" xfId="12" applyFont="1" applyBorder="1" applyAlignment="1">
      <alignment horizontal="left" vertical="center" wrapText="1"/>
    </xf>
    <xf numFmtId="0" fontId="35" fillId="0" borderId="46" xfId="12" applyFont="1" applyBorder="1" applyAlignment="1">
      <alignment horizontal="left" vertical="center" wrapText="1"/>
    </xf>
    <xf numFmtId="38" fontId="3" fillId="7" borderId="47" xfId="5" applyFill="1" applyBorder="1">
      <alignment vertical="center"/>
    </xf>
    <xf numFmtId="38" fontId="3" fillId="7" borderId="48" xfId="5" applyFill="1" applyBorder="1">
      <alignment vertical="center"/>
    </xf>
    <xf numFmtId="38" fontId="3" fillId="7" borderId="49" xfId="5" applyFill="1" applyBorder="1">
      <alignment vertical="center"/>
    </xf>
    <xf numFmtId="0" fontId="35" fillId="0" borderId="50" xfId="12" applyFont="1" applyBorder="1" applyAlignment="1">
      <alignment horizontal="left" vertical="center"/>
    </xf>
    <xf numFmtId="0" fontId="35" fillId="0" borderId="51" xfId="12" applyFont="1" applyBorder="1" applyAlignment="1">
      <alignment horizontal="left" vertical="center"/>
    </xf>
    <xf numFmtId="0" fontId="35" fillId="0" borderId="51" xfId="12" applyFont="1" applyBorder="1" applyAlignment="1">
      <alignment vertical="center" wrapText="1"/>
    </xf>
    <xf numFmtId="0" fontId="35" fillId="0" borderId="52" xfId="12" applyFont="1" applyBorder="1">
      <alignment vertical="center"/>
    </xf>
    <xf numFmtId="38" fontId="3" fillId="7" borderId="53" xfId="5" applyFill="1" applyBorder="1">
      <alignment vertical="center"/>
    </xf>
    <xf numFmtId="38" fontId="3" fillId="7" borderId="54" xfId="5" applyFill="1" applyBorder="1">
      <alignment vertical="center"/>
    </xf>
    <xf numFmtId="38" fontId="3" fillId="7" borderId="55" xfId="5" applyFill="1" applyBorder="1">
      <alignment vertical="center"/>
    </xf>
    <xf numFmtId="0" fontId="3" fillId="7" borderId="56" xfId="12" applyFill="1" applyBorder="1">
      <alignment vertical="center"/>
    </xf>
    <xf numFmtId="0" fontId="35" fillId="7" borderId="57" xfId="12" applyFont="1" applyFill="1" applyBorder="1" applyAlignment="1">
      <alignment horizontal="left" vertical="center" shrinkToFit="1"/>
    </xf>
    <xf numFmtId="38" fontId="3" fillId="7" borderId="58" xfId="5" applyFill="1" applyBorder="1">
      <alignment vertical="center"/>
    </xf>
    <xf numFmtId="38" fontId="3" fillId="7" borderId="59" xfId="5" applyFill="1" applyBorder="1">
      <alignment vertical="center"/>
    </xf>
    <xf numFmtId="38" fontId="3" fillId="7" borderId="60" xfId="5" applyFill="1" applyBorder="1">
      <alignment vertical="center"/>
    </xf>
    <xf numFmtId="0" fontId="9" fillId="0" borderId="0" xfId="12" applyFont="1" applyAlignment="1">
      <alignment horizontal="right" vertical="center"/>
    </xf>
    <xf numFmtId="178" fontId="49" fillId="10" borderId="23" xfId="12" applyNumberFormat="1" applyFont="1" applyFill="1" applyBorder="1" applyAlignment="1">
      <alignment horizontal="center" vertical="center"/>
    </xf>
    <xf numFmtId="38" fontId="2" fillId="7" borderId="3" xfId="4" applyFont="1" applyFill="1" applyBorder="1" applyAlignment="1" applyProtection="1">
      <alignment horizontal="right" vertical="center" shrinkToFit="1"/>
    </xf>
    <xf numFmtId="178" fontId="15" fillId="4" borderId="5" xfId="12" applyNumberFormat="1" applyFont="1" applyFill="1" applyBorder="1" applyAlignment="1" applyProtection="1">
      <alignment horizontal="left" vertical="center"/>
      <protection locked="0"/>
    </xf>
    <xf numFmtId="178" fontId="15" fillId="4" borderId="61" xfId="12" applyNumberFormat="1" applyFont="1" applyFill="1" applyBorder="1" applyAlignment="1" applyProtection="1">
      <alignment horizontal="left" vertical="center"/>
      <protection locked="0"/>
    </xf>
    <xf numFmtId="178" fontId="14" fillId="4" borderId="2" xfId="12" applyNumberFormat="1" applyFont="1" applyFill="1" applyBorder="1" applyAlignment="1" applyProtection="1">
      <alignment horizontal="center" vertical="center"/>
      <protection locked="0"/>
    </xf>
    <xf numFmtId="38" fontId="14" fillId="4" borderId="2" xfId="2" applyFont="1" applyFill="1" applyBorder="1" applyAlignment="1" applyProtection="1">
      <alignment horizontal="right" vertical="center"/>
      <protection locked="0"/>
    </xf>
    <xf numFmtId="38" fontId="14" fillId="4" borderId="26" xfId="2" applyFont="1" applyFill="1" applyBorder="1" applyAlignment="1" applyProtection="1">
      <alignment horizontal="right" vertical="center"/>
      <protection locked="0"/>
    </xf>
    <xf numFmtId="180" fontId="14" fillId="4" borderId="2" xfId="12" applyNumberFormat="1" applyFont="1" applyFill="1" applyBorder="1" applyAlignment="1" applyProtection="1">
      <alignment horizontal="right" vertical="center"/>
      <protection locked="0"/>
    </xf>
    <xf numFmtId="179" fontId="14" fillId="4" borderId="26" xfId="12" applyNumberFormat="1" applyFont="1" applyFill="1" applyBorder="1" applyAlignment="1" applyProtection="1">
      <alignment horizontal="right" vertical="center"/>
      <protection locked="0"/>
    </xf>
    <xf numFmtId="179" fontId="14" fillId="4" borderId="2" xfId="12" applyNumberFormat="1" applyFont="1" applyFill="1" applyBorder="1" applyAlignment="1" applyProtection="1">
      <alignment horizontal="right" vertical="center"/>
      <protection locked="0"/>
    </xf>
    <xf numFmtId="178" fontId="18" fillId="4" borderId="26" xfId="12" applyNumberFormat="1" applyFont="1" applyFill="1" applyBorder="1" applyAlignment="1" applyProtection="1">
      <alignment horizontal="center" vertical="center"/>
      <protection locked="0"/>
    </xf>
    <xf numFmtId="178" fontId="18" fillId="4" borderId="31" xfId="12" applyNumberFormat="1" applyFont="1" applyFill="1" applyBorder="1" applyAlignment="1" applyProtection="1">
      <alignment horizontal="center" vertical="center"/>
      <protection locked="0"/>
    </xf>
    <xf numFmtId="178" fontId="13" fillId="0" borderId="21" xfId="12" applyNumberFormat="1" applyFont="1" applyBorder="1" applyAlignment="1" applyProtection="1">
      <alignment vertical="center"/>
    </xf>
    <xf numFmtId="178" fontId="13" fillId="0" borderId="0" xfId="12" applyNumberFormat="1" applyFont="1" applyBorder="1" applyAlignment="1" applyProtection="1">
      <alignment vertical="center"/>
    </xf>
    <xf numFmtId="178" fontId="14" fillId="0" borderId="0" xfId="12" applyNumberFormat="1" applyFont="1" applyBorder="1" applyProtection="1">
      <alignment vertical="center"/>
    </xf>
    <xf numFmtId="178" fontId="14" fillId="0" borderId="0" xfId="12" applyNumberFormat="1" applyFont="1" applyProtection="1">
      <alignment vertical="center"/>
    </xf>
    <xf numFmtId="178" fontId="15" fillId="0" borderId="0" xfId="12" applyNumberFormat="1" applyFont="1" applyAlignment="1" applyProtection="1">
      <alignment horizontal="right" vertical="center"/>
    </xf>
    <xf numFmtId="178" fontId="16" fillId="0" borderId="0" xfId="12" applyNumberFormat="1" applyFont="1" applyProtection="1">
      <alignment vertical="center"/>
    </xf>
    <xf numFmtId="178" fontId="17" fillId="0" borderId="0" xfId="12" applyNumberFormat="1" applyFont="1" applyProtection="1">
      <alignment vertical="center"/>
    </xf>
    <xf numFmtId="178" fontId="14" fillId="0" borderId="0" xfId="12" applyNumberFormat="1" applyFont="1" applyAlignment="1" applyProtection="1">
      <alignment horizontal="right" vertical="center"/>
    </xf>
    <xf numFmtId="178" fontId="18" fillId="0" borderId="0" xfId="12" quotePrefix="1" applyNumberFormat="1" applyFont="1" applyAlignment="1" applyProtection="1">
      <alignment horizontal="right" vertical="center"/>
    </xf>
    <xf numFmtId="178" fontId="18" fillId="0" borderId="0" xfId="12" applyNumberFormat="1" applyFont="1" applyProtection="1">
      <alignment vertical="center"/>
    </xf>
    <xf numFmtId="178" fontId="19" fillId="0" borderId="22" xfId="12" applyNumberFormat="1" applyFont="1" applyBorder="1" applyProtection="1">
      <alignment vertical="center"/>
    </xf>
    <xf numFmtId="178" fontId="14" fillId="0" borderId="23" xfId="12" applyNumberFormat="1" applyFont="1" applyBorder="1" applyAlignment="1" applyProtection="1">
      <alignment horizontal="center" vertical="center"/>
    </xf>
    <xf numFmtId="178" fontId="49" fillId="10" borderId="23" xfId="12" applyNumberFormat="1" applyFont="1" applyFill="1" applyBorder="1" applyAlignment="1" applyProtection="1">
      <alignment horizontal="center" vertical="center"/>
    </xf>
    <xf numFmtId="178" fontId="14" fillId="0" borderId="24" xfId="12" applyNumberFormat="1" applyFont="1" applyBorder="1" applyAlignment="1" applyProtection="1">
      <alignment horizontal="center" vertical="center"/>
    </xf>
    <xf numFmtId="179" fontId="41" fillId="4" borderId="2" xfId="12" applyNumberFormat="1" applyFont="1" applyFill="1" applyBorder="1" applyAlignment="1" applyProtection="1">
      <alignment horizontal="center" vertical="center"/>
    </xf>
    <xf numFmtId="178" fontId="0" fillId="0" borderId="0" xfId="12" applyNumberFormat="1" applyFont="1" applyProtection="1">
      <alignment vertical="center"/>
    </xf>
    <xf numFmtId="178" fontId="0" fillId="0" borderId="0" xfId="12" applyNumberFormat="1" applyFont="1" applyAlignment="1" applyProtection="1">
      <alignment horizontal="right" vertical="center"/>
    </xf>
    <xf numFmtId="178" fontId="22" fillId="0" borderId="0" xfId="12" applyNumberFormat="1" applyFont="1" applyProtection="1">
      <alignment vertical="center"/>
    </xf>
    <xf numFmtId="178" fontId="24" fillId="0" borderId="1" xfId="12" applyNumberFormat="1" applyFont="1" applyBorder="1" applyAlignment="1" applyProtection="1">
      <alignment vertical="center" wrapText="1"/>
    </xf>
    <xf numFmtId="0" fontId="25" fillId="0" borderId="25" xfId="12" applyFont="1" applyBorder="1" applyAlignment="1" applyProtection="1">
      <alignment vertical="center" wrapText="1" shrinkToFit="1"/>
    </xf>
    <xf numFmtId="0" fontId="24" fillId="0" borderId="25" xfId="12" applyFont="1" applyBorder="1" applyAlignment="1" applyProtection="1">
      <alignment vertical="center" wrapText="1" shrinkToFit="1"/>
    </xf>
    <xf numFmtId="41" fontId="24" fillId="0" borderId="25" xfId="12" applyNumberFormat="1" applyFont="1" applyBorder="1" applyAlignment="1" applyProtection="1">
      <alignment vertical="center" wrapText="1" shrinkToFit="1"/>
    </xf>
    <xf numFmtId="0" fontId="24" fillId="0" borderId="1" xfId="12" applyFont="1" applyBorder="1" applyAlignment="1" applyProtection="1">
      <alignment vertical="center" wrapText="1" shrinkToFit="1"/>
    </xf>
    <xf numFmtId="0" fontId="24" fillId="0" borderId="25" xfId="12" applyFont="1" applyBorder="1" applyAlignment="1" applyProtection="1">
      <alignment horizontal="center" vertical="center" wrapText="1" shrinkToFit="1"/>
    </xf>
    <xf numFmtId="0" fontId="22" fillId="0" borderId="1" xfId="12" applyFont="1" applyBorder="1" applyAlignment="1" applyProtection="1">
      <alignment horizontal="center" vertical="center" wrapText="1" shrinkToFit="1"/>
    </xf>
    <xf numFmtId="38" fontId="14" fillId="0" borderId="26" xfId="2" applyFont="1" applyFill="1" applyBorder="1" applyAlignment="1" applyProtection="1">
      <alignment horizontal="right" vertical="center"/>
    </xf>
    <xf numFmtId="38" fontId="14" fillId="0" borderId="2" xfId="2" applyFont="1" applyFill="1" applyBorder="1" applyAlignment="1" applyProtection="1">
      <alignment horizontal="right" vertical="center"/>
    </xf>
    <xf numFmtId="38" fontId="14" fillId="0" borderId="2" xfId="2" applyFont="1" applyBorder="1" applyProtection="1">
      <alignment vertical="center"/>
    </xf>
    <xf numFmtId="38" fontId="14" fillId="0" borderId="27" xfId="2" applyFont="1" applyBorder="1" applyAlignment="1" applyProtection="1">
      <alignment horizontal="right" vertical="center"/>
    </xf>
    <xf numFmtId="38" fontId="14" fillId="0" borderId="27" xfId="2" applyFont="1" applyFill="1" applyBorder="1" applyAlignment="1" applyProtection="1">
      <alignment horizontal="center" vertical="center"/>
    </xf>
    <xf numFmtId="38" fontId="14" fillId="0" borderId="28" xfId="2" applyFont="1" applyFill="1" applyBorder="1" applyAlignment="1" applyProtection="1">
      <alignment horizontal="right" vertical="center"/>
    </xf>
    <xf numFmtId="38" fontId="14" fillId="0" borderId="27" xfId="2" applyFont="1" applyFill="1" applyBorder="1" applyAlignment="1" applyProtection="1">
      <alignment horizontal="right" vertical="center"/>
    </xf>
    <xf numFmtId="38" fontId="14" fillId="0" borderId="27" xfId="2" applyFont="1" applyFill="1" applyBorder="1" applyProtection="1">
      <alignment vertical="center"/>
    </xf>
    <xf numFmtId="38" fontId="14" fillId="5" borderId="2" xfId="2" applyFont="1" applyFill="1" applyBorder="1" applyAlignment="1" applyProtection="1">
      <alignment horizontal="right" vertical="center"/>
    </xf>
    <xf numFmtId="178" fontId="14" fillId="0" borderId="0" xfId="12" applyNumberFormat="1" applyFont="1" applyFill="1" applyBorder="1" applyAlignment="1" applyProtection="1">
      <alignment horizontal="center" vertical="center"/>
    </xf>
    <xf numFmtId="180" fontId="14" fillId="0" borderId="0" xfId="12" applyNumberFormat="1" applyFont="1" applyFill="1" applyBorder="1" applyAlignment="1" applyProtection="1">
      <alignment horizontal="right" vertical="center"/>
    </xf>
    <xf numFmtId="181" fontId="14" fillId="0" borderId="0" xfId="12" applyNumberFormat="1" applyFont="1" applyFill="1" applyBorder="1" applyAlignment="1" applyProtection="1">
      <alignment horizontal="center" vertical="center"/>
    </xf>
    <xf numFmtId="41" fontId="14" fillId="0" borderId="0" xfId="12" applyNumberFormat="1" applyFont="1" applyFill="1" applyBorder="1" applyAlignment="1" applyProtection="1">
      <alignment horizontal="center" vertical="center"/>
    </xf>
    <xf numFmtId="181" fontId="14" fillId="0" borderId="0" xfId="12" applyNumberFormat="1" applyFont="1" applyFill="1" applyBorder="1" applyProtection="1">
      <alignment vertical="center"/>
    </xf>
    <xf numFmtId="181" fontId="14" fillId="0" borderId="0" xfId="12" applyNumberFormat="1" applyFont="1" applyFill="1" applyBorder="1" applyAlignment="1" applyProtection="1">
      <alignment horizontal="right" vertical="center"/>
    </xf>
    <xf numFmtId="181" fontId="14" fillId="0" borderId="5" xfId="12" applyNumberFormat="1" applyFont="1" applyFill="1" applyBorder="1" applyAlignment="1" applyProtection="1">
      <alignment horizontal="center" vertical="center"/>
    </xf>
    <xf numFmtId="179" fontId="14" fillId="0" borderId="0" xfId="12" applyNumberFormat="1" applyFont="1" applyFill="1" applyProtection="1">
      <alignment vertical="center"/>
    </xf>
    <xf numFmtId="178" fontId="14" fillId="0" borderId="0" xfId="12" applyNumberFormat="1" applyFont="1" applyFill="1" applyProtection="1">
      <alignment vertical="center"/>
    </xf>
    <xf numFmtId="178" fontId="14" fillId="0" borderId="0" xfId="12" applyNumberFormat="1" applyFont="1" applyFill="1" applyBorder="1" applyAlignment="1" applyProtection="1">
      <alignment horizontal="right" vertical="center"/>
    </xf>
    <xf numFmtId="178" fontId="14" fillId="0" borderId="0" xfId="12" applyNumberFormat="1" applyFont="1" applyBorder="1" applyAlignment="1" applyProtection="1">
      <alignment horizontal="right" vertical="center"/>
    </xf>
    <xf numFmtId="178" fontId="14" fillId="0" borderId="0" xfId="12" applyNumberFormat="1" applyFont="1" applyAlignment="1" applyProtection="1">
      <alignment horizontal="left" vertical="center"/>
    </xf>
    <xf numFmtId="178" fontId="14" fillId="0" borderId="0" xfId="12" applyNumberFormat="1" applyFont="1" applyBorder="1" applyAlignment="1" applyProtection="1">
      <alignment horizontal="center" vertical="center"/>
    </xf>
    <xf numFmtId="0" fontId="42" fillId="0" borderId="2" xfId="0" applyFont="1" applyBorder="1" applyAlignment="1" applyProtection="1">
      <alignment vertical="center" wrapText="1"/>
    </xf>
    <xf numFmtId="0" fontId="25" fillId="0" borderId="1" xfId="12" applyFont="1" applyBorder="1" applyAlignment="1" applyProtection="1">
      <alignment vertical="center" wrapText="1" shrinkToFit="1"/>
    </xf>
    <xf numFmtId="179" fontId="14" fillId="0" borderId="26" xfId="12" applyNumberFormat="1" applyFont="1" applyFill="1" applyBorder="1" applyAlignment="1" applyProtection="1">
      <alignment horizontal="right" vertical="center"/>
    </xf>
    <xf numFmtId="188" fontId="14" fillId="0" borderId="26" xfId="12" applyNumberFormat="1" applyFont="1" applyFill="1" applyBorder="1" applyAlignment="1" applyProtection="1">
      <alignment vertical="center"/>
    </xf>
    <xf numFmtId="180" fontId="14" fillId="0" borderId="2" xfId="12" applyNumberFormat="1" applyFont="1" applyFill="1" applyBorder="1" applyAlignment="1" applyProtection="1">
      <alignment horizontal="right" vertical="center"/>
    </xf>
    <xf numFmtId="179" fontId="14" fillId="0" borderId="2" xfId="12" applyNumberFormat="1" applyFont="1" applyFill="1" applyBorder="1" applyAlignment="1" applyProtection="1">
      <alignment horizontal="right" vertical="center"/>
    </xf>
    <xf numFmtId="179" fontId="14" fillId="0" borderId="2" xfId="12" applyNumberFormat="1" applyFont="1" applyBorder="1" applyProtection="1">
      <alignment vertical="center"/>
    </xf>
    <xf numFmtId="180" fontId="14" fillId="0" borderId="27" xfId="12" applyNumberFormat="1" applyFont="1" applyBorder="1" applyAlignment="1" applyProtection="1">
      <alignment horizontal="right" vertical="center"/>
    </xf>
    <xf numFmtId="181" fontId="14" fillId="0" borderId="27" xfId="12" applyNumberFormat="1" applyFont="1" applyFill="1" applyBorder="1" applyAlignment="1" applyProtection="1">
      <alignment horizontal="center" vertical="center"/>
    </xf>
    <xf numFmtId="181" fontId="14" fillId="0" borderId="28" xfId="12" applyNumberFormat="1" applyFont="1" applyFill="1" applyBorder="1" applyAlignment="1" applyProtection="1">
      <alignment horizontal="right" vertical="center"/>
    </xf>
    <xf numFmtId="181" fontId="14" fillId="0" borderId="27" xfId="12" applyNumberFormat="1" applyFont="1" applyBorder="1" applyAlignment="1" applyProtection="1">
      <alignment horizontal="right" vertical="center"/>
    </xf>
    <xf numFmtId="181" fontId="14" fillId="0" borderId="27" xfId="12" applyNumberFormat="1" applyFont="1" applyFill="1" applyBorder="1" applyAlignment="1" applyProtection="1">
      <alignment horizontal="right" vertical="center"/>
    </xf>
    <xf numFmtId="181" fontId="14" fillId="0" borderId="27" xfId="12" applyNumberFormat="1" applyFont="1" applyFill="1" applyBorder="1" applyProtection="1">
      <alignment vertical="center"/>
    </xf>
    <xf numFmtId="181" fontId="14" fillId="5" borderId="2" xfId="12" applyNumberFormat="1" applyFont="1" applyFill="1" applyBorder="1" applyAlignment="1" applyProtection="1">
      <alignment horizontal="center" vertical="center"/>
    </xf>
    <xf numFmtId="181" fontId="14" fillId="5" borderId="2" xfId="12" applyNumberFormat="1" applyFont="1" applyFill="1" applyBorder="1" applyAlignment="1" applyProtection="1">
      <alignment horizontal="right" vertical="center"/>
    </xf>
    <xf numFmtId="0" fontId="14" fillId="0" borderId="0" xfId="12" applyFont="1" applyBorder="1" applyAlignment="1" applyProtection="1">
      <alignment horizontal="right" vertical="center"/>
    </xf>
    <xf numFmtId="178" fontId="18" fillId="0" borderId="29" xfId="12" applyNumberFormat="1" applyFont="1" applyBorder="1" applyAlignment="1" applyProtection="1">
      <alignment horizontal="center" vertical="center" wrapText="1" shrinkToFit="1"/>
    </xf>
    <xf numFmtId="178" fontId="18" fillId="0" borderId="30" xfId="12" applyNumberFormat="1" applyFont="1" applyBorder="1" applyAlignment="1" applyProtection="1">
      <alignment horizontal="center" vertical="center" wrapText="1" shrinkToFit="1"/>
    </xf>
    <xf numFmtId="178" fontId="18" fillId="0" borderId="25" xfId="12" applyNumberFormat="1" applyFont="1" applyBorder="1" applyAlignment="1" applyProtection="1">
      <alignment horizontal="center" vertical="center" wrapText="1" shrinkToFit="1"/>
    </xf>
    <xf numFmtId="178" fontId="18" fillId="0" borderId="5" xfId="12" applyNumberFormat="1" applyFont="1" applyBorder="1" applyAlignment="1" applyProtection="1">
      <alignment horizontal="center" vertical="center" wrapText="1" shrinkToFit="1"/>
    </xf>
    <xf numFmtId="38" fontId="18" fillId="0" borderId="26" xfId="2" applyFont="1" applyFill="1" applyBorder="1" applyAlignment="1" applyProtection="1">
      <alignment horizontal="right" vertical="center"/>
    </xf>
    <xf numFmtId="38" fontId="18" fillId="0" borderId="2" xfId="2" applyFont="1" applyFill="1" applyBorder="1" applyAlignment="1" applyProtection="1">
      <alignment horizontal="right" vertical="center"/>
    </xf>
    <xf numFmtId="179" fontId="18" fillId="0" borderId="0" xfId="12" applyNumberFormat="1" applyFont="1" applyProtection="1">
      <alignment vertical="center"/>
    </xf>
    <xf numFmtId="179" fontId="20" fillId="0" borderId="26" xfId="12" applyNumberFormat="1" applyFont="1" applyBorder="1" applyAlignment="1" applyProtection="1">
      <alignment horizontal="left" vertical="center"/>
    </xf>
    <xf numFmtId="179" fontId="20" fillId="0" borderId="31" xfId="12" applyNumberFormat="1" applyFont="1" applyBorder="1" applyAlignment="1" applyProtection="1">
      <alignment horizontal="center" vertical="center"/>
    </xf>
    <xf numFmtId="38" fontId="18" fillId="0" borderId="2" xfId="2" applyFont="1" applyFill="1" applyBorder="1" applyAlignment="1" applyProtection="1">
      <alignment horizontal="center" vertical="center"/>
    </xf>
    <xf numFmtId="38" fontId="18" fillId="5" borderId="2" xfId="2" applyFont="1" applyFill="1" applyBorder="1" applyAlignment="1" applyProtection="1">
      <alignment horizontal="center" vertical="center"/>
    </xf>
    <xf numFmtId="178" fontId="28" fillId="0" borderId="0" xfId="12" applyNumberFormat="1" applyFont="1" applyFill="1" applyProtection="1">
      <alignment vertical="center"/>
    </xf>
    <xf numFmtId="178" fontId="18" fillId="0" borderId="0" xfId="12" applyNumberFormat="1" applyFont="1" applyBorder="1" applyAlignment="1" applyProtection="1">
      <alignment horizontal="center" vertical="center"/>
    </xf>
    <xf numFmtId="179" fontId="18" fillId="0" borderId="0" xfId="12" applyNumberFormat="1" applyFont="1" applyBorder="1" applyAlignment="1" applyProtection="1">
      <alignment horizontal="center" vertical="center"/>
    </xf>
    <xf numFmtId="179" fontId="29" fillId="0" borderId="0" xfId="12" applyNumberFormat="1" applyFont="1" applyAlignment="1" applyProtection="1">
      <alignment horizontal="center" vertical="center"/>
    </xf>
    <xf numFmtId="178" fontId="13" fillId="0" borderId="0" xfId="12" quotePrefix="1" applyNumberFormat="1" applyFont="1" applyAlignment="1" applyProtection="1">
      <alignment horizontal="right" vertical="center"/>
    </xf>
    <xf numFmtId="178" fontId="30" fillId="0" borderId="0" xfId="12" applyNumberFormat="1" applyFont="1" applyBorder="1" applyAlignment="1" applyProtection="1">
      <alignment horizontal="left" vertical="center"/>
    </xf>
    <xf numFmtId="178" fontId="13" fillId="0" borderId="0" xfId="12" applyNumberFormat="1" applyFont="1" applyBorder="1" applyAlignment="1" applyProtection="1">
      <alignment horizontal="center" vertical="center"/>
    </xf>
    <xf numFmtId="179" fontId="13" fillId="0" borderId="0" xfId="12" applyNumberFormat="1" applyFont="1" applyBorder="1" applyAlignment="1" applyProtection="1">
      <alignment horizontal="center" vertical="center"/>
    </xf>
    <xf numFmtId="178" fontId="13" fillId="0" borderId="0" xfId="12" applyNumberFormat="1" applyFont="1" applyFill="1" applyProtection="1">
      <alignment vertical="center"/>
    </xf>
    <xf numFmtId="178" fontId="13" fillId="0" borderId="0" xfId="12" applyNumberFormat="1" applyFont="1" applyProtection="1">
      <alignment vertical="center"/>
    </xf>
    <xf numFmtId="179" fontId="18" fillId="0" borderId="0" xfId="12" quotePrefix="1" applyNumberFormat="1" applyFont="1" applyProtection="1">
      <alignment vertical="center"/>
    </xf>
    <xf numFmtId="179" fontId="31" fillId="0" borderId="0" xfId="12" applyNumberFormat="1" applyFont="1" applyFill="1" applyProtection="1">
      <alignment vertical="center"/>
    </xf>
    <xf numFmtId="179" fontId="13" fillId="0" borderId="0" xfId="12" applyNumberFormat="1" applyFont="1" applyFill="1" applyBorder="1" applyAlignment="1" applyProtection="1">
      <alignment horizontal="left" vertical="center"/>
    </xf>
    <xf numFmtId="179" fontId="13" fillId="0" borderId="0" xfId="12" applyNumberFormat="1" applyFont="1" applyFill="1" applyBorder="1" applyAlignment="1" applyProtection="1">
      <alignment horizontal="right" vertical="center"/>
    </xf>
    <xf numFmtId="178" fontId="29" fillId="0" borderId="0" xfId="12" applyNumberFormat="1" applyFont="1" applyAlignment="1" applyProtection="1">
      <alignment horizontal="center" vertical="center"/>
    </xf>
    <xf numFmtId="178" fontId="30" fillId="0" borderId="0" xfId="12" applyNumberFormat="1" applyFont="1" applyProtection="1">
      <alignment vertical="center"/>
    </xf>
    <xf numFmtId="178" fontId="13" fillId="0" borderId="0" xfId="12" applyNumberFormat="1" applyFont="1" applyFill="1" applyBorder="1" applyAlignment="1" applyProtection="1">
      <alignment horizontal="right" vertical="center"/>
    </xf>
    <xf numFmtId="178" fontId="18" fillId="0" borderId="0" xfId="12" quotePrefix="1" applyNumberFormat="1" applyFont="1" applyProtection="1">
      <alignment vertical="center"/>
    </xf>
    <xf numFmtId="182" fontId="29" fillId="5" borderId="0" xfId="12" applyNumberFormat="1" applyFont="1" applyFill="1" applyAlignment="1" applyProtection="1">
      <alignment horizontal="center" vertical="center"/>
    </xf>
    <xf numFmtId="179" fontId="18" fillId="0" borderId="0" xfId="12" applyNumberFormat="1" applyFont="1" applyAlignment="1" applyProtection="1">
      <alignment horizontal="left" vertical="center"/>
    </xf>
    <xf numFmtId="178" fontId="18" fillId="0" borderId="0" xfId="12" applyNumberFormat="1" applyFont="1" applyAlignment="1" applyProtection="1">
      <alignment horizontal="center" vertical="center"/>
    </xf>
    <xf numFmtId="179" fontId="13" fillId="0" borderId="0" xfId="12" applyNumberFormat="1" applyFont="1" applyFill="1" applyBorder="1" applyAlignment="1" applyProtection="1">
      <alignment horizontal="center" vertical="center"/>
    </xf>
    <xf numFmtId="178" fontId="18" fillId="5" borderId="0" xfId="12" applyNumberFormat="1" applyFont="1" applyFill="1" applyAlignment="1" applyProtection="1">
      <alignment horizontal="center" vertical="center"/>
    </xf>
    <xf numFmtId="178" fontId="18" fillId="0" borderId="30" xfId="12" applyNumberFormat="1" applyFont="1" applyBorder="1" applyAlignment="1" applyProtection="1">
      <alignment horizontal="center" vertical="center"/>
    </xf>
    <xf numFmtId="178" fontId="18" fillId="5" borderId="30" xfId="12" applyNumberFormat="1" applyFont="1" applyFill="1" applyBorder="1" applyAlignment="1" applyProtection="1">
      <alignment horizontal="center" vertical="center"/>
    </xf>
    <xf numFmtId="178" fontId="32" fillId="0" borderId="0" xfId="12" applyNumberFormat="1" applyFont="1" applyAlignment="1" applyProtection="1">
      <alignment horizontal="center" vertical="center"/>
    </xf>
    <xf numFmtId="178" fontId="18" fillId="0" borderId="0" xfId="12" applyNumberFormat="1" applyFont="1" applyFill="1" applyProtection="1">
      <alignment vertical="center"/>
    </xf>
    <xf numFmtId="178" fontId="18" fillId="0" borderId="0" xfId="12" applyNumberFormat="1" applyFont="1" applyFill="1" applyBorder="1" applyAlignment="1" applyProtection="1">
      <alignment horizontal="right" vertical="center"/>
    </xf>
    <xf numFmtId="178" fontId="14" fillId="0" borderId="0" xfId="12" quotePrefix="1" applyNumberFormat="1" applyFont="1" applyAlignment="1" applyProtection="1">
      <alignment horizontal="right" vertical="center"/>
    </xf>
    <xf numFmtId="0" fontId="2" fillId="6" borderId="38" xfId="0" applyFont="1" applyFill="1" applyBorder="1" applyProtection="1">
      <alignment vertical="center"/>
      <protection locked="0"/>
    </xf>
    <xf numFmtId="0" fontId="2" fillId="6" borderId="62" xfId="0" applyFont="1" applyFill="1" applyBorder="1" applyProtection="1">
      <alignment vertical="center"/>
      <protection locked="0"/>
    </xf>
    <xf numFmtId="0" fontId="2" fillId="0" borderId="0" xfId="0" applyFont="1" applyFill="1" applyBorder="1" applyAlignment="1" applyProtection="1">
      <alignment horizontal="left" vertical="center"/>
    </xf>
    <xf numFmtId="0" fontId="2" fillId="0" borderId="0" xfId="0" applyFont="1" applyProtection="1">
      <alignment vertical="center"/>
    </xf>
    <xf numFmtId="0" fontId="2" fillId="0" borderId="5" xfId="0" applyFont="1" applyBorder="1" applyProtection="1">
      <alignment vertical="center"/>
    </xf>
    <xf numFmtId="0" fontId="40" fillId="0" borderId="5" xfId="0" applyFont="1" applyBorder="1" applyProtection="1">
      <alignment vertical="center"/>
    </xf>
    <xf numFmtId="0" fontId="40" fillId="0" borderId="0" xfId="0" applyFont="1" applyProtection="1">
      <alignment vertical="center"/>
    </xf>
    <xf numFmtId="0" fontId="2" fillId="0" borderId="0" xfId="0" applyFont="1" applyBorder="1" applyProtection="1">
      <alignment vertical="center"/>
    </xf>
    <xf numFmtId="0" fontId="40" fillId="0" borderId="0" xfId="0" applyFont="1" applyFill="1" applyAlignment="1" applyProtection="1">
      <alignment horizontal="right" vertical="center"/>
    </xf>
    <xf numFmtId="0" fontId="6" fillId="0" borderId="0" xfId="0" applyFont="1" applyProtection="1">
      <alignment vertical="center"/>
    </xf>
    <xf numFmtId="0" fontId="50" fillId="0" borderId="0" xfId="0" applyFont="1" applyProtection="1">
      <alignment vertical="center"/>
    </xf>
    <xf numFmtId="0" fontId="6" fillId="0" borderId="2"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185" fontId="6" fillId="0" borderId="1" xfId="2" applyNumberFormat="1" applyFont="1" applyFill="1" applyBorder="1" applyProtection="1">
      <alignment vertical="center"/>
    </xf>
    <xf numFmtId="185" fontId="6" fillId="0" borderId="0" xfId="2" applyNumberFormat="1" applyFont="1" applyFill="1" applyBorder="1" applyProtection="1">
      <alignment vertical="center"/>
    </xf>
    <xf numFmtId="0" fontId="6" fillId="0" borderId="63" xfId="0" applyFont="1" applyFill="1" applyBorder="1" applyAlignment="1" applyProtection="1">
      <alignment horizontal="center" vertical="center" wrapText="1"/>
    </xf>
    <xf numFmtId="185" fontId="6" fillId="0" borderId="2" xfId="2" applyNumberFormat="1" applyFont="1" applyFill="1" applyBorder="1" applyProtection="1">
      <alignment vertical="center"/>
    </xf>
    <xf numFmtId="185" fontId="6" fillId="0" borderId="19" xfId="2" applyNumberFormat="1" applyFont="1" applyFill="1" applyBorder="1" applyProtection="1">
      <alignment vertical="center"/>
    </xf>
    <xf numFmtId="185" fontId="6" fillId="0" borderId="0" xfId="2" applyNumberFormat="1" applyFont="1" applyFill="1" applyProtection="1">
      <alignment vertical="center"/>
    </xf>
    <xf numFmtId="185" fontId="50" fillId="0" borderId="64" xfId="2" applyNumberFormat="1" applyFont="1" applyFill="1" applyBorder="1" applyProtection="1">
      <alignment vertical="center"/>
    </xf>
    <xf numFmtId="184" fontId="0" fillId="0" borderId="0" xfId="0" applyNumberFormat="1" applyFont="1" applyFill="1" applyBorder="1" applyProtection="1">
      <alignment vertical="center"/>
    </xf>
    <xf numFmtId="0" fontId="50" fillId="0" borderId="0" xfId="0" applyFont="1" applyBorder="1" applyProtection="1">
      <alignment vertical="center"/>
    </xf>
    <xf numFmtId="184" fontId="0" fillId="0" borderId="65" xfId="0" applyNumberFormat="1" applyFont="1" applyFill="1" applyBorder="1" applyAlignment="1" applyProtection="1">
      <alignment vertical="center" wrapText="1"/>
    </xf>
    <xf numFmtId="0" fontId="7" fillId="0" borderId="66" xfId="0" applyFont="1" applyBorder="1" applyAlignment="1" applyProtection="1">
      <alignment vertical="center" wrapText="1"/>
    </xf>
    <xf numFmtId="0" fontId="6" fillId="0" borderId="0" xfId="0" applyFont="1" applyBorder="1" applyProtection="1">
      <alignment vertical="center"/>
    </xf>
    <xf numFmtId="0" fontId="6" fillId="0" borderId="67" xfId="0" applyFont="1" applyBorder="1" applyProtection="1">
      <alignment vertical="center"/>
    </xf>
    <xf numFmtId="0" fontId="6" fillId="0" borderId="2" xfId="0" applyFont="1" applyBorder="1" applyAlignment="1" applyProtection="1">
      <alignment horizontal="center" vertical="center" wrapText="1"/>
    </xf>
    <xf numFmtId="38" fontId="6" fillId="0" borderId="2" xfId="2"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186" fontId="6" fillId="0" borderId="2" xfId="0" applyNumberFormat="1" applyFont="1" applyBorder="1" applyProtection="1">
      <alignment vertical="center"/>
    </xf>
    <xf numFmtId="186" fontId="6" fillId="0" borderId="0" xfId="0" applyNumberFormat="1" applyFont="1" applyFill="1" applyBorder="1" applyProtection="1">
      <alignment vertical="center"/>
    </xf>
    <xf numFmtId="185" fontId="6" fillId="0" borderId="0" xfId="2" applyNumberFormat="1" applyFont="1" applyFill="1" applyBorder="1" applyAlignment="1" applyProtection="1">
      <alignment vertical="center" wrapText="1"/>
    </xf>
    <xf numFmtId="186" fontId="6" fillId="0" borderId="0" xfId="0" applyNumberFormat="1" applyFont="1" applyBorder="1" applyAlignment="1" applyProtection="1">
      <alignment vertical="center" wrapText="1"/>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left" vertical="top" wrapText="1"/>
    </xf>
    <xf numFmtId="0" fontId="39" fillId="0" borderId="0" xfId="0" applyFont="1" applyFill="1" applyProtection="1">
      <alignment vertical="center"/>
    </xf>
    <xf numFmtId="183" fontId="0" fillId="0" borderId="0" xfId="0" applyNumberFormat="1" applyFont="1" applyFill="1" applyBorder="1" applyAlignment="1" applyProtection="1">
      <alignment vertical="center" wrapText="1"/>
    </xf>
    <xf numFmtId="0" fontId="39" fillId="0" borderId="0" xfId="0" applyFont="1" applyFill="1" applyAlignment="1" applyProtection="1">
      <alignment horizontal="right" vertical="center"/>
    </xf>
    <xf numFmtId="0" fontId="0" fillId="0" borderId="0" xfId="0" applyFont="1" applyProtection="1">
      <alignment vertical="center"/>
    </xf>
    <xf numFmtId="0" fontId="39" fillId="0" borderId="0" xfId="0" applyFont="1" applyProtection="1">
      <alignment vertical="center"/>
    </xf>
    <xf numFmtId="0" fontId="0" fillId="0" borderId="0" xfId="0" applyFont="1" applyFill="1" applyBorder="1" applyAlignment="1" applyProtection="1">
      <alignment vertical="center"/>
    </xf>
    <xf numFmtId="0" fontId="0" fillId="0" borderId="2" xfId="0" applyFont="1" applyFill="1" applyBorder="1" applyAlignment="1" applyProtection="1">
      <alignment horizontal="left" vertical="top" wrapText="1"/>
    </xf>
    <xf numFmtId="0" fontId="0" fillId="0" borderId="54" xfId="0" applyFont="1" applyFill="1" applyBorder="1" applyAlignment="1" applyProtection="1">
      <alignment horizontal="left" vertical="top" wrapText="1"/>
    </xf>
    <xf numFmtId="0" fontId="0" fillId="0" borderId="0" xfId="0" applyFont="1" applyFill="1" applyAlignment="1" applyProtection="1">
      <alignment horizontal="left" vertical="top" wrapText="1"/>
    </xf>
    <xf numFmtId="0" fontId="0" fillId="0" borderId="2" xfId="0" applyFont="1" applyFill="1" applyBorder="1" applyAlignment="1" applyProtection="1">
      <alignment vertical="center" wrapText="1"/>
    </xf>
    <xf numFmtId="183" fontId="0" fillId="0" borderId="68" xfId="0" applyNumberFormat="1"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0" fillId="0" borderId="0" xfId="0" applyFont="1" applyFill="1" applyBorder="1" applyAlignment="1" applyProtection="1">
      <alignment horizontal="center" vertical="top" wrapText="1"/>
    </xf>
    <xf numFmtId="0" fontId="39" fillId="0" borderId="0" xfId="0" applyFont="1" applyFill="1" applyAlignment="1" applyProtection="1">
      <alignment horizontal="left" vertical="top" wrapText="1"/>
    </xf>
    <xf numFmtId="0" fontId="39" fillId="0" borderId="0" xfId="0" applyFont="1" applyFill="1" applyBorder="1" applyAlignment="1" applyProtection="1">
      <alignment horizontal="left" vertical="top" wrapText="1"/>
    </xf>
    <xf numFmtId="0" fontId="39" fillId="0" borderId="2" xfId="0" applyFont="1" applyBorder="1" applyAlignment="1" applyProtection="1">
      <alignment vertical="center" wrapText="1"/>
    </xf>
    <xf numFmtId="186" fontId="39" fillId="0" borderId="0" xfId="2" applyNumberFormat="1" applyFont="1" applyFill="1" applyBorder="1" applyProtection="1">
      <alignment vertical="center"/>
    </xf>
    <xf numFmtId="186" fontId="39" fillId="0" borderId="0" xfId="2" applyNumberFormat="1" applyFont="1" applyBorder="1" applyProtection="1">
      <alignment vertical="center"/>
    </xf>
    <xf numFmtId="0" fontId="0" fillId="0" borderId="0" xfId="0" applyFont="1" applyBorder="1" applyAlignment="1" applyProtection="1">
      <alignment vertical="center" wrapText="1"/>
    </xf>
    <xf numFmtId="186" fontId="0" fillId="0" borderId="0" xfId="2" applyNumberFormat="1" applyFont="1" applyFill="1" applyBorder="1" applyProtection="1">
      <alignment vertical="center"/>
    </xf>
    <xf numFmtId="0" fontId="0" fillId="0" borderId="2" xfId="0" applyFont="1" applyFill="1" applyBorder="1" applyAlignment="1" applyProtection="1">
      <alignment vertical="top" wrapText="1"/>
    </xf>
    <xf numFmtId="0" fontId="0" fillId="0" borderId="26" xfId="0" applyFont="1" applyFill="1" applyBorder="1" applyAlignment="1" applyProtection="1">
      <alignment vertical="center" wrapText="1"/>
    </xf>
    <xf numFmtId="0" fontId="2" fillId="0" borderId="5" xfId="0" applyFont="1" applyBorder="1" applyProtection="1">
      <alignment vertical="center"/>
      <protection locked="0"/>
    </xf>
    <xf numFmtId="185" fontId="6" fillId="3" borderId="2" xfId="2" applyNumberFormat="1" applyFont="1" applyFill="1" applyBorder="1" applyProtection="1">
      <alignment vertical="center"/>
      <protection locked="0"/>
    </xf>
    <xf numFmtId="185" fontId="6" fillId="3" borderId="26" xfId="2" applyNumberFormat="1" applyFont="1" applyFill="1" applyBorder="1" applyProtection="1">
      <alignment vertical="center"/>
      <protection locked="0"/>
    </xf>
    <xf numFmtId="185" fontId="6" fillId="3" borderId="1" xfId="2" applyNumberFormat="1" applyFont="1" applyFill="1" applyBorder="1" applyProtection="1">
      <alignment vertical="center"/>
      <protection locked="0"/>
    </xf>
    <xf numFmtId="186" fontId="6" fillId="3" borderId="2" xfId="0" applyNumberFormat="1" applyFont="1" applyFill="1" applyBorder="1" applyProtection="1">
      <alignment vertical="center"/>
      <protection locked="0"/>
    </xf>
    <xf numFmtId="183" fontId="0" fillId="3" borderId="2" xfId="0" applyNumberFormat="1" applyFont="1" applyFill="1" applyBorder="1" applyAlignment="1" applyProtection="1">
      <alignment horizontal="left" vertical="top" wrapText="1"/>
      <protection locked="0"/>
    </xf>
    <xf numFmtId="186" fontId="39" fillId="3" borderId="2" xfId="2" applyNumberFormat="1" applyFont="1" applyFill="1" applyBorder="1" applyProtection="1">
      <alignment vertical="center"/>
      <protection locked="0"/>
    </xf>
    <xf numFmtId="183" fontId="0" fillId="3" borderId="2" xfId="0" applyNumberFormat="1" applyFont="1" applyFill="1" applyBorder="1" applyAlignment="1" applyProtection="1">
      <alignment vertical="center" wrapText="1"/>
      <protection locked="0"/>
    </xf>
    <xf numFmtId="0" fontId="40" fillId="0" borderId="69" xfId="0" applyFont="1" applyBorder="1" applyProtection="1">
      <alignment vertical="center"/>
    </xf>
    <xf numFmtId="0" fontId="40" fillId="0" borderId="0" xfId="0" applyFont="1" applyBorder="1" applyProtection="1">
      <alignment vertical="center"/>
    </xf>
    <xf numFmtId="0" fontId="50" fillId="0" borderId="69" xfId="0" applyFont="1" applyBorder="1" applyProtection="1">
      <alignment vertical="center"/>
    </xf>
    <xf numFmtId="0" fontId="50" fillId="0" borderId="70" xfId="0" applyFont="1" applyBorder="1" applyAlignment="1" applyProtection="1">
      <alignment horizontal="center" vertical="center" wrapText="1"/>
    </xf>
    <xf numFmtId="0" fontId="50" fillId="0" borderId="71" xfId="0" applyFont="1" applyBorder="1" applyProtection="1">
      <alignment vertical="center"/>
    </xf>
    <xf numFmtId="0" fontId="50" fillId="0" borderId="72" xfId="0" applyFont="1" applyBorder="1" applyProtection="1">
      <alignment vertical="center"/>
    </xf>
    <xf numFmtId="184" fontId="39" fillId="0" borderId="0" xfId="0" applyNumberFormat="1" applyFont="1" applyFill="1" applyBorder="1" applyProtection="1">
      <alignment vertical="center"/>
    </xf>
    <xf numFmtId="0" fontId="40" fillId="0" borderId="5" xfId="0" applyFont="1" applyFill="1" applyBorder="1" applyAlignment="1" applyProtection="1">
      <alignment horizontal="right" vertical="center"/>
      <protection locked="0"/>
    </xf>
    <xf numFmtId="0" fontId="50" fillId="0" borderId="19" xfId="0" applyFont="1" applyBorder="1" applyProtection="1">
      <alignment vertical="center"/>
      <protection locked="0"/>
    </xf>
    <xf numFmtId="0" fontId="2" fillId="6" borderId="5" xfId="0" applyFont="1" applyFill="1" applyBorder="1" applyAlignment="1" applyProtection="1">
      <alignment horizontal="right" vertical="center"/>
      <protection locked="0"/>
    </xf>
    <xf numFmtId="0" fontId="2" fillId="6" borderId="5" xfId="0" applyFont="1" applyFill="1" applyBorder="1" applyProtection="1">
      <alignment vertical="center"/>
      <protection locked="0"/>
    </xf>
    <xf numFmtId="0" fontId="3" fillId="6" borderId="73" xfId="0" applyFont="1" applyFill="1" applyBorder="1" applyProtection="1">
      <alignment vertical="center"/>
      <protection locked="0"/>
    </xf>
    <xf numFmtId="183" fontId="3" fillId="6" borderId="1" xfId="0" applyNumberFormat="1" applyFont="1" applyFill="1" applyBorder="1" applyProtection="1">
      <alignment vertical="center"/>
      <protection locked="0"/>
    </xf>
    <xf numFmtId="0" fontId="3" fillId="6" borderId="1" xfId="0" applyFont="1" applyFill="1" applyBorder="1" applyProtection="1">
      <alignment vertical="center"/>
      <protection locked="0"/>
    </xf>
    <xf numFmtId="0" fontId="3" fillId="6" borderId="38" xfId="0" applyFont="1" applyFill="1" applyBorder="1" applyProtection="1">
      <alignment vertical="center"/>
      <protection locked="0"/>
    </xf>
    <xf numFmtId="0" fontId="3" fillId="6" borderId="74" xfId="0" applyFont="1" applyFill="1" applyBorder="1" applyProtection="1">
      <alignment vertical="center"/>
      <protection locked="0"/>
    </xf>
    <xf numFmtId="183" fontId="3" fillId="6" borderId="2" xfId="0" applyNumberFormat="1" applyFont="1" applyFill="1" applyBorder="1" applyProtection="1">
      <alignment vertical="center"/>
      <protection locked="0"/>
    </xf>
    <xf numFmtId="0" fontId="3" fillId="6" borderId="2" xfId="0" applyFont="1" applyFill="1" applyBorder="1" applyProtection="1">
      <alignment vertical="center"/>
      <protection locked="0"/>
    </xf>
    <xf numFmtId="0" fontId="3" fillId="6" borderId="62" xfId="0" applyFont="1" applyFill="1" applyBorder="1" applyProtection="1">
      <alignment vertical="center"/>
      <protection locked="0"/>
    </xf>
    <xf numFmtId="0" fontId="3" fillId="6" borderId="9" xfId="0" applyFont="1" applyFill="1" applyBorder="1" applyProtection="1">
      <alignment vertical="center"/>
      <protection locked="0"/>
    </xf>
    <xf numFmtId="183" fontId="3" fillId="6" borderId="3" xfId="0" applyNumberFormat="1" applyFont="1" applyFill="1" applyBorder="1" applyProtection="1">
      <alignment vertical="center"/>
      <protection locked="0"/>
    </xf>
    <xf numFmtId="0" fontId="3" fillId="6" borderId="3" xfId="0" applyFont="1" applyFill="1" applyBorder="1" applyProtection="1">
      <alignment vertical="center"/>
      <protection locked="0"/>
    </xf>
    <xf numFmtId="0" fontId="3" fillId="6" borderId="4" xfId="0" applyFont="1" applyFill="1" applyBorder="1" applyProtection="1">
      <alignment vertical="center"/>
      <protection locked="0"/>
    </xf>
    <xf numFmtId="0" fontId="39" fillId="6" borderId="73" xfId="0" applyFont="1" applyFill="1" applyBorder="1" applyProtection="1">
      <alignment vertical="center"/>
      <protection locked="0"/>
    </xf>
    <xf numFmtId="183" fontId="39" fillId="6" borderId="1" xfId="0" applyNumberFormat="1" applyFont="1" applyFill="1" applyBorder="1" applyProtection="1">
      <alignment vertical="center"/>
      <protection locked="0"/>
    </xf>
    <xf numFmtId="0" fontId="39" fillId="6" borderId="1" xfId="0" applyFont="1" applyFill="1" applyBorder="1" applyProtection="1">
      <alignment vertical="center"/>
      <protection locked="0"/>
    </xf>
    <xf numFmtId="0" fontId="39" fillId="6" borderId="38" xfId="0" applyFont="1" applyFill="1" applyBorder="1" applyProtection="1">
      <alignment vertical="center"/>
      <protection locked="0"/>
    </xf>
    <xf numFmtId="0" fontId="39" fillId="6" borderId="74" xfId="0" applyFont="1" applyFill="1" applyBorder="1" applyProtection="1">
      <alignment vertical="center"/>
      <protection locked="0"/>
    </xf>
    <xf numFmtId="183" fontId="39" fillId="6" borderId="2" xfId="0" applyNumberFormat="1" applyFont="1" applyFill="1" applyBorder="1" applyProtection="1">
      <alignment vertical="center"/>
      <protection locked="0"/>
    </xf>
    <xf numFmtId="0" fontId="39" fillId="6" borderId="2" xfId="0" applyFont="1" applyFill="1" applyBorder="1" applyProtection="1">
      <alignment vertical="center"/>
      <protection locked="0"/>
    </xf>
    <xf numFmtId="0" fontId="39" fillId="6" borderId="62" xfId="0" applyFont="1" applyFill="1" applyBorder="1" applyProtection="1">
      <alignment vertical="center"/>
      <protection locked="0"/>
    </xf>
    <xf numFmtId="0" fontId="39" fillId="6" borderId="9" xfId="0" applyFont="1" applyFill="1" applyBorder="1" applyProtection="1">
      <alignment vertical="center"/>
      <protection locked="0"/>
    </xf>
    <xf numFmtId="183" fontId="39" fillId="6" borderId="3" xfId="0" applyNumberFormat="1" applyFont="1" applyFill="1" applyBorder="1" applyProtection="1">
      <alignment vertical="center"/>
      <protection locked="0"/>
    </xf>
    <xf numFmtId="0" fontId="39" fillId="6" borderId="3" xfId="0" applyFont="1" applyFill="1" applyBorder="1" applyProtection="1">
      <alignment vertical="center"/>
      <protection locked="0"/>
    </xf>
    <xf numFmtId="0" fontId="39" fillId="6" borderId="4" xfId="0" applyFont="1" applyFill="1" applyBorder="1" applyProtection="1">
      <alignment vertical="center"/>
      <protection locked="0"/>
    </xf>
    <xf numFmtId="0" fontId="40" fillId="6" borderId="5" xfId="0" applyFont="1" applyFill="1" applyBorder="1" applyAlignment="1" applyProtection="1">
      <alignment horizontal="right" vertical="center"/>
      <protection locked="0"/>
    </xf>
    <xf numFmtId="0" fontId="40" fillId="6" borderId="5" xfId="0" applyFont="1" applyFill="1" applyBorder="1" applyProtection="1">
      <alignment vertical="center"/>
      <protection locked="0"/>
    </xf>
    <xf numFmtId="0" fontId="40" fillId="0" borderId="30" xfId="0" applyFont="1" applyBorder="1" applyProtection="1">
      <alignment vertical="center"/>
    </xf>
    <xf numFmtId="0" fontId="50" fillId="0" borderId="41" xfId="0" applyFont="1" applyBorder="1" applyProtection="1">
      <alignment vertical="center"/>
    </xf>
    <xf numFmtId="0" fontId="39" fillId="0" borderId="69" xfId="0" applyFont="1" applyBorder="1" applyProtection="1">
      <alignment vertical="center"/>
    </xf>
    <xf numFmtId="0" fontId="39" fillId="0" borderId="75" xfId="0" applyFont="1" applyFill="1" applyBorder="1" applyAlignment="1" applyProtection="1">
      <alignment horizontal="center" vertical="center" wrapText="1"/>
    </xf>
    <xf numFmtId="38" fontId="38" fillId="6" borderId="33" xfId="8" applyFont="1" applyFill="1" applyBorder="1" applyProtection="1">
      <alignment vertical="center"/>
      <protection locked="0"/>
    </xf>
    <xf numFmtId="38" fontId="38" fillId="6" borderId="2" xfId="8" applyFont="1" applyFill="1" applyBorder="1" applyProtection="1">
      <alignment vertical="center"/>
      <protection locked="0"/>
    </xf>
    <xf numFmtId="38" fontId="38" fillId="6" borderId="3" xfId="8" applyFont="1" applyFill="1" applyBorder="1" applyProtection="1">
      <alignment vertical="center"/>
      <protection locked="0"/>
    </xf>
    <xf numFmtId="38" fontId="38" fillId="6" borderId="76" xfId="8" applyFont="1" applyFill="1" applyBorder="1" applyProtection="1">
      <alignment vertical="center"/>
      <protection locked="0"/>
    </xf>
    <xf numFmtId="38" fontId="38" fillId="6" borderId="74" xfId="8" applyFont="1" applyFill="1" applyBorder="1" applyProtection="1">
      <alignment vertical="center"/>
      <protection locked="0"/>
    </xf>
    <xf numFmtId="38" fontId="38" fillId="6" borderId="9" xfId="8" applyFont="1" applyFill="1" applyBorder="1" applyProtection="1">
      <alignment vertical="center"/>
      <protection locked="0"/>
    </xf>
    <xf numFmtId="0" fontId="11" fillId="6" borderId="2" xfId="13" applyFont="1" applyFill="1" applyBorder="1" applyAlignment="1" applyProtection="1">
      <alignment horizontal="center" vertical="center" shrinkToFit="1"/>
      <protection locked="0"/>
    </xf>
    <xf numFmtId="0" fontId="48" fillId="6" borderId="77" xfId="13" applyFont="1" applyFill="1" applyBorder="1" applyAlignment="1" applyProtection="1">
      <alignment horizontal="center" vertical="center"/>
      <protection locked="0"/>
    </xf>
    <xf numFmtId="38" fontId="38" fillId="6" borderId="78" xfId="8" applyFont="1" applyFill="1" applyBorder="1" applyProtection="1">
      <alignment vertical="center"/>
      <protection locked="0"/>
    </xf>
    <xf numFmtId="0" fontId="48" fillId="6" borderId="79" xfId="13" applyFont="1" applyFill="1" applyBorder="1" applyAlignment="1" applyProtection="1">
      <alignment horizontal="center" vertical="center"/>
      <protection locked="0"/>
    </xf>
    <xf numFmtId="38" fontId="38" fillId="6" borderId="80" xfId="8" applyFont="1" applyFill="1" applyBorder="1" applyProtection="1">
      <alignment vertical="center"/>
      <protection locked="0"/>
    </xf>
    <xf numFmtId="0" fontId="48" fillId="6" borderId="81" xfId="13" applyFont="1" applyFill="1" applyBorder="1" applyAlignment="1" applyProtection="1">
      <alignment horizontal="center" vertical="center"/>
      <protection locked="0"/>
    </xf>
    <xf numFmtId="38" fontId="38" fillId="6" borderId="82" xfId="8" applyFont="1" applyFill="1" applyBorder="1" applyProtection="1">
      <alignment vertical="center"/>
      <protection locked="0"/>
    </xf>
    <xf numFmtId="0" fontId="48" fillId="6" borderId="83" xfId="13" applyFont="1" applyFill="1" applyBorder="1" applyAlignment="1" applyProtection="1">
      <alignment horizontal="center" vertical="center"/>
      <protection locked="0"/>
    </xf>
    <xf numFmtId="38" fontId="38" fillId="6" borderId="84" xfId="8" applyFont="1" applyFill="1" applyBorder="1" applyProtection="1">
      <alignment vertical="center"/>
      <protection locked="0"/>
    </xf>
    <xf numFmtId="0" fontId="48" fillId="6" borderId="85" xfId="13" applyFont="1" applyFill="1" applyBorder="1" applyAlignment="1" applyProtection="1">
      <alignment horizontal="center" vertical="center"/>
      <protection locked="0"/>
    </xf>
    <xf numFmtId="38" fontId="38" fillId="6" borderId="86" xfId="8" applyFont="1" applyFill="1" applyBorder="1" applyProtection="1">
      <alignment vertical="center"/>
      <protection locked="0"/>
    </xf>
    <xf numFmtId="0" fontId="48" fillId="6" borderId="87" xfId="13" applyFont="1" applyFill="1" applyBorder="1" applyAlignment="1" applyProtection="1">
      <alignment horizontal="center" vertical="center"/>
      <protection locked="0"/>
    </xf>
    <xf numFmtId="38" fontId="38" fillId="6" borderId="88" xfId="8" applyFont="1" applyFill="1" applyBorder="1" applyProtection="1">
      <alignment vertical="center"/>
      <protection locked="0"/>
    </xf>
    <xf numFmtId="0" fontId="11" fillId="2" borderId="2" xfId="12" applyFont="1" applyFill="1" applyBorder="1" applyAlignment="1" applyProtection="1">
      <alignment horizontal="center" vertical="center" shrinkToFit="1"/>
      <protection locked="0"/>
    </xf>
    <xf numFmtId="38" fontId="3" fillId="9" borderId="76" xfId="5" applyFill="1" applyBorder="1" applyProtection="1">
      <alignment vertical="center"/>
      <protection locked="0"/>
    </xf>
    <xf numFmtId="38" fontId="3" fillId="9" borderId="33" xfId="5" applyFill="1" applyBorder="1" applyProtection="1">
      <alignment vertical="center"/>
      <protection locked="0"/>
    </xf>
    <xf numFmtId="38" fontId="3" fillId="9" borderId="36" xfId="5" applyFill="1" applyBorder="1" applyProtection="1">
      <alignment vertical="center"/>
      <protection locked="0"/>
    </xf>
    <xf numFmtId="38" fontId="3" fillId="9" borderId="9" xfId="5" applyFill="1" applyBorder="1" applyProtection="1">
      <alignment vertical="center"/>
      <protection locked="0"/>
    </xf>
    <xf numFmtId="38" fontId="3" fillId="9" borderId="3" xfId="5" applyFill="1" applyBorder="1" applyProtection="1">
      <alignment vertical="center"/>
      <protection locked="0"/>
    </xf>
    <xf numFmtId="38" fontId="3" fillId="9" borderId="4" xfId="5" applyFill="1" applyBorder="1" applyProtection="1">
      <alignment vertical="center"/>
      <protection locked="0"/>
    </xf>
    <xf numFmtId="38" fontId="3" fillId="9" borderId="53" xfId="5" applyFill="1" applyBorder="1" applyProtection="1">
      <alignment vertical="center"/>
      <protection locked="0"/>
    </xf>
    <xf numFmtId="38" fontId="3" fillId="9" borderId="54" xfId="5" applyFill="1" applyBorder="1" applyProtection="1">
      <alignment vertical="center"/>
      <protection locked="0"/>
    </xf>
    <xf numFmtId="38" fontId="3" fillId="9" borderId="55" xfId="5" applyFill="1" applyBorder="1" applyProtection="1">
      <alignment vertical="center"/>
      <protection locked="0"/>
    </xf>
    <xf numFmtId="38" fontId="3" fillId="9" borderId="89" xfId="5" applyFill="1" applyBorder="1" applyProtection="1">
      <alignment vertical="center"/>
      <protection locked="0"/>
    </xf>
    <xf numFmtId="38" fontId="3" fillId="9" borderId="90" xfId="5" applyFill="1" applyBorder="1" applyProtection="1">
      <alignment vertical="center"/>
      <protection locked="0"/>
    </xf>
    <xf numFmtId="38" fontId="3" fillId="9" borderId="91" xfId="5" applyFill="1" applyBorder="1" applyProtection="1">
      <alignment vertical="center"/>
      <protection locked="0"/>
    </xf>
    <xf numFmtId="38" fontId="3" fillId="9" borderId="74" xfId="5" applyFill="1" applyBorder="1" applyProtection="1">
      <alignment vertical="center"/>
      <protection locked="0"/>
    </xf>
    <xf numFmtId="38" fontId="3" fillId="9" borderId="2" xfId="5" applyFill="1" applyBorder="1" applyProtection="1">
      <alignment vertical="center"/>
      <protection locked="0"/>
    </xf>
    <xf numFmtId="38" fontId="3" fillId="9" borderId="62" xfId="5" applyFill="1" applyBorder="1" applyProtection="1">
      <alignment vertical="center"/>
      <protection locked="0"/>
    </xf>
    <xf numFmtId="0" fontId="6" fillId="0" borderId="2" xfId="0" applyFont="1" applyFill="1" applyBorder="1" applyAlignment="1" applyProtection="1">
      <alignment horizontal="left" vertical="top" wrapText="1"/>
    </xf>
    <xf numFmtId="183" fontId="0" fillId="3" borderId="25" xfId="0" applyNumberFormat="1" applyFont="1" applyFill="1" applyBorder="1" applyAlignment="1" applyProtection="1">
      <alignment vertical="center" wrapText="1"/>
      <protection locked="0"/>
    </xf>
    <xf numFmtId="178" fontId="51" fillId="0" borderId="0" xfId="12" applyNumberFormat="1" applyFont="1">
      <alignment vertical="center"/>
    </xf>
    <xf numFmtId="178" fontId="52" fillId="0" borderId="0" xfId="12" applyNumberFormat="1" applyFont="1">
      <alignment vertical="center"/>
    </xf>
    <xf numFmtId="0" fontId="0" fillId="0" borderId="0" xfId="12" applyFont="1" applyAlignment="1" applyProtection="1"/>
    <xf numFmtId="0" fontId="36" fillId="0" borderId="0" xfId="12" applyFont="1" applyAlignment="1" applyProtection="1"/>
    <xf numFmtId="0" fontId="0" fillId="0" borderId="2" xfId="0" applyFont="1" applyFill="1" applyBorder="1" applyAlignment="1" applyProtection="1">
      <alignment horizontal="left" vertical="center" wrapText="1"/>
    </xf>
    <xf numFmtId="0" fontId="0" fillId="0" borderId="31" xfId="0" applyFont="1" applyFill="1" applyBorder="1" applyAlignment="1" applyProtection="1">
      <alignment horizontal="center" vertical="center" wrapText="1"/>
    </xf>
    <xf numFmtId="0" fontId="2" fillId="6" borderId="0" xfId="16" applyFont="1" applyFill="1" applyBorder="1" applyAlignment="1" applyProtection="1">
      <alignment vertical="center" shrinkToFit="1"/>
      <protection locked="0"/>
    </xf>
    <xf numFmtId="0" fontId="2" fillId="6" borderId="0" xfId="16" applyFont="1" applyFill="1" applyBorder="1" applyAlignment="1" applyProtection="1">
      <alignment horizontal="center" vertical="center" shrinkToFit="1"/>
      <protection locked="0"/>
    </xf>
    <xf numFmtId="0" fontId="2" fillId="6" borderId="0" xfId="16" applyFont="1" applyFill="1" applyProtection="1">
      <alignment vertical="center"/>
      <protection locked="0"/>
    </xf>
    <xf numFmtId="0" fontId="2" fillId="6" borderId="0" xfId="16" applyFont="1" applyFill="1" applyAlignment="1" applyProtection="1">
      <alignment horizontal="right" vertical="center"/>
      <protection locked="0"/>
    </xf>
    <xf numFmtId="0" fontId="2" fillId="6" borderId="14" xfId="15" applyFont="1" applyFill="1" applyBorder="1" applyAlignment="1" applyProtection="1">
      <alignment vertical="center"/>
      <protection locked="0"/>
    </xf>
    <xf numFmtId="0" fontId="2" fillId="6" borderId="0" xfId="16" applyFont="1" applyFill="1" applyBorder="1" applyAlignment="1" applyProtection="1">
      <alignment horizontal="left" vertical="center"/>
      <protection locked="0"/>
    </xf>
    <xf numFmtId="0" fontId="2" fillId="6" borderId="0" xfId="16" applyFont="1" applyFill="1" applyBorder="1" applyAlignment="1" applyProtection="1">
      <alignment horizontal="center" vertical="center"/>
      <protection locked="0"/>
    </xf>
    <xf numFmtId="0" fontId="53" fillId="6" borderId="0" xfId="16" applyFont="1" applyFill="1" applyAlignment="1" applyProtection="1">
      <alignment horizontal="right" vertical="center"/>
      <protection locked="0"/>
    </xf>
    <xf numFmtId="0" fontId="2" fillId="6" borderId="71" xfId="16" applyFont="1" applyFill="1" applyBorder="1" applyAlignment="1" applyProtection="1">
      <alignment horizontal="left" vertical="center"/>
      <protection locked="0"/>
    </xf>
    <xf numFmtId="0" fontId="2" fillId="6" borderId="0" xfId="16" applyFont="1" applyFill="1" applyBorder="1" applyAlignment="1" applyProtection="1">
      <alignment vertical="center"/>
      <protection locked="0"/>
    </xf>
    <xf numFmtId="0" fontId="2" fillId="6" borderId="0" xfId="16" applyFont="1" applyFill="1" applyBorder="1" applyProtection="1">
      <alignment vertical="center"/>
      <protection locked="0"/>
    </xf>
    <xf numFmtId="0" fontId="8" fillId="6" borderId="0" xfId="16" applyFont="1" applyFill="1" applyAlignment="1" applyProtection="1">
      <alignment horizontal="right" vertical="center"/>
      <protection locked="0"/>
    </xf>
    <xf numFmtId="0" fontId="8" fillId="6" borderId="0" xfId="16" applyFont="1" applyFill="1" applyBorder="1" applyAlignment="1" applyProtection="1">
      <alignment horizontal="right" vertical="center"/>
      <protection locked="0"/>
    </xf>
    <xf numFmtId="0" fontId="2" fillId="6" borderId="92" xfId="16" applyFont="1" applyFill="1" applyBorder="1" applyAlignment="1" applyProtection="1">
      <alignment horizontal="center" vertical="center"/>
      <protection locked="0"/>
    </xf>
    <xf numFmtId="0" fontId="2" fillId="6" borderId="33" xfId="16" applyFont="1" applyFill="1" applyBorder="1" applyAlignment="1" applyProtection="1">
      <alignment horizontal="center" vertical="center"/>
      <protection locked="0"/>
    </xf>
    <xf numFmtId="0" fontId="2" fillId="6" borderId="21" xfId="16" applyFont="1" applyFill="1" applyBorder="1" applyAlignment="1" applyProtection="1">
      <alignment horizontal="center" vertical="center"/>
      <protection locked="0"/>
    </xf>
    <xf numFmtId="0" fontId="9" fillId="6" borderId="93" xfId="16" applyFont="1" applyFill="1" applyBorder="1" applyAlignment="1" applyProtection="1">
      <alignment horizontal="left" vertical="top" wrapText="1"/>
      <protection locked="0"/>
    </xf>
    <xf numFmtId="0" fontId="9" fillId="6" borderId="90" xfId="16" applyFont="1" applyFill="1" applyBorder="1" applyAlignment="1" applyProtection="1">
      <alignment horizontal="left" vertical="top" wrapText="1"/>
      <protection locked="0"/>
    </xf>
    <xf numFmtId="0" fontId="9" fillId="6" borderId="94" xfId="16" applyFont="1" applyFill="1" applyBorder="1" applyAlignment="1" applyProtection="1">
      <alignment horizontal="left" vertical="top" wrapText="1"/>
      <protection locked="0"/>
    </xf>
    <xf numFmtId="0" fontId="9" fillId="0" borderId="91" xfId="16" applyFont="1" applyBorder="1" applyAlignment="1" applyProtection="1">
      <alignment horizontal="left" vertical="top" wrapText="1"/>
      <protection locked="0"/>
    </xf>
    <xf numFmtId="0" fontId="9" fillId="0" borderId="21" xfId="16" applyFont="1" applyBorder="1" applyAlignment="1" applyProtection="1">
      <alignment horizontal="left" vertical="top" wrapText="1"/>
      <protection locked="0"/>
    </xf>
    <xf numFmtId="0" fontId="54" fillId="6" borderId="95" xfId="16" applyFont="1" applyFill="1" applyBorder="1" applyAlignment="1" applyProtection="1">
      <alignment horizontal="center" vertical="center"/>
      <protection locked="0"/>
    </xf>
    <xf numFmtId="0" fontId="10" fillId="6" borderId="0" xfId="16" applyFont="1" applyFill="1" applyBorder="1" applyAlignment="1" applyProtection="1">
      <alignment vertical="center"/>
      <protection locked="0"/>
    </xf>
    <xf numFmtId="0" fontId="2" fillId="6" borderId="0" xfId="16" applyFont="1" applyFill="1" applyAlignment="1" applyProtection="1">
      <alignment horizontal="center" vertical="center"/>
      <protection locked="0"/>
    </xf>
    <xf numFmtId="0" fontId="8" fillId="6" borderId="92" xfId="16" applyFont="1" applyFill="1" applyBorder="1" applyAlignment="1" applyProtection="1">
      <alignment horizontal="center" vertical="center"/>
      <protection locked="0"/>
    </xf>
    <xf numFmtId="0" fontId="8" fillId="6" borderId="32" xfId="16" applyFont="1" applyFill="1" applyBorder="1" applyAlignment="1" applyProtection="1">
      <alignment horizontal="center" vertical="center"/>
      <protection locked="0"/>
    </xf>
    <xf numFmtId="0" fontId="2" fillId="6" borderId="35" xfId="16" applyFont="1" applyFill="1" applyBorder="1" applyAlignment="1" applyProtection="1">
      <alignment horizontal="center" vertical="center"/>
      <protection locked="0"/>
    </xf>
    <xf numFmtId="0" fontId="2" fillId="6" borderId="14" xfId="16" applyFont="1" applyFill="1" applyBorder="1" applyAlignment="1" applyProtection="1">
      <alignment horizontal="center" vertical="center"/>
      <protection locked="0"/>
    </xf>
    <xf numFmtId="0" fontId="2" fillId="6" borderId="63" xfId="16" applyFont="1" applyFill="1" applyBorder="1" applyAlignment="1" applyProtection="1">
      <alignment horizontal="center" vertical="center"/>
      <protection locked="0"/>
    </xf>
    <xf numFmtId="0" fontId="8" fillId="6" borderId="0" xfId="16" applyFont="1" applyFill="1" applyProtection="1">
      <alignment vertical="center"/>
      <protection locked="0"/>
    </xf>
    <xf numFmtId="0" fontId="9" fillId="6" borderId="14" xfId="16" applyFont="1" applyFill="1" applyBorder="1" applyAlignment="1" applyProtection="1">
      <alignment horizontal="left" vertical="top" wrapText="1"/>
      <protection locked="0"/>
    </xf>
    <xf numFmtId="0" fontId="9" fillId="6" borderId="0" xfId="16" applyFont="1" applyFill="1" applyBorder="1" applyAlignment="1" applyProtection="1">
      <alignment horizontal="left" vertical="top" wrapText="1"/>
      <protection locked="0"/>
    </xf>
    <xf numFmtId="0" fontId="8" fillId="6" borderId="96" xfId="16" applyFont="1" applyFill="1" applyBorder="1" applyAlignment="1" applyProtection="1">
      <alignment horizontal="left" vertical="top" wrapText="1"/>
      <protection locked="0"/>
    </xf>
    <xf numFmtId="38" fontId="2" fillId="9" borderId="20" xfId="4" applyFont="1" applyFill="1" applyBorder="1" applyAlignment="1" applyProtection="1">
      <alignment horizontal="right" vertical="center"/>
      <protection locked="0"/>
    </xf>
    <xf numFmtId="38" fontId="2" fillId="9" borderId="97" xfId="4" applyFont="1" applyFill="1" applyBorder="1" applyAlignment="1" applyProtection="1">
      <alignment horizontal="right" vertical="center"/>
      <protection locked="0"/>
    </xf>
    <xf numFmtId="0" fontId="54" fillId="6" borderId="95" xfId="16" applyFont="1" applyFill="1" applyBorder="1" applyAlignment="1" applyProtection="1">
      <alignment horizontal="center" vertical="center" shrinkToFit="1"/>
      <protection locked="0"/>
    </xf>
    <xf numFmtId="0" fontId="8" fillId="6" borderId="0" xfId="16" applyFont="1" applyFill="1" applyBorder="1" applyAlignment="1" applyProtection="1">
      <alignment horizontal="center" vertical="center"/>
      <protection locked="0"/>
    </xf>
    <xf numFmtId="176" fontId="2" fillId="6" borderId="0" xfId="16" applyNumberFormat="1" applyFont="1" applyFill="1" applyBorder="1" applyAlignment="1" applyProtection="1">
      <alignment horizontal="right" vertical="center"/>
      <protection locked="0"/>
    </xf>
    <xf numFmtId="177" fontId="4" fillId="6" borderId="0" xfId="16" applyNumberFormat="1" applyFont="1" applyFill="1" applyBorder="1" applyAlignment="1" applyProtection="1">
      <alignment horizontal="center" vertical="center"/>
      <protection locked="0"/>
    </xf>
    <xf numFmtId="0" fontId="11" fillId="6" borderId="93" xfId="16" applyFont="1" applyFill="1" applyBorder="1" applyAlignment="1" applyProtection="1">
      <alignment horizontal="left" vertical="top" wrapText="1"/>
      <protection locked="0"/>
    </xf>
    <xf numFmtId="0" fontId="11" fillId="6" borderId="90" xfId="16" applyFont="1" applyFill="1" applyBorder="1" applyAlignment="1" applyProtection="1">
      <alignment horizontal="left" vertical="top" wrapText="1"/>
      <protection locked="0"/>
    </xf>
    <xf numFmtId="0" fontId="11" fillId="6" borderId="91" xfId="16" applyFont="1" applyFill="1" applyBorder="1" applyAlignment="1" applyProtection="1">
      <alignment horizontal="left" vertical="top" wrapText="1"/>
      <protection locked="0"/>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2" fillId="0" borderId="75" xfId="0" applyFont="1" applyFill="1" applyBorder="1" applyAlignment="1" applyProtection="1">
      <alignment horizontal="center" vertical="center" wrapText="1"/>
    </xf>
    <xf numFmtId="0" fontId="6" fillId="0" borderId="0" xfId="0" applyFont="1" applyAlignment="1" applyProtection="1">
      <alignment vertical="center" wrapText="1"/>
    </xf>
    <xf numFmtId="185" fontId="6" fillId="0" borderId="64" xfId="2" applyNumberFormat="1" applyFont="1" applyFill="1" applyBorder="1" applyProtection="1">
      <alignment vertical="center"/>
    </xf>
    <xf numFmtId="0" fontId="7" fillId="0" borderId="0" xfId="0" applyFont="1" applyFill="1" applyBorder="1" applyAlignment="1" applyProtection="1">
      <alignment vertical="center" wrapText="1"/>
    </xf>
    <xf numFmtId="0" fontId="0" fillId="0" borderId="0" xfId="0" applyFont="1" applyFill="1" applyAlignment="1" applyProtection="1">
      <alignment horizontal="right" vertical="center"/>
    </xf>
    <xf numFmtId="0" fontId="0" fillId="0" borderId="3" xfId="0" applyFont="1" applyFill="1" applyBorder="1" applyAlignment="1" applyProtection="1">
      <alignment horizontal="left" vertical="top" wrapText="1"/>
    </xf>
    <xf numFmtId="183" fontId="0" fillId="3" borderId="1" xfId="0" applyNumberFormat="1" applyFont="1" applyFill="1" applyBorder="1" applyAlignment="1" applyProtection="1">
      <alignment horizontal="left" vertical="top" wrapText="1"/>
      <protection locked="0"/>
    </xf>
    <xf numFmtId="0" fontId="0" fillId="0" borderId="30" xfId="0" applyFont="1" applyFill="1" applyBorder="1" applyAlignment="1" applyProtection="1">
      <alignment horizontal="left" vertical="top" wrapText="1"/>
    </xf>
    <xf numFmtId="0" fontId="0" fillId="0" borderId="5" xfId="0" applyFont="1" applyFill="1" applyBorder="1" applyProtection="1">
      <alignment vertical="center"/>
    </xf>
    <xf numFmtId="183" fontId="0" fillId="3" borderId="26" xfId="0" applyNumberFormat="1" applyFont="1" applyFill="1" applyBorder="1" applyAlignment="1" applyProtection="1">
      <alignment horizontal="left" vertical="top" wrapText="1"/>
      <protection locked="0"/>
    </xf>
    <xf numFmtId="183" fontId="0" fillId="8" borderId="26" xfId="0" applyNumberFormat="1" applyFont="1" applyFill="1" applyBorder="1" applyAlignment="1" applyProtection="1">
      <alignment horizontal="left" vertical="top" wrapText="1"/>
      <protection locked="0"/>
    </xf>
    <xf numFmtId="183" fontId="0" fillId="8" borderId="25" xfId="0" applyNumberFormat="1" applyFont="1" applyFill="1" applyBorder="1" applyAlignment="1" applyProtection="1">
      <alignment horizontal="left" vertical="top" wrapText="1"/>
      <protection locked="0"/>
    </xf>
    <xf numFmtId="0" fontId="7" fillId="0" borderId="0" xfId="12" applyFont="1" applyAlignment="1" applyProtection="1"/>
    <xf numFmtId="0" fontId="0" fillId="0" borderId="54" xfId="12" applyFont="1" applyFill="1" applyBorder="1" applyAlignment="1" applyProtection="1">
      <alignment vertical="center" wrapText="1"/>
    </xf>
    <xf numFmtId="183" fontId="0" fillId="3" borderId="62" xfId="0" applyNumberFormat="1" applyFont="1" applyFill="1" applyBorder="1" applyAlignment="1" applyProtection="1">
      <alignment horizontal="left" vertical="top" wrapText="1"/>
      <protection locked="0"/>
    </xf>
    <xf numFmtId="0" fontId="0" fillId="0" borderId="2" xfId="0" applyFont="1" applyBorder="1" applyAlignment="1" applyProtection="1">
      <alignment vertical="center" wrapText="1"/>
    </xf>
    <xf numFmtId="0" fontId="0" fillId="0" borderId="54" xfId="12" applyFont="1" applyBorder="1" applyAlignment="1" applyProtection="1">
      <alignment horizontal="center" vertical="center" wrapText="1"/>
    </xf>
    <xf numFmtId="186" fontId="0" fillId="3" borderId="2" xfId="2" applyNumberFormat="1" applyFont="1" applyFill="1" applyBorder="1" applyProtection="1">
      <alignment vertical="center"/>
      <protection locked="0"/>
    </xf>
    <xf numFmtId="186" fontId="0" fillId="0" borderId="0" xfId="2" applyNumberFormat="1" applyFont="1" applyBorder="1" applyProtection="1">
      <alignment vertical="center"/>
    </xf>
    <xf numFmtId="0" fontId="0" fillId="0" borderId="54" xfId="0" applyFont="1" applyBorder="1" applyAlignment="1" applyProtection="1">
      <alignment vertical="center" wrapText="1"/>
    </xf>
    <xf numFmtId="186" fontId="0" fillId="3" borderId="26" xfId="2" applyNumberFormat="1" applyFont="1" applyFill="1" applyBorder="1" applyProtection="1">
      <alignment vertical="center"/>
      <protection locked="0"/>
    </xf>
    <xf numFmtId="186" fontId="0" fillId="0" borderId="68" xfId="2" applyNumberFormat="1" applyFont="1" applyFill="1" applyBorder="1" applyAlignment="1" applyProtection="1">
      <alignment horizontal="left" vertical="top"/>
    </xf>
    <xf numFmtId="0" fontId="37" fillId="0" borderId="0" xfId="0" applyFont="1" applyFill="1" applyBorder="1" applyAlignment="1" applyProtection="1">
      <alignment horizontal="left" vertical="top"/>
    </xf>
    <xf numFmtId="0" fontId="0" fillId="6" borderId="90" xfId="0" applyFont="1" applyFill="1" applyBorder="1" applyAlignment="1">
      <alignment horizontal="center" vertical="center" wrapText="1"/>
    </xf>
    <xf numFmtId="0" fontId="0" fillId="6" borderId="90" xfId="0" applyFont="1" applyFill="1" applyBorder="1" applyAlignment="1">
      <alignment horizontal="center" vertical="center"/>
    </xf>
    <xf numFmtId="0" fontId="0" fillId="6" borderId="91" xfId="0" applyFont="1" applyFill="1" applyBorder="1" applyAlignment="1">
      <alignment horizontal="center" vertical="center"/>
    </xf>
    <xf numFmtId="0" fontId="2" fillId="0" borderId="5" xfId="0" applyFont="1" applyFill="1" applyBorder="1" applyAlignment="1" applyProtection="1">
      <alignment horizontal="right" vertical="center"/>
      <protection locked="0"/>
    </xf>
    <xf numFmtId="0" fontId="0" fillId="0" borderId="5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186" fontId="0" fillId="3" borderId="26" xfId="0" applyNumberFormat="1" applyFont="1" applyFill="1" applyBorder="1" applyProtection="1">
      <alignment vertical="center"/>
      <protection locked="0"/>
    </xf>
    <xf numFmtId="186" fontId="0" fillId="3" borderId="2" xfId="0" applyNumberFormat="1" applyFont="1" applyFill="1" applyBorder="1" applyProtection="1">
      <alignment vertical="center"/>
      <protection locked="0"/>
    </xf>
    <xf numFmtId="186" fontId="0" fillId="0" borderId="2" xfId="0" applyNumberFormat="1" applyFont="1" applyFill="1" applyBorder="1" applyProtection="1">
      <alignment vertical="center"/>
    </xf>
    <xf numFmtId="0" fontId="0" fillId="0" borderId="0" xfId="0" applyFont="1" applyFill="1" applyBorder="1" applyAlignment="1" applyProtection="1">
      <alignment horizontal="center" vertical="center"/>
    </xf>
    <xf numFmtId="0" fontId="0" fillId="0" borderId="29" xfId="0" applyFont="1" applyFill="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98" xfId="0" applyFont="1" applyFill="1" applyBorder="1" applyAlignment="1" applyProtection="1">
      <alignment horizontal="center" vertical="center" wrapText="1"/>
    </xf>
    <xf numFmtId="186" fontId="0" fillId="0" borderId="26" xfId="2" applyNumberFormat="1" applyFont="1" applyFill="1" applyBorder="1" applyProtection="1">
      <alignment vertical="center"/>
    </xf>
    <xf numFmtId="186" fontId="0" fillId="0" borderId="64" xfId="0" applyNumberFormat="1" applyFont="1" applyFill="1" applyBorder="1" applyProtection="1">
      <alignment vertical="center"/>
    </xf>
    <xf numFmtId="0" fontId="0" fillId="0" borderId="0" xfId="0" applyFont="1" applyFill="1" applyBorder="1" applyAlignment="1" applyProtection="1">
      <alignment horizontal="left" vertical="center" wrapText="1"/>
    </xf>
    <xf numFmtId="184" fontId="0" fillId="0" borderId="66" xfId="0" applyNumberFormat="1" applyFont="1" applyFill="1" applyBorder="1" applyAlignment="1" applyProtection="1">
      <alignment vertical="center" wrapText="1"/>
    </xf>
    <xf numFmtId="184" fontId="0" fillId="0" borderId="67" xfId="0" applyNumberFormat="1" applyFont="1" applyFill="1" applyBorder="1" applyProtection="1">
      <alignment vertical="center"/>
    </xf>
    <xf numFmtId="184" fontId="0" fillId="0" borderId="2" xfId="0" applyNumberFormat="1" applyFont="1" applyFill="1" applyBorder="1" applyAlignment="1" applyProtection="1">
      <alignment horizontal="center" vertical="center" wrapText="1"/>
    </xf>
    <xf numFmtId="186" fontId="0" fillId="3" borderId="2" xfId="0" applyNumberFormat="1" applyFont="1" applyFill="1" applyBorder="1" applyAlignment="1" applyProtection="1">
      <alignment horizontal="center" vertical="center"/>
      <protection locked="0"/>
    </xf>
    <xf numFmtId="186" fontId="0" fillId="0" borderId="2" xfId="2" applyNumberFormat="1" applyFont="1" applyFill="1" applyBorder="1" applyProtection="1">
      <alignment vertical="center"/>
    </xf>
    <xf numFmtId="184" fontId="2" fillId="0" borderId="0" xfId="0" applyNumberFormat="1" applyFont="1" applyFill="1" applyBorder="1" applyProtection="1">
      <alignment vertical="center"/>
    </xf>
    <xf numFmtId="0" fontId="55" fillId="0" borderId="2" xfId="12" applyFont="1" applyFill="1" applyBorder="1" applyAlignment="1" applyProtection="1">
      <alignment vertical="center" wrapText="1"/>
    </xf>
    <xf numFmtId="0" fontId="0" fillId="0" borderId="54" xfId="12" applyFont="1" applyBorder="1" applyAlignment="1" applyProtection="1">
      <alignment vertical="center" wrapText="1"/>
    </xf>
    <xf numFmtId="0" fontId="2" fillId="0" borderId="69" xfId="0" applyFont="1" applyBorder="1" applyProtection="1">
      <alignment vertical="center"/>
    </xf>
    <xf numFmtId="0" fontId="6" fillId="0" borderId="69" xfId="0" applyFont="1" applyBorder="1" applyProtection="1">
      <alignment vertical="center"/>
    </xf>
    <xf numFmtId="0" fontId="6" fillId="0" borderId="70" xfId="0" applyFont="1" applyBorder="1" applyAlignment="1" applyProtection="1">
      <alignment horizontal="center" vertical="center" wrapText="1"/>
    </xf>
    <xf numFmtId="0" fontId="6" fillId="0" borderId="19" xfId="0" applyFont="1" applyBorder="1" applyProtection="1">
      <alignment vertical="center"/>
      <protection locked="0"/>
    </xf>
    <xf numFmtId="0" fontId="6" fillId="0" borderId="71" xfId="0" applyFont="1" applyBorder="1" applyProtection="1">
      <alignment vertical="center"/>
    </xf>
    <xf numFmtId="0" fontId="6" fillId="0" borderId="72" xfId="0" applyFont="1" applyBorder="1" applyProtection="1">
      <alignment vertical="center"/>
    </xf>
    <xf numFmtId="0" fontId="0" fillId="0" borderId="2" xfId="12" applyFont="1" applyFill="1" applyBorder="1" applyAlignment="1" applyProtection="1">
      <alignment vertical="top" wrapText="1"/>
    </xf>
    <xf numFmtId="0" fontId="48" fillId="6" borderId="31" xfId="13" applyFont="1" applyFill="1" applyBorder="1" applyAlignment="1">
      <alignment horizontal="center" vertical="center"/>
    </xf>
    <xf numFmtId="178" fontId="52" fillId="0" borderId="0" xfId="12" applyNumberFormat="1" applyFont="1" applyProtection="1">
      <alignment vertical="center"/>
    </xf>
    <xf numFmtId="178" fontId="51" fillId="0" borderId="0" xfId="12" applyNumberFormat="1" applyFont="1" applyProtection="1">
      <alignment vertical="center"/>
    </xf>
    <xf numFmtId="178" fontId="24" fillId="0" borderId="1" xfId="12" applyNumberFormat="1" applyFont="1" applyBorder="1" applyAlignment="1">
      <alignment vertical="center" wrapText="1"/>
    </xf>
    <xf numFmtId="178" fontId="49" fillId="0" borderId="23" xfId="12" applyNumberFormat="1" applyFont="1" applyBorder="1" applyAlignment="1">
      <alignment horizontal="center" vertical="center"/>
    </xf>
    <xf numFmtId="183" fontId="0" fillId="0" borderId="68" xfId="0" applyNumberFormat="1" applyFont="1" applyFill="1" applyBorder="1" applyAlignment="1" applyProtection="1">
      <alignment horizontal="left" vertical="top" wrapText="1"/>
      <protection locked="0"/>
    </xf>
    <xf numFmtId="183" fontId="0" fillId="0" borderId="0" xfId="0" applyNumberFormat="1" applyFont="1" applyFill="1" applyBorder="1" applyAlignment="1" applyProtection="1">
      <alignment horizontal="left" vertical="top" wrapText="1"/>
    </xf>
    <xf numFmtId="183" fontId="0" fillId="8" borderId="26" xfId="0" applyNumberFormat="1" applyFont="1" applyFill="1" applyBorder="1" applyAlignment="1" applyProtection="1">
      <alignment horizontal="right" vertical="center" wrapText="1"/>
    </xf>
    <xf numFmtId="0" fontId="0" fillId="0" borderId="26" xfId="12" applyFont="1" applyFill="1" applyBorder="1" applyAlignment="1" applyProtection="1">
      <alignment vertical="center" wrapText="1"/>
    </xf>
    <xf numFmtId="183" fontId="0" fillId="8" borderId="26" xfId="0" applyNumberFormat="1" applyFont="1" applyFill="1" applyBorder="1" applyAlignment="1" applyProtection="1">
      <alignment horizontal="left" vertical="center" wrapText="1"/>
    </xf>
    <xf numFmtId="0" fontId="56" fillId="0" borderId="0" xfId="12" applyFont="1" applyAlignment="1" applyProtection="1"/>
    <xf numFmtId="183" fontId="0" fillId="8" borderId="26" xfId="0" applyNumberFormat="1" applyFont="1" applyFill="1" applyBorder="1" applyAlignment="1" applyProtection="1">
      <alignment horizontal="left" vertical="top" wrapText="1"/>
    </xf>
    <xf numFmtId="0" fontId="39" fillId="0" borderId="54" xfId="0" applyFont="1" applyFill="1" applyBorder="1" applyAlignment="1" applyProtection="1">
      <alignment horizontal="left" vertical="top" wrapText="1"/>
    </xf>
    <xf numFmtId="0" fontId="39" fillId="0" borderId="2" xfId="12"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12" applyFont="1" applyAlignment="1" applyProtection="1"/>
    <xf numFmtId="0" fontId="57" fillId="0" borderId="0" xfId="12" applyFont="1" applyAlignment="1" applyProtection="1"/>
    <xf numFmtId="0" fontId="39" fillId="0" borderId="99" xfId="0" applyFont="1" applyFill="1" applyBorder="1" applyAlignment="1" applyProtection="1">
      <alignment horizontal="left" vertical="center" wrapText="1"/>
    </xf>
    <xf numFmtId="0" fontId="39" fillId="0" borderId="26" xfId="12" applyFont="1" applyFill="1" applyBorder="1" applyAlignment="1" applyProtection="1">
      <alignment vertical="center" wrapText="1"/>
    </xf>
    <xf numFmtId="187" fontId="12" fillId="7" borderId="70" xfId="16" applyNumberFormat="1" applyFont="1" applyFill="1" applyBorder="1" applyAlignment="1" applyProtection="1">
      <alignment horizontal="right" vertical="center" shrinkToFit="1"/>
    </xf>
    <xf numFmtId="187" fontId="12" fillId="7" borderId="100" xfId="16" applyNumberFormat="1" applyFont="1" applyFill="1" applyBorder="1" applyAlignment="1" applyProtection="1">
      <alignment horizontal="right" vertical="center" shrinkToFit="1"/>
    </xf>
    <xf numFmtId="187" fontId="12" fillId="7" borderId="18" xfId="16" applyNumberFormat="1" applyFont="1" applyFill="1" applyBorder="1" applyAlignment="1" applyProtection="1">
      <alignment horizontal="right" vertical="center" shrinkToFit="1"/>
    </xf>
    <xf numFmtId="0" fontId="8" fillId="6" borderId="101" xfId="16" applyFont="1" applyFill="1" applyBorder="1" applyAlignment="1" applyProtection="1">
      <alignment horizontal="center" vertical="center"/>
      <protection locked="0"/>
    </xf>
    <xf numFmtId="0" fontId="8" fillId="6" borderId="102" xfId="16" applyFont="1" applyFill="1" applyBorder="1" applyAlignment="1" applyProtection="1">
      <alignment horizontal="center" vertical="center"/>
      <protection locked="0"/>
    </xf>
    <xf numFmtId="0" fontId="8" fillId="6" borderId="103" xfId="16" applyFont="1" applyFill="1" applyBorder="1" applyAlignment="1" applyProtection="1">
      <alignment horizontal="center" vertical="center"/>
      <protection locked="0"/>
    </xf>
    <xf numFmtId="0" fontId="8" fillId="6" borderId="104" xfId="16" applyFont="1" applyFill="1" applyBorder="1" applyAlignment="1" applyProtection="1">
      <alignment horizontal="center" vertical="center"/>
      <protection locked="0"/>
    </xf>
    <xf numFmtId="0" fontId="8" fillId="6" borderId="105" xfId="16" applyFont="1" applyFill="1" applyBorder="1" applyAlignment="1" applyProtection="1">
      <alignment horizontal="center" vertical="center"/>
      <protection locked="0"/>
    </xf>
    <xf numFmtId="0" fontId="2" fillId="6" borderId="22" xfId="15" applyFont="1" applyFill="1" applyBorder="1" applyAlignment="1" applyProtection="1">
      <alignment vertical="center"/>
      <protection locked="0"/>
    </xf>
    <xf numFmtId="0" fontId="2" fillId="6" borderId="24" xfId="15" applyFont="1" applyFill="1" applyBorder="1" applyAlignment="1" applyProtection="1">
      <alignment vertical="center"/>
      <protection locked="0"/>
    </xf>
    <xf numFmtId="0" fontId="8" fillId="6" borderId="106" xfId="16" applyFont="1" applyFill="1" applyBorder="1" applyAlignment="1" applyProtection="1">
      <alignment horizontal="center" vertical="center"/>
      <protection locked="0"/>
    </xf>
    <xf numFmtId="0" fontId="0" fillId="0" borderId="102" xfId="16" applyFont="1" applyBorder="1" applyAlignment="1" applyProtection="1">
      <alignment horizontal="center" vertical="center"/>
      <protection locked="0"/>
    </xf>
    <xf numFmtId="0" fontId="8" fillId="0" borderId="107" xfId="16" applyFont="1" applyFill="1" applyBorder="1" applyAlignment="1" applyProtection="1">
      <alignment horizontal="center" vertical="center"/>
      <protection locked="0"/>
    </xf>
    <xf numFmtId="0" fontId="8" fillId="0" borderId="108" xfId="16" applyFont="1" applyFill="1" applyBorder="1" applyAlignment="1" applyProtection="1">
      <alignment horizontal="center" vertical="center"/>
      <protection locked="0"/>
    </xf>
    <xf numFmtId="0" fontId="9" fillId="6" borderId="70" xfId="16" applyFont="1" applyFill="1" applyBorder="1" applyAlignment="1" applyProtection="1">
      <alignment horizontal="center" vertical="center" wrapText="1"/>
      <protection locked="0"/>
    </xf>
    <xf numFmtId="0" fontId="9" fillId="6" borderId="18" xfId="16" applyFont="1" applyFill="1" applyBorder="1" applyAlignment="1" applyProtection="1">
      <alignment horizontal="center" vertical="center" wrapText="1"/>
      <protection locked="0"/>
    </xf>
    <xf numFmtId="0" fontId="8" fillId="6" borderId="18" xfId="16" applyFont="1" applyFill="1" applyBorder="1" applyAlignment="1" applyProtection="1">
      <alignment horizontal="center" vertical="center" wrapText="1"/>
      <protection locked="0"/>
    </xf>
    <xf numFmtId="178" fontId="18" fillId="9" borderId="0" xfId="12" applyNumberFormat="1" applyFont="1" applyFill="1" applyAlignment="1" applyProtection="1">
      <alignment horizontal="right" vertical="center"/>
      <protection locked="0"/>
    </xf>
    <xf numFmtId="178" fontId="18" fillId="4" borderId="0" xfId="12" applyNumberFormat="1" applyFont="1" applyFill="1" applyBorder="1" applyAlignment="1" applyProtection="1">
      <alignment horizontal="right" vertical="center"/>
      <protection locked="0"/>
    </xf>
    <xf numFmtId="0" fontId="13" fillId="0" borderId="22" xfId="12" applyFont="1" applyFill="1" applyBorder="1" applyAlignment="1">
      <alignment horizontal="center" vertical="center"/>
    </xf>
    <xf numFmtId="0" fontId="13" fillId="0" borderId="23" xfId="12" applyFont="1" applyFill="1" applyBorder="1" applyAlignment="1">
      <alignment horizontal="center" vertical="center"/>
    </xf>
    <xf numFmtId="0" fontId="13" fillId="0" borderId="23" xfId="12" applyFont="1" applyFill="1" applyBorder="1" applyAlignment="1">
      <alignment vertical="center"/>
    </xf>
    <xf numFmtId="0" fontId="13" fillId="0" borderId="24" xfId="12" applyFont="1" applyFill="1" applyBorder="1" applyAlignment="1">
      <alignment vertical="center"/>
    </xf>
    <xf numFmtId="0" fontId="13" fillId="4" borderId="109" xfId="12" applyFont="1" applyFill="1" applyBorder="1" applyAlignment="1" applyProtection="1">
      <alignment horizontal="center" vertical="center"/>
      <protection locked="0"/>
    </xf>
    <xf numFmtId="0" fontId="13" fillId="4" borderId="71" xfId="12" applyFont="1" applyFill="1" applyBorder="1" applyAlignment="1" applyProtection="1">
      <alignment horizontal="center" vertical="center"/>
      <protection locked="0"/>
    </xf>
    <xf numFmtId="0" fontId="13" fillId="4" borderId="71" xfId="12" applyFont="1" applyFill="1" applyBorder="1" applyAlignment="1" applyProtection="1">
      <alignment vertical="center"/>
      <protection locked="0"/>
    </xf>
    <xf numFmtId="0" fontId="13" fillId="4" borderId="110" xfId="12" applyFont="1" applyFill="1" applyBorder="1" applyAlignment="1" applyProtection="1">
      <alignment vertical="center"/>
      <protection locked="0"/>
    </xf>
    <xf numFmtId="0" fontId="13" fillId="4" borderId="14" xfId="12" applyFont="1" applyFill="1" applyBorder="1" applyAlignment="1" applyProtection="1">
      <alignment horizontal="center" vertical="center"/>
      <protection locked="0"/>
    </xf>
    <xf numFmtId="0" fontId="13" fillId="4" borderId="0" xfId="12" applyFont="1" applyFill="1" applyBorder="1" applyAlignment="1" applyProtection="1">
      <alignment horizontal="center" vertical="center"/>
      <protection locked="0"/>
    </xf>
    <xf numFmtId="0" fontId="13" fillId="4" borderId="0" xfId="12" applyFont="1" applyFill="1" applyBorder="1" applyAlignment="1" applyProtection="1">
      <alignment vertical="center"/>
      <protection locked="0"/>
    </xf>
    <xf numFmtId="0" fontId="13" fillId="4" borderId="111" xfId="12" applyFont="1" applyFill="1" applyBorder="1" applyAlignment="1" applyProtection="1">
      <alignment vertical="center"/>
      <protection locked="0"/>
    </xf>
    <xf numFmtId="0" fontId="13" fillId="4" borderId="14" xfId="12" applyFont="1" applyFill="1" applyBorder="1" applyAlignment="1" applyProtection="1">
      <alignment vertical="center"/>
      <protection locked="0"/>
    </xf>
    <xf numFmtId="0" fontId="13" fillId="4" borderId="112" xfId="12" applyFont="1" applyFill="1" applyBorder="1" applyAlignment="1" applyProtection="1">
      <alignment vertical="center"/>
      <protection locked="0"/>
    </xf>
    <xf numFmtId="0" fontId="13" fillId="4" borderId="41" xfId="12" applyFont="1" applyFill="1" applyBorder="1" applyAlignment="1" applyProtection="1">
      <alignment vertical="center"/>
      <protection locked="0"/>
    </xf>
    <xf numFmtId="0" fontId="13" fillId="4" borderId="113" xfId="12" applyFont="1" applyFill="1" applyBorder="1" applyAlignment="1" applyProtection="1">
      <alignment vertical="center"/>
      <protection locked="0"/>
    </xf>
    <xf numFmtId="178" fontId="21" fillId="0" borderId="54" xfId="12" applyNumberFormat="1" applyFont="1" applyBorder="1" applyAlignment="1">
      <alignment horizontal="center" vertical="center" wrapText="1" shrinkToFit="1"/>
    </xf>
    <xf numFmtId="178" fontId="21" fillId="0" borderId="1" xfId="12" applyNumberFormat="1" applyFont="1" applyBorder="1" applyAlignment="1">
      <alignment horizontal="center" vertical="center" wrapText="1" shrinkToFit="1"/>
    </xf>
    <xf numFmtId="0" fontId="14" fillId="0" borderId="1" xfId="12" applyFont="1" applyBorder="1" applyAlignment="1">
      <alignment vertical="center"/>
    </xf>
    <xf numFmtId="178" fontId="13" fillId="8" borderId="5" xfId="12" applyNumberFormat="1" applyFont="1" applyFill="1" applyBorder="1" applyAlignment="1">
      <alignment horizontal="right" vertical="center"/>
    </xf>
    <xf numFmtId="38" fontId="13" fillId="8" borderId="5" xfId="2" applyNumberFormat="1" applyFont="1" applyFill="1" applyBorder="1" applyAlignment="1">
      <alignment horizontal="right" vertical="center"/>
    </xf>
    <xf numFmtId="178" fontId="18" fillId="0" borderId="0" xfId="12" applyNumberFormat="1" applyFont="1" applyAlignment="1">
      <alignment horizontal="left" vertical="center"/>
    </xf>
    <xf numFmtId="178" fontId="15" fillId="0" borderId="0" xfId="12" applyNumberFormat="1" applyFont="1" applyFill="1" applyAlignment="1">
      <alignment horizontal="center" vertical="center"/>
    </xf>
    <xf numFmtId="178" fontId="18" fillId="0" borderId="5" xfId="12" applyNumberFormat="1" applyFont="1" applyBorder="1" applyAlignment="1">
      <alignment horizontal="center" vertical="center"/>
    </xf>
    <xf numFmtId="182" fontId="13" fillId="5" borderId="0" xfId="12" applyNumberFormat="1" applyFont="1" applyFill="1" applyAlignment="1">
      <alignment horizontal="right" vertical="center"/>
    </xf>
    <xf numFmtId="178" fontId="18" fillId="0" borderId="30" xfId="12" applyNumberFormat="1" applyFont="1" applyBorder="1" applyAlignment="1">
      <alignment horizontal="center" vertical="center"/>
    </xf>
    <xf numFmtId="178" fontId="14" fillId="4" borderId="26" xfId="12" applyNumberFormat="1" applyFont="1" applyFill="1" applyBorder="1" applyAlignment="1" applyProtection="1">
      <alignment horizontal="center" vertical="center"/>
      <protection locked="0"/>
    </xf>
    <xf numFmtId="178" fontId="14" fillId="4" borderId="31" xfId="12" applyNumberFormat="1" applyFont="1" applyFill="1" applyBorder="1" applyAlignment="1" applyProtection="1">
      <alignment horizontal="center" vertical="center"/>
      <protection locked="0"/>
    </xf>
    <xf numFmtId="178" fontId="14" fillId="0" borderId="26" xfId="12" applyNumberFormat="1" applyFont="1" applyBorder="1" applyAlignment="1">
      <alignment horizontal="center" vertical="center"/>
    </xf>
    <xf numFmtId="178" fontId="14" fillId="0" borderId="61" xfId="12" applyNumberFormat="1" applyFont="1" applyBorder="1" applyAlignment="1">
      <alignment horizontal="center" vertical="center"/>
    </xf>
    <xf numFmtId="178" fontId="14" fillId="0" borderId="31" xfId="12" applyNumberFormat="1" applyFont="1" applyBorder="1" applyAlignment="1">
      <alignment horizontal="center" vertical="center"/>
    </xf>
    <xf numFmtId="178" fontId="20" fillId="0" borderId="54" xfId="12" applyNumberFormat="1" applyFont="1" applyFill="1" applyBorder="1" applyAlignment="1">
      <alignment horizontal="center" vertical="center" wrapText="1" shrinkToFit="1"/>
    </xf>
    <xf numFmtId="178" fontId="20" fillId="0" borderId="1" xfId="12" applyNumberFormat="1" applyFont="1" applyFill="1" applyBorder="1" applyAlignment="1">
      <alignment horizontal="center" vertical="center" wrapText="1" shrinkToFit="1"/>
    </xf>
    <xf numFmtId="178" fontId="26" fillId="0" borderId="54" xfId="12" applyNumberFormat="1" applyFont="1" applyBorder="1" applyAlignment="1">
      <alignment horizontal="center" vertical="center" wrapText="1" shrinkToFit="1"/>
    </xf>
    <xf numFmtId="0" fontId="26" fillId="0" borderId="1" xfId="12" applyFont="1" applyBorder="1" applyAlignment="1">
      <alignment horizontal="center" vertical="center" wrapText="1" shrinkToFit="1"/>
    </xf>
    <xf numFmtId="178" fontId="14" fillId="0" borderId="54" xfId="12" applyNumberFormat="1" applyFont="1" applyBorder="1" applyAlignment="1">
      <alignment horizontal="center" vertical="center" wrapText="1" shrinkToFit="1"/>
    </xf>
    <xf numFmtId="0" fontId="14" fillId="0" borderId="1" xfId="12" applyFont="1" applyBorder="1" applyAlignment="1">
      <alignment horizontal="center" vertical="center" wrapText="1" shrinkToFit="1"/>
    </xf>
    <xf numFmtId="0" fontId="21" fillId="0" borderId="1" xfId="12" applyFont="1" applyBorder="1" applyAlignment="1">
      <alignment horizontal="center" vertical="center" wrapText="1" shrinkToFit="1"/>
    </xf>
    <xf numFmtId="178" fontId="23" fillId="0" borderId="26" xfId="12" applyNumberFormat="1" applyFont="1" applyBorder="1" applyAlignment="1">
      <alignment horizontal="center" vertical="center" wrapText="1" shrinkToFit="1"/>
    </xf>
    <xf numFmtId="178" fontId="23" fillId="0" borderId="61" xfId="12" applyNumberFormat="1" applyFont="1" applyBorder="1" applyAlignment="1">
      <alignment horizontal="center" vertical="center" wrapText="1" shrinkToFit="1"/>
    </xf>
    <xf numFmtId="178" fontId="20" fillId="0" borderId="54" xfId="12" applyNumberFormat="1" applyFont="1" applyBorder="1" applyAlignment="1">
      <alignment horizontal="center" vertical="center" wrapText="1" shrinkToFit="1"/>
    </xf>
    <xf numFmtId="0" fontId="20" fillId="0" borderId="1" xfId="12" applyFont="1" applyBorder="1" applyAlignment="1">
      <alignment horizontal="center" vertical="center" wrapText="1" shrinkToFit="1"/>
    </xf>
    <xf numFmtId="178" fontId="14" fillId="0" borderId="54" xfId="12" applyNumberFormat="1" applyFont="1" applyBorder="1" applyAlignment="1">
      <alignment horizontal="center" vertical="center" wrapText="1"/>
    </xf>
    <xf numFmtId="0" fontId="0" fillId="0" borderId="1" xfId="0" applyBorder="1" applyAlignment="1">
      <alignment vertical="center" wrapText="1"/>
    </xf>
    <xf numFmtId="178" fontId="20" fillId="0" borderId="29" xfId="12" applyNumberFormat="1" applyFont="1" applyBorder="1" applyAlignment="1">
      <alignment horizontal="center" vertical="center" wrapText="1" shrinkToFit="1"/>
    </xf>
    <xf numFmtId="0" fontId="20" fillId="0" borderId="25" xfId="12" applyFont="1" applyBorder="1" applyAlignment="1">
      <alignment horizontal="center" vertical="center" wrapText="1" shrinkToFit="1"/>
    </xf>
    <xf numFmtId="178" fontId="14" fillId="4" borderId="2" xfId="12" applyNumberFormat="1" applyFont="1" applyFill="1" applyBorder="1" applyAlignment="1" applyProtection="1">
      <alignment horizontal="center" vertical="center"/>
      <protection locked="0"/>
    </xf>
    <xf numFmtId="178" fontId="20" fillId="0" borderId="99" xfId="12" applyNumberFormat="1" applyFont="1" applyBorder="1" applyAlignment="1">
      <alignment horizontal="center" vertical="center" wrapText="1" shrinkToFit="1"/>
    </xf>
    <xf numFmtId="178" fontId="20" fillId="0" borderId="25" xfId="12" applyNumberFormat="1" applyFont="1" applyBorder="1" applyAlignment="1">
      <alignment horizontal="center" vertical="center" wrapText="1" shrinkToFit="1"/>
    </xf>
    <xf numFmtId="178" fontId="20" fillId="0" borderId="114" xfId="12" applyNumberFormat="1" applyFont="1" applyBorder="1" applyAlignment="1">
      <alignment horizontal="center" vertical="center" wrapText="1" shrinkToFit="1"/>
    </xf>
    <xf numFmtId="178" fontId="21" fillId="0" borderId="54" xfId="12" applyNumberFormat="1" applyFont="1" applyBorder="1" applyAlignment="1">
      <alignment horizontal="center" vertical="center" wrapText="1"/>
    </xf>
    <xf numFmtId="178" fontId="21" fillId="0" borderId="1" xfId="12" applyNumberFormat="1" applyFont="1" applyBorder="1" applyAlignment="1">
      <alignment horizontal="center" vertical="center" wrapText="1"/>
    </xf>
    <xf numFmtId="178" fontId="23" fillId="0" borderId="31" xfId="12" applyNumberFormat="1" applyFont="1" applyBorder="1" applyAlignment="1">
      <alignment horizontal="center" vertical="center" wrapText="1" shrinkToFit="1"/>
    </xf>
    <xf numFmtId="178" fontId="13" fillId="0" borderId="26" xfId="12" applyNumberFormat="1" applyFont="1" applyBorder="1" applyAlignment="1">
      <alignment horizontal="center" vertical="center"/>
    </xf>
    <xf numFmtId="178" fontId="13" fillId="0" borderId="61" xfId="12" applyNumberFormat="1" applyFont="1" applyBorder="1" applyAlignment="1">
      <alignment horizontal="center" vertical="center"/>
    </xf>
    <xf numFmtId="178" fontId="20" fillId="0" borderId="30" xfId="12" applyNumberFormat="1" applyFont="1" applyBorder="1" applyAlignment="1">
      <alignment horizontal="center" vertical="center" wrapText="1" shrinkToFit="1"/>
    </xf>
    <xf numFmtId="178" fontId="20" fillId="0" borderId="5" xfId="12" applyNumberFormat="1" applyFont="1" applyBorder="1" applyAlignment="1">
      <alignment horizontal="center" vertical="center" wrapText="1" shrinkToFit="1"/>
    </xf>
    <xf numFmtId="178" fontId="20" fillId="0" borderId="54" xfId="12" applyNumberFormat="1" applyFont="1" applyBorder="1" applyAlignment="1">
      <alignment horizontal="center" vertical="center" wrapText="1"/>
    </xf>
    <xf numFmtId="178" fontId="20" fillId="0" borderId="1" xfId="12" applyNumberFormat="1" applyFont="1" applyBorder="1" applyAlignment="1">
      <alignment horizontal="center" vertical="center" wrapText="1"/>
    </xf>
    <xf numFmtId="41" fontId="20" fillId="0" borderId="54" xfId="12" applyNumberFormat="1" applyFont="1" applyBorder="1" applyAlignment="1">
      <alignment horizontal="center" vertical="center" wrapText="1" shrinkToFit="1"/>
    </xf>
    <xf numFmtId="41" fontId="20" fillId="0" borderId="1" xfId="12" applyNumberFormat="1" applyFont="1" applyBorder="1" applyAlignment="1">
      <alignment horizontal="center" vertical="center" wrapText="1" shrinkToFit="1"/>
    </xf>
    <xf numFmtId="178" fontId="14" fillId="0" borderId="54" xfId="12" applyNumberFormat="1" applyFont="1" applyFill="1" applyBorder="1" applyAlignment="1">
      <alignment horizontal="center" vertical="center" wrapText="1" shrinkToFit="1"/>
    </xf>
    <xf numFmtId="178" fontId="14" fillId="0" borderId="1" xfId="12" applyNumberFormat="1" applyFont="1" applyFill="1" applyBorder="1" applyAlignment="1">
      <alignment horizontal="center" vertical="center" wrapText="1" shrinkToFit="1"/>
    </xf>
    <xf numFmtId="178" fontId="49" fillId="4" borderId="2" xfId="12" applyNumberFormat="1" applyFont="1" applyFill="1" applyBorder="1" applyAlignment="1" applyProtection="1">
      <alignment horizontal="center" vertical="center"/>
      <protection locked="0"/>
    </xf>
    <xf numFmtId="0" fontId="13" fillId="0" borderId="22" xfId="12" applyFont="1" applyFill="1" applyBorder="1" applyAlignment="1" applyProtection="1">
      <alignment horizontal="center" vertical="center"/>
    </xf>
    <xf numFmtId="0" fontId="13" fillId="0" borderId="23" xfId="12" applyFont="1" applyFill="1" applyBorder="1" applyAlignment="1" applyProtection="1">
      <alignment horizontal="center" vertical="center"/>
    </xf>
    <xf numFmtId="0" fontId="13" fillId="0" borderId="23" xfId="12" applyFont="1" applyFill="1" applyBorder="1" applyAlignment="1" applyProtection="1">
      <alignment vertical="center"/>
    </xf>
    <xf numFmtId="0" fontId="13" fillId="0" borderId="24" xfId="12" applyFont="1" applyFill="1" applyBorder="1" applyAlignment="1" applyProtection="1">
      <alignment vertical="center"/>
    </xf>
    <xf numFmtId="178" fontId="21" fillId="0" borderId="54" xfId="12" applyNumberFormat="1" applyFont="1" applyBorder="1" applyAlignment="1" applyProtection="1">
      <alignment horizontal="center" vertical="center" wrapText="1" shrinkToFit="1"/>
    </xf>
    <xf numFmtId="178" fontId="21" fillId="0" borderId="1" xfId="12" applyNumberFormat="1" applyFont="1" applyBorder="1" applyAlignment="1" applyProtection="1">
      <alignment horizontal="center" vertical="center" wrapText="1" shrinkToFit="1"/>
    </xf>
    <xf numFmtId="0" fontId="14" fillId="0" borderId="1" xfId="12" applyFont="1" applyBorder="1" applyAlignment="1" applyProtection="1">
      <alignment vertical="center"/>
    </xf>
    <xf numFmtId="178" fontId="13" fillId="8" borderId="5" xfId="12" applyNumberFormat="1" applyFont="1" applyFill="1" applyBorder="1" applyAlignment="1" applyProtection="1">
      <alignment horizontal="right" vertical="center"/>
    </xf>
    <xf numFmtId="38" fontId="13" fillId="8" borderId="5" xfId="2" applyNumberFormat="1" applyFont="1" applyFill="1" applyBorder="1" applyAlignment="1" applyProtection="1">
      <alignment horizontal="right" vertical="center"/>
    </xf>
    <xf numFmtId="178" fontId="18" fillId="0" borderId="0" xfId="12" applyNumberFormat="1" applyFont="1" applyAlignment="1" applyProtection="1">
      <alignment horizontal="left" vertical="center"/>
    </xf>
    <xf numFmtId="178" fontId="15" fillId="0" borderId="0" xfId="12" applyNumberFormat="1" applyFont="1" applyFill="1" applyAlignment="1" applyProtection="1">
      <alignment horizontal="center" vertical="center"/>
    </xf>
    <xf numFmtId="178" fontId="18" fillId="0" borderId="5" xfId="12" applyNumberFormat="1" applyFont="1" applyBorder="1" applyAlignment="1" applyProtection="1">
      <alignment horizontal="center" vertical="center"/>
    </xf>
    <xf numFmtId="182" fontId="13" fillId="5" borderId="0" xfId="12" applyNumberFormat="1" applyFont="1" applyFill="1" applyAlignment="1" applyProtection="1">
      <alignment horizontal="right" vertical="center"/>
    </xf>
    <xf numFmtId="178" fontId="18" fillId="0" borderId="30" xfId="12" applyNumberFormat="1" applyFont="1" applyBorder="1" applyAlignment="1" applyProtection="1">
      <alignment horizontal="center" vertical="center"/>
    </xf>
    <xf numFmtId="178" fontId="14" fillId="0" borderId="26" xfId="12" applyNumberFormat="1" applyFont="1" applyBorder="1" applyAlignment="1" applyProtection="1">
      <alignment horizontal="center" vertical="center"/>
    </xf>
    <xf numFmtId="178" fontId="14" fillId="0" borderId="61" xfId="12" applyNumberFormat="1" applyFont="1" applyBorder="1" applyAlignment="1" applyProtection="1">
      <alignment horizontal="center" vertical="center"/>
    </xf>
    <xf numFmtId="178" fontId="14" fillId="0" borderId="31" xfId="12" applyNumberFormat="1" applyFont="1" applyBorder="1" applyAlignment="1" applyProtection="1">
      <alignment horizontal="center" vertical="center"/>
    </xf>
    <xf numFmtId="178" fontId="20" fillId="0" borderId="54" xfId="12" applyNumberFormat="1" applyFont="1" applyFill="1" applyBorder="1" applyAlignment="1" applyProtection="1">
      <alignment horizontal="center" vertical="center" wrapText="1" shrinkToFit="1"/>
    </xf>
    <xf numFmtId="178" fontId="20" fillId="0" borderId="1" xfId="12" applyNumberFormat="1" applyFont="1" applyFill="1" applyBorder="1" applyAlignment="1" applyProtection="1">
      <alignment horizontal="center" vertical="center" wrapText="1" shrinkToFit="1"/>
    </xf>
    <xf numFmtId="178" fontId="14" fillId="0" borderId="54" xfId="12" applyNumberFormat="1" applyFont="1" applyFill="1" applyBorder="1" applyAlignment="1" applyProtection="1">
      <alignment horizontal="center" vertical="center" wrapText="1" shrinkToFit="1"/>
    </xf>
    <xf numFmtId="178" fontId="14" fillId="0" borderId="1" xfId="12" applyNumberFormat="1" applyFont="1" applyFill="1" applyBorder="1" applyAlignment="1" applyProtection="1">
      <alignment horizontal="center" vertical="center" wrapText="1" shrinkToFit="1"/>
    </xf>
    <xf numFmtId="178" fontId="26" fillId="0" borderId="54" xfId="12" applyNumberFormat="1" applyFont="1" applyBorder="1" applyAlignment="1" applyProtection="1">
      <alignment horizontal="center" vertical="center" wrapText="1" shrinkToFit="1"/>
    </xf>
    <xf numFmtId="0" fontId="26" fillId="0" borderId="1" xfId="12" applyFont="1" applyBorder="1" applyAlignment="1" applyProtection="1">
      <alignment horizontal="center" vertical="center" wrapText="1" shrinkToFit="1"/>
    </xf>
    <xf numFmtId="178" fontId="14" fillId="0" borderId="54" xfId="12" applyNumberFormat="1" applyFont="1" applyBorder="1" applyAlignment="1" applyProtection="1">
      <alignment horizontal="center" vertical="center" wrapText="1" shrinkToFit="1"/>
    </xf>
    <xf numFmtId="0" fontId="14" fillId="0" borderId="1" xfId="12" applyFont="1" applyBorder="1" applyAlignment="1" applyProtection="1">
      <alignment horizontal="center" vertical="center" wrapText="1" shrinkToFit="1"/>
    </xf>
    <xf numFmtId="0" fontId="21" fillId="0" borderId="1" xfId="12" applyFont="1" applyBorder="1" applyAlignment="1" applyProtection="1">
      <alignment horizontal="center" vertical="center" wrapText="1" shrinkToFit="1"/>
    </xf>
    <xf numFmtId="178" fontId="23" fillId="0" borderId="26" xfId="12" applyNumberFormat="1" applyFont="1" applyBorder="1" applyAlignment="1" applyProtection="1">
      <alignment horizontal="center" vertical="center" wrapText="1" shrinkToFit="1"/>
    </xf>
    <xf numFmtId="178" fontId="23" fillId="0" borderId="61" xfId="12" applyNumberFormat="1" applyFont="1" applyBorder="1" applyAlignment="1" applyProtection="1">
      <alignment horizontal="center" vertical="center" wrapText="1" shrinkToFit="1"/>
    </xf>
    <xf numFmtId="178" fontId="20" fillId="0" borderId="54" xfId="12" applyNumberFormat="1" applyFont="1" applyBorder="1" applyAlignment="1" applyProtection="1">
      <alignment horizontal="center" vertical="center" wrapText="1" shrinkToFit="1"/>
    </xf>
    <xf numFmtId="0" fontId="20" fillId="0" borderId="1" xfId="12" applyFont="1" applyBorder="1" applyAlignment="1" applyProtection="1">
      <alignment horizontal="center" vertical="center" wrapText="1" shrinkToFit="1"/>
    </xf>
    <xf numFmtId="178" fontId="14" fillId="0" borderId="54" xfId="12" applyNumberFormat="1" applyFont="1" applyBorder="1" applyAlignment="1" applyProtection="1">
      <alignment horizontal="center" vertical="center" wrapText="1"/>
    </xf>
    <xf numFmtId="0" fontId="0" fillId="0" borderId="1" xfId="0" applyBorder="1" applyAlignment="1" applyProtection="1">
      <alignment vertical="center" wrapText="1"/>
    </xf>
    <xf numFmtId="178" fontId="20" fillId="0" borderId="29" xfId="12" applyNumberFormat="1" applyFont="1" applyBorder="1" applyAlignment="1" applyProtection="1">
      <alignment horizontal="center" vertical="center" wrapText="1" shrinkToFit="1"/>
    </xf>
    <xf numFmtId="0" fontId="20" fillId="0" borderId="25" xfId="12" applyFont="1" applyBorder="1" applyAlignment="1" applyProtection="1">
      <alignment horizontal="center" vertical="center" wrapText="1" shrinkToFit="1"/>
    </xf>
    <xf numFmtId="178" fontId="20" fillId="0" borderId="99" xfId="12" applyNumberFormat="1" applyFont="1" applyBorder="1" applyAlignment="1" applyProtection="1">
      <alignment horizontal="center" vertical="center" wrapText="1" shrinkToFit="1"/>
    </xf>
    <xf numFmtId="178" fontId="20" fillId="0" borderId="25" xfId="12" applyNumberFormat="1" applyFont="1" applyBorder="1" applyAlignment="1" applyProtection="1">
      <alignment horizontal="center" vertical="center" wrapText="1" shrinkToFit="1"/>
    </xf>
    <xf numFmtId="178" fontId="20" fillId="0" borderId="114" xfId="12" applyNumberFormat="1" applyFont="1" applyBorder="1" applyAlignment="1" applyProtection="1">
      <alignment horizontal="center" vertical="center" wrapText="1" shrinkToFit="1"/>
    </xf>
    <xf numFmtId="178" fontId="21" fillId="0" borderId="54" xfId="12" applyNumberFormat="1" applyFont="1" applyBorder="1" applyAlignment="1" applyProtection="1">
      <alignment horizontal="center" vertical="center" wrapText="1"/>
    </xf>
    <xf numFmtId="178" fontId="21" fillId="0" borderId="1" xfId="12" applyNumberFormat="1" applyFont="1" applyBorder="1" applyAlignment="1" applyProtection="1">
      <alignment horizontal="center" vertical="center" wrapText="1"/>
    </xf>
    <xf numFmtId="178" fontId="23" fillId="0" borderId="31" xfId="12" applyNumberFormat="1" applyFont="1" applyBorder="1" applyAlignment="1" applyProtection="1">
      <alignment horizontal="center" vertical="center" wrapText="1" shrinkToFit="1"/>
    </xf>
    <xf numFmtId="178" fontId="13" fillId="0" borderId="26" xfId="12" applyNumberFormat="1" applyFont="1" applyBorder="1" applyAlignment="1" applyProtection="1">
      <alignment horizontal="center" vertical="center"/>
    </xf>
    <xf numFmtId="178" fontId="13" fillId="0" borderId="61" xfId="12" applyNumberFormat="1" applyFont="1" applyBorder="1" applyAlignment="1" applyProtection="1">
      <alignment horizontal="center" vertical="center"/>
    </xf>
    <xf numFmtId="178" fontId="20" fillId="0" borderId="30" xfId="12" applyNumberFormat="1" applyFont="1" applyBorder="1" applyAlignment="1" applyProtection="1">
      <alignment horizontal="center" vertical="center" wrapText="1" shrinkToFit="1"/>
    </xf>
    <xf numFmtId="178" fontId="20" fillId="0" borderId="5" xfId="12" applyNumberFormat="1" applyFont="1" applyBorder="1" applyAlignment="1" applyProtection="1">
      <alignment horizontal="center" vertical="center" wrapText="1" shrinkToFit="1"/>
    </xf>
    <xf numFmtId="178" fontId="20" fillId="0" borderId="54" xfId="12" applyNumberFormat="1" applyFont="1" applyBorder="1" applyAlignment="1" applyProtection="1">
      <alignment horizontal="center" vertical="center" wrapText="1"/>
    </xf>
    <xf numFmtId="178" fontId="20" fillId="0" borderId="1" xfId="12" applyNumberFormat="1" applyFont="1" applyBorder="1" applyAlignment="1" applyProtection="1">
      <alignment horizontal="center" vertical="center" wrapText="1"/>
    </xf>
    <xf numFmtId="41" fontId="20" fillId="0" borderId="54" xfId="12" applyNumberFormat="1" applyFont="1" applyBorder="1" applyAlignment="1" applyProtection="1">
      <alignment horizontal="center" vertical="center" wrapText="1" shrinkToFit="1"/>
    </xf>
    <xf numFmtId="41" fontId="20" fillId="0" borderId="1" xfId="12" applyNumberFormat="1" applyFont="1" applyBorder="1" applyAlignment="1" applyProtection="1">
      <alignment horizontal="center" vertical="center" wrapText="1" shrinkToFit="1"/>
    </xf>
    <xf numFmtId="0" fontId="0" fillId="6" borderId="76" xfId="0" applyFill="1" applyBorder="1" applyAlignment="1">
      <alignment horizontal="center" vertical="center"/>
    </xf>
    <xf numFmtId="0" fontId="0" fillId="6" borderId="33" xfId="0" applyFill="1" applyBorder="1" applyAlignment="1">
      <alignment horizontal="center" vertical="center"/>
    </xf>
    <xf numFmtId="0" fontId="0" fillId="6" borderId="74" xfId="0" applyFill="1" applyBorder="1" applyAlignment="1">
      <alignment horizontal="center" vertical="center"/>
    </xf>
    <xf numFmtId="0" fontId="0" fillId="6" borderId="2" xfId="0" applyFill="1" applyBorder="1" applyAlignment="1">
      <alignment horizontal="center" vertical="center"/>
    </xf>
    <xf numFmtId="0" fontId="0" fillId="6" borderId="89" xfId="0" applyFill="1" applyBorder="1" applyAlignment="1">
      <alignment horizontal="center" vertical="center"/>
    </xf>
    <xf numFmtId="0" fontId="0" fillId="6" borderId="90" xfId="0" applyFill="1" applyBorder="1" applyAlignment="1">
      <alignment horizontal="center" vertical="center"/>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2" xfId="0" applyFill="1" applyBorder="1" applyAlignment="1">
      <alignment horizontal="center" vertical="center" wrapText="1"/>
    </xf>
    <xf numFmtId="0" fontId="0" fillId="6" borderId="62" xfId="0" applyFill="1" applyBorder="1" applyAlignment="1">
      <alignment horizontal="center" vertical="center" wrapText="1"/>
    </xf>
    <xf numFmtId="0" fontId="2" fillId="6" borderId="7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74"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6" fillId="0" borderId="21" xfId="0" applyFont="1" applyFill="1" applyBorder="1" applyAlignment="1" applyProtection="1">
      <alignment horizontal="left" vertical="center" wrapText="1"/>
    </xf>
    <xf numFmtId="0" fontId="6" fillId="0" borderId="111" xfId="0" applyFont="1" applyFill="1" applyBorder="1" applyAlignment="1" applyProtection="1">
      <alignment horizontal="left" vertical="center" wrapText="1"/>
    </xf>
    <xf numFmtId="0" fontId="6" fillId="0" borderId="21"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0" fillId="0" borderId="0" xfId="0" applyFont="1" applyFill="1" applyBorder="1" applyAlignment="1" applyProtection="1">
      <alignment horizontal="left" vertical="top"/>
    </xf>
    <xf numFmtId="0" fontId="39" fillId="0" borderId="0" xfId="12" applyFont="1" applyAlignment="1" applyProtection="1"/>
    <xf numFmtId="0" fontId="6" fillId="0" borderId="0" xfId="0" applyFont="1" applyFill="1" applyAlignment="1" applyProtection="1">
      <alignment horizontal="left" wrapText="1"/>
    </xf>
    <xf numFmtId="0" fontId="6" fillId="0" borderId="0" xfId="0" applyFont="1" applyFill="1" applyBorder="1" applyAlignment="1" applyProtection="1">
      <alignment horizontal="left" vertical="center" wrapText="1"/>
    </xf>
    <xf numFmtId="0" fontId="0" fillId="0" borderId="0" xfId="12" applyFont="1" applyAlignment="1" applyProtection="1"/>
    <xf numFmtId="0" fontId="48" fillId="6" borderId="81" xfId="13" applyFont="1" applyFill="1" applyBorder="1" applyAlignment="1" applyProtection="1">
      <alignment horizontal="left" vertical="center" shrinkToFit="1"/>
      <protection locked="0"/>
    </xf>
    <xf numFmtId="0" fontId="48" fillId="6" borderId="83" xfId="13" applyFont="1" applyFill="1" applyBorder="1" applyAlignment="1" applyProtection="1">
      <alignment horizontal="left" vertical="center" shrinkToFit="1"/>
      <protection locked="0"/>
    </xf>
    <xf numFmtId="0" fontId="48" fillId="6" borderId="84" xfId="13" applyFont="1" applyFill="1" applyBorder="1" applyAlignment="1" applyProtection="1">
      <alignment horizontal="left" vertical="center" shrinkToFit="1"/>
      <protection locked="0"/>
    </xf>
    <xf numFmtId="0" fontId="34" fillId="0" borderId="81" xfId="12" applyFont="1" applyBorder="1" applyAlignment="1" applyProtection="1">
      <alignment horizontal="left" vertical="center" shrinkToFit="1"/>
      <protection locked="0"/>
    </xf>
    <xf numFmtId="0" fontId="34" fillId="0" borderId="84" xfId="12" applyFont="1" applyBorder="1" applyAlignment="1" applyProtection="1">
      <alignment horizontal="left" vertical="center" shrinkToFit="1"/>
      <protection locked="0"/>
    </xf>
    <xf numFmtId="0" fontId="48" fillId="6" borderId="85" xfId="13" applyFont="1" applyFill="1" applyBorder="1" applyAlignment="1" applyProtection="1">
      <alignment horizontal="left" vertical="center" shrinkToFit="1"/>
      <protection locked="0"/>
    </xf>
    <xf numFmtId="0" fontId="48" fillId="6" borderId="87" xfId="13" applyFont="1" applyFill="1" applyBorder="1" applyAlignment="1" applyProtection="1">
      <alignment horizontal="left" vertical="center" shrinkToFit="1"/>
      <protection locked="0"/>
    </xf>
    <xf numFmtId="0" fontId="48" fillId="6" borderId="88" xfId="13" applyFont="1" applyFill="1" applyBorder="1" applyAlignment="1" applyProtection="1">
      <alignment horizontal="left" vertical="center" shrinkToFit="1"/>
      <protection locked="0"/>
    </xf>
    <xf numFmtId="0" fontId="34" fillId="0" borderId="85" xfId="12" applyFont="1" applyBorder="1" applyAlignment="1" applyProtection="1">
      <alignment horizontal="left" vertical="center" shrinkToFit="1"/>
      <protection locked="0"/>
    </xf>
    <xf numFmtId="0" fontId="34" fillId="0" borderId="88" xfId="12" applyFont="1" applyBorder="1" applyAlignment="1" applyProtection="1">
      <alignment horizontal="left" vertical="center" shrinkToFit="1"/>
      <protection locked="0"/>
    </xf>
    <xf numFmtId="0" fontId="48" fillId="6" borderId="26" xfId="13" applyFont="1" applyFill="1" applyBorder="1" applyAlignment="1">
      <alignment horizontal="center" vertical="center"/>
    </xf>
    <xf numFmtId="0" fontId="48" fillId="6" borderId="61" xfId="13" applyFont="1" applyFill="1" applyBorder="1" applyAlignment="1">
      <alignment horizontal="center" vertical="center"/>
    </xf>
    <xf numFmtId="0" fontId="48" fillId="6" borderId="31" xfId="13" applyFont="1" applyFill="1" applyBorder="1" applyAlignment="1">
      <alignment horizontal="center" vertical="center"/>
    </xf>
    <xf numFmtId="0" fontId="48" fillId="6" borderId="77" xfId="13" applyFont="1" applyFill="1" applyBorder="1" applyAlignment="1" applyProtection="1">
      <alignment horizontal="left" vertical="center" shrinkToFit="1"/>
      <protection locked="0"/>
    </xf>
    <xf numFmtId="0" fontId="48" fillId="6" borderId="79" xfId="13" applyFont="1" applyFill="1" applyBorder="1" applyAlignment="1" applyProtection="1">
      <alignment horizontal="left" vertical="center" shrinkToFit="1"/>
      <protection locked="0"/>
    </xf>
    <xf numFmtId="0" fontId="48" fillId="6" borderId="80" xfId="13" applyFont="1" applyFill="1" applyBorder="1" applyAlignment="1" applyProtection="1">
      <alignment horizontal="left" vertical="center" shrinkToFit="1"/>
      <protection locked="0"/>
    </xf>
    <xf numFmtId="0" fontId="34" fillId="0" borderId="29" xfId="12" applyFont="1" applyBorder="1" applyAlignment="1" applyProtection="1">
      <alignment vertical="center"/>
      <protection locked="0"/>
    </xf>
    <xf numFmtId="0" fontId="34" fillId="0" borderId="99" xfId="12" applyFont="1" applyBorder="1" applyAlignment="1" applyProtection="1">
      <alignment vertical="center"/>
      <protection locked="0"/>
    </xf>
    <xf numFmtId="0" fontId="38" fillId="6" borderId="115" xfId="13" applyFill="1" applyBorder="1" applyAlignment="1">
      <alignment horizontal="center" vertical="center"/>
    </xf>
    <xf numFmtId="0" fontId="38" fillId="6" borderId="116" xfId="13" applyFill="1" applyBorder="1" applyAlignment="1">
      <alignment horizontal="center" vertical="center"/>
    </xf>
    <xf numFmtId="0" fontId="38" fillId="6" borderId="117" xfId="13" applyFill="1" applyBorder="1" applyAlignment="1">
      <alignment horizontal="center" vertical="center"/>
    </xf>
    <xf numFmtId="0" fontId="38" fillId="6" borderId="43" xfId="13" applyFill="1" applyBorder="1" applyAlignment="1">
      <alignment horizontal="center" vertical="center" wrapText="1"/>
    </xf>
    <xf numFmtId="0" fontId="38" fillId="6" borderId="118" xfId="13" applyFill="1" applyBorder="1" applyAlignment="1">
      <alignment horizontal="center" vertical="center"/>
    </xf>
    <xf numFmtId="0" fontId="38" fillId="6" borderId="119" xfId="13" applyFill="1" applyBorder="1" applyAlignment="1">
      <alignment horizontal="center" vertical="center"/>
    </xf>
    <xf numFmtId="0" fontId="38" fillId="6" borderId="35" xfId="13" applyFill="1" applyBorder="1" applyAlignment="1">
      <alignment horizontal="center" vertical="center"/>
    </xf>
    <xf numFmtId="0" fontId="38" fillId="6" borderId="104" xfId="13" applyFill="1" applyBorder="1" applyAlignment="1">
      <alignment horizontal="center" vertical="center"/>
    </xf>
    <xf numFmtId="0" fontId="14" fillId="6" borderId="44" xfId="13" applyFont="1" applyFill="1" applyBorder="1" applyAlignment="1" applyProtection="1">
      <alignment horizontal="center" vertical="center" wrapText="1"/>
    </xf>
    <xf numFmtId="0" fontId="14" fillId="6" borderId="120" xfId="13" applyFont="1" applyFill="1" applyBorder="1" applyAlignment="1" applyProtection="1">
      <alignment horizontal="center" vertical="center" wrapText="1"/>
    </xf>
    <xf numFmtId="0" fontId="14" fillId="6" borderId="39" xfId="13" applyFont="1" applyFill="1" applyBorder="1" applyAlignment="1" applyProtection="1">
      <alignment horizontal="center" vertical="center" wrapText="1"/>
    </xf>
    <xf numFmtId="0" fontId="44" fillId="6" borderId="99" xfId="13" applyFont="1" applyFill="1" applyBorder="1" applyAlignment="1">
      <alignment horizontal="left" vertical="center" wrapText="1"/>
    </xf>
    <xf numFmtId="0" fontId="44" fillId="6" borderId="121" xfId="13" applyFont="1" applyFill="1" applyBorder="1" applyAlignment="1">
      <alignment horizontal="left" vertical="center" wrapText="1"/>
    </xf>
    <xf numFmtId="0" fontId="44" fillId="6" borderId="2" xfId="13" applyFont="1" applyFill="1" applyBorder="1" applyAlignment="1">
      <alignment horizontal="left" vertical="center" wrapText="1"/>
    </xf>
    <xf numFmtId="0" fontId="44" fillId="6" borderId="3" xfId="13" applyFont="1" applyFill="1" applyBorder="1" applyAlignment="1">
      <alignment horizontal="left" vertical="center" wrapText="1"/>
    </xf>
    <xf numFmtId="0" fontId="44" fillId="6" borderId="54" xfId="13" applyFont="1" applyFill="1" applyBorder="1" applyAlignment="1">
      <alignment horizontal="left" vertical="center" wrapText="1"/>
    </xf>
    <xf numFmtId="0" fontId="44" fillId="6" borderId="119" xfId="13" applyFont="1" applyFill="1" applyBorder="1" applyAlignment="1">
      <alignment horizontal="left" vertical="center" wrapText="1"/>
    </xf>
    <xf numFmtId="0" fontId="44" fillId="6" borderId="26" xfId="13" applyFont="1" applyFill="1" applyBorder="1" applyAlignment="1">
      <alignment horizontal="center" vertical="center"/>
    </xf>
    <xf numFmtId="0" fontId="44" fillId="6" borderId="61" xfId="13" applyFont="1" applyFill="1" applyBorder="1" applyAlignment="1">
      <alignment horizontal="center" vertical="center"/>
    </xf>
    <xf numFmtId="0" fontId="43" fillId="2" borderId="0" xfId="12" applyFont="1" applyFill="1" applyBorder="1" applyAlignment="1">
      <alignment horizontal="left" vertical="center"/>
    </xf>
    <xf numFmtId="0" fontId="11" fillId="0" borderId="42" xfId="12" applyFont="1" applyBorder="1" applyAlignment="1">
      <alignment horizontal="center" vertical="center" textRotation="255" wrapText="1"/>
    </xf>
    <xf numFmtId="0" fontId="11" fillId="0" borderId="122" xfId="12" applyFont="1" applyBorder="1" applyAlignment="1">
      <alignment horizontal="center" vertical="center" textRotation="255" wrapText="1"/>
    </xf>
    <xf numFmtId="0" fontId="35" fillId="0" borderId="42" xfId="12" applyFont="1" applyBorder="1" applyAlignment="1">
      <alignment horizontal="center" vertical="center" textRotation="255" wrapText="1"/>
    </xf>
    <xf numFmtId="0" fontId="35" fillId="0" borderId="123" xfId="12" applyFont="1" applyBorder="1" applyAlignment="1">
      <alignment horizontal="center" vertical="center" textRotation="255" wrapText="1"/>
    </xf>
    <xf numFmtId="0" fontId="35" fillId="0" borderId="124" xfId="12" applyFont="1" applyBorder="1" applyAlignment="1">
      <alignment horizontal="center" vertical="center" textRotation="255" wrapText="1"/>
    </xf>
    <xf numFmtId="0" fontId="35" fillId="7" borderId="125" xfId="12" applyFont="1" applyFill="1" applyBorder="1" applyAlignment="1">
      <alignment horizontal="right" vertical="center"/>
    </xf>
    <xf numFmtId="0" fontId="35" fillId="7" borderId="126" xfId="12" applyFont="1" applyFill="1" applyBorder="1" applyAlignment="1">
      <alignment horizontal="right" vertical="center"/>
    </xf>
    <xf numFmtId="0" fontId="35" fillId="0" borderId="63" xfId="12" applyFont="1" applyBorder="1" applyAlignment="1">
      <alignment horizontal="center" vertical="center" textRotation="255"/>
    </xf>
    <xf numFmtId="0" fontId="35" fillId="0" borderId="37" xfId="12" applyFont="1" applyBorder="1" applyAlignment="1">
      <alignment horizontal="center" vertical="center" textRotation="255"/>
    </xf>
    <xf numFmtId="0" fontId="35" fillId="0" borderId="127" xfId="12" applyFont="1" applyBorder="1" applyAlignment="1">
      <alignment horizontal="center" vertical="center" textRotation="255"/>
    </xf>
  </cellXfs>
  <cellStyles count="18">
    <cellStyle name="パーセント 2" xfId="1" xr:uid="{00000000-0005-0000-0000-000000000000}"/>
    <cellStyle name="桁区切り" xfId="2"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8" xr:uid="{00000000-0005-0000-0000-000007000000}"/>
    <cellStyle name="通貨 2" xfId="9" xr:uid="{00000000-0005-0000-0000-000008000000}"/>
    <cellStyle name="通貨 3" xfId="10" xr:uid="{00000000-0005-0000-0000-000009000000}"/>
    <cellStyle name="標準" xfId="0" builtinId="0"/>
    <cellStyle name="標準 2" xfId="11" xr:uid="{00000000-0005-0000-0000-00000B000000}"/>
    <cellStyle name="標準 2 2" xfId="12" xr:uid="{00000000-0005-0000-0000-00000C000000}"/>
    <cellStyle name="標準 2 3" xfId="13" xr:uid="{00000000-0005-0000-0000-00000D000000}"/>
    <cellStyle name="標準 3" xfId="14" xr:uid="{00000000-0005-0000-0000-00000E000000}"/>
    <cellStyle name="標準 3 2" xfId="15" xr:uid="{00000000-0005-0000-0000-00000F000000}"/>
    <cellStyle name="標準 4" xfId="16" xr:uid="{00000000-0005-0000-0000-000010000000}"/>
    <cellStyle name="標準 5"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815</xdr:colOff>
      <xdr:row>0</xdr:row>
      <xdr:rowOff>9525</xdr:rowOff>
    </xdr:from>
    <xdr:to>
      <xdr:col>6</xdr:col>
      <xdr:colOff>48020</xdr:colOff>
      <xdr:row>2</xdr:row>
      <xdr:rowOff>1524</xdr:rowOff>
    </xdr:to>
    <xdr:sp macro="" textlink="">
      <xdr:nvSpPr>
        <xdr:cNvPr id="2" name="Text Box 1">
          <a:extLst>
            <a:ext uri="{FF2B5EF4-FFF2-40B4-BE49-F238E27FC236}">
              <a16:creationId xmlns:a16="http://schemas.microsoft.com/office/drawing/2014/main" id="{3E34EBA3-966F-4E36-AB09-E9976B057089}"/>
            </a:ext>
          </a:extLst>
        </xdr:cNvPr>
        <xdr:cNvSpPr txBox="1">
          <a:spLocks noChangeArrowheads="1"/>
        </xdr:cNvSpPr>
      </xdr:nvSpPr>
      <xdr:spPr bwMode="auto">
        <a:xfrm>
          <a:off x="1349555" y="47625"/>
          <a:ext cx="2567529" cy="502544"/>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0" i="0" strike="noStrike">
              <a:solidFill>
                <a:srgbClr val="000000"/>
              </a:solidFill>
              <a:latin typeface="ＭＳ Ｐゴシック"/>
              <a:ea typeface="ＭＳ Ｐゴシック"/>
            </a:rPr>
            <a:t>総括表③　実質公債費</a:t>
          </a:r>
          <a:r>
            <a:rPr lang="ja-JP" altLang="en-US" sz="1400" b="0" i="0" strike="noStrike">
              <a:solidFill>
                <a:sysClr val="windowText" lastClr="000000"/>
              </a:solidFill>
              <a:latin typeface="ＭＳ Ｐゴシック"/>
              <a:ea typeface="ＭＳ Ｐゴシック"/>
            </a:rPr>
            <a:t>比率の状況（令和５年度決算）</a:t>
          </a:r>
          <a:endParaRPr lang="en-US" altLang="ja-JP" sz="1400" b="0" i="0" strike="noStrike">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66040</xdr:colOff>
      <xdr:row>135</xdr:row>
      <xdr:rowOff>0</xdr:rowOff>
    </xdr:from>
    <xdr:to>
      <xdr:col>8</xdr:col>
      <xdr:colOff>101175</xdr:colOff>
      <xdr:row>135</xdr:row>
      <xdr:rowOff>0</xdr:rowOff>
    </xdr:to>
    <xdr:sp macro="" textlink="">
      <xdr:nvSpPr>
        <xdr:cNvPr id="2" name="Rectangle 2">
          <a:extLst>
            <a:ext uri="{FF2B5EF4-FFF2-40B4-BE49-F238E27FC236}">
              <a16:creationId xmlns:a16="http://schemas.microsoft.com/office/drawing/2014/main" id="{D5BC1D9F-E983-4BC2-8D70-9892270D99DB}"/>
            </a:ext>
          </a:extLst>
        </xdr:cNvPr>
        <xdr:cNvSpPr>
          <a:spLocks noChangeArrowheads="1"/>
        </xdr:cNvSpPr>
      </xdr:nvSpPr>
      <xdr:spPr bwMode="auto">
        <a:xfrm>
          <a:off x="5288280" y="27746325"/>
          <a:ext cx="12154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6985</xdr:colOff>
      <xdr:row>135</xdr:row>
      <xdr:rowOff>0</xdr:rowOff>
    </xdr:from>
    <xdr:to>
      <xdr:col>6</xdr:col>
      <xdr:colOff>50792</xdr:colOff>
      <xdr:row>135</xdr:row>
      <xdr:rowOff>0</xdr:rowOff>
    </xdr:to>
    <xdr:sp macro="" textlink="">
      <xdr:nvSpPr>
        <xdr:cNvPr id="3" name="Rectangle 10">
          <a:extLst>
            <a:ext uri="{FF2B5EF4-FFF2-40B4-BE49-F238E27FC236}">
              <a16:creationId xmlns:a16="http://schemas.microsoft.com/office/drawing/2014/main" id="{17FBC4AF-AB4A-41B5-9C4F-E5734E22ECE8}"/>
            </a:ext>
          </a:extLst>
        </xdr:cNvPr>
        <xdr:cNvSpPr>
          <a:spLocks noChangeArrowheads="1"/>
        </xdr:cNvSpPr>
      </xdr:nvSpPr>
      <xdr:spPr bwMode="auto">
        <a:xfrm>
          <a:off x="3781425" y="27746325"/>
          <a:ext cx="20958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64135</xdr:colOff>
      <xdr:row>135</xdr:row>
      <xdr:rowOff>0</xdr:rowOff>
    </xdr:from>
    <xdr:to>
      <xdr:col>3</xdr:col>
      <xdr:colOff>112128</xdr:colOff>
      <xdr:row>135</xdr:row>
      <xdr:rowOff>0</xdr:rowOff>
    </xdr:to>
    <xdr:sp macro="" textlink="">
      <xdr:nvSpPr>
        <xdr:cNvPr id="4" name="Rectangle 11">
          <a:extLst>
            <a:ext uri="{FF2B5EF4-FFF2-40B4-BE49-F238E27FC236}">
              <a16:creationId xmlns:a16="http://schemas.microsoft.com/office/drawing/2014/main" id="{1946554F-1994-4E55-BB6B-980F1358977C}"/>
            </a:ext>
          </a:extLst>
        </xdr:cNvPr>
        <xdr:cNvSpPr>
          <a:spLocks noChangeArrowheads="1"/>
        </xdr:cNvSpPr>
      </xdr:nvSpPr>
      <xdr:spPr bwMode="auto">
        <a:xfrm>
          <a:off x="2188210" y="27746325"/>
          <a:ext cx="185146"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0</xdr:colOff>
      <xdr:row>52</xdr:row>
      <xdr:rowOff>0</xdr:rowOff>
    </xdr:from>
    <xdr:to>
      <xdr:col>8</xdr:col>
      <xdr:colOff>60253</xdr:colOff>
      <xdr:row>52</xdr:row>
      <xdr:rowOff>19527</xdr:rowOff>
    </xdr:to>
    <xdr:sp macro="" textlink="">
      <xdr:nvSpPr>
        <xdr:cNvPr id="5" name="Rectangle 16">
          <a:extLst>
            <a:ext uri="{FF2B5EF4-FFF2-40B4-BE49-F238E27FC236}">
              <a16:creationId xmlns:a16="http://schemas.microsoft.com/office/drawing/2014/main" id="{2CEA0A4D-C007-493C-BCD1-B0A298A28738}"/>
            </a:ext>
          </a:extLst>
        </xdr:cNvPr>
        <xdr:cNvSpPr>
          <a:spLocks noChangeArrowheads="1"/>
        </xdr:cNvSpPr>
      </xdr:nvSpPr>
      <xdr:spPr bwMode="auto">
        <a:xfrm>
          <a:off x="5029200" y="9429750"/>
          <a:ext cx="276982" cy="994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10</xdr:col>
      <xdr:colOff>162635</xdr:colOff>
      <xdr:row>125</xdr:row>
      <xdr:rowOff>965</xdr:rowOff>
    </xdr:from>
    <xdr:to>
      <xdr:col>11</xdr:col>
      <xdr:colOff>66481</xdr:colOff>
      <xdr:row>125</xdr:row>
      <xdr:rowOff>45216</xdr:rowOff>
    </xdr:to>
    <xdr:sp macro="" textlink="">
      <xdr:nvSpPr>
        <xdr:cNvPr id="6" name="Rectangle 26">
          <a:extLst>
            <a:ext uri="{FF2B5EF4-FFF2-40B4-BE49-F238E27FC236}">
              <a16:creationId xmlns:a16="http://schemas.microsoft.com/office/drawing/2014/main" id="{2872DA43-3FD6-475F-9D02-8B4AAC501859}"/>
            </a:ext>
          </a:extLst>
        </xdr:cNvPr>
        <xdr:cNvSpPr>
          <a:spLocks noChangeArrowheads="1"/>
        </xdr:cNvSpPr>
      </xdr:nvSpPr>
      <xdr:spPr bwMode="auto">
        <a:xfrm>
          <a:off x="6912685" y="24908840"/>
          <a:ext cx="266208" cy="17919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7" name="Rectangle 27">
          <a:extLst>
            <a:ext uri="{FF2B5EF4-FFF2-40B4-BE49-F238E27FC236}">
              <a16:creationId xmlns:a16="http://schemas.microsoft.com/office/drawing/2014/main" id="{456866C8-8CC6-4AF3-9B73-CD038A1CF42A}"/>
            </a:ext>
          </a:extLst>
        </xdr:cNvPr>
        <xdr:cNvSpPr>
          <a:spLocks noChangeArrowheads="1"/>
        </xdr:cNvSpPr>
      </xdr:nvSpPr>
      <xdr:spPr bwMode="auto">
        <a:xfrm>
          <a:off x="6943725" y="2384107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8" name="Rectangle 28">
          <a:extLst>
            <a:ext uri="{FF2B5EF4-FFF2-40B4-BE49-F238E27FC236}">
              <a16:creationId xmlns:a16="http://schemas.microsoft.com/office/drawing/2014/main" id="{00FDEE62-A123-4B2E-BA7F-8E67F02A58C3}"/>
            </a:ext>
          </a:extLst>
        </xdr:cNvPr>
        <xdr:cNvSpPr>
          <a:spLocks noChangeArrowheads="1"/>
        </xdr:cNvSpPr>
      </xdr:nvSpPr>
      <xdr:spPr bwMode="auto">
        <a:xfrm>
          <a:off x="6943725" y="2384107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5</xdr:col>
      <xdr:colOff>0</xdr:colOff>
      <xdr:row>118</xdr:row>
      <xdr:rowOff>12700</xdr:rowOff>
    </xdr:from>
    <xdr:to>
      <xdr:col>5</xdr:col>
      <xdr:colOff>0</xdr:colOff>
      <xdr:row>119</xdr:row>
      <xdr:rowOff>582</xdr:rowOff>
    </xdr:to>
    <xdr:sp macro="" textlink="">
      <xdr:nvSpPr>
        <xdr:cNvPr id="9" name="Rectangle 47">
          <a:extLst>
            <a:ext uri="{FF2B5EF4-FFF2-40B4-BE49-F238E27FC236}">
              <a16:creationId xmlns:a16="http://schemas.microsoft.com/office/drawing/2014/main" id="{FD0E494C-3A62-43F1-BDE5-C28079EC6286}"/>
            </a:ext>
          </a:extLst>
        </xdr:cNvPr>
        <xdr:cNvSpPr>
          <a:spLocks noChangeArrowheads="1"/>
        </xdr:cNvSpPr>
      </xdr:nvSpPr>
      <xdr:spPr bwMode="auto">
        <a:xfrm>
          <a:off x="314325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11" name="Rectangle 49">
          <a:extLst>
            <a:ext uri="{FF2B5EF4-FFF2-40B4-BE49-F238E27FC236}">
              <a16:creationId xmlns:a16="http://schemas.microsoft.com/office/drawing/2014/main" id="{E5809E3C-EB35-4F3E-9342-9030777927C0}"/>
            </a:ext>
          </a:extLst>
        </xdr:cNvPr>
        <xdr:cNvSpPr>
          <a:spLocks noChangeArrowheads="1"/>
        </xdr:cNvSpPr>
      </xdr:nvSpPr>
      <xdr:spPr bwMode="auto">
        <a:xfrm>
          <a:off x="6943725" y="2533650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12" name="Rectangle 50">
          <a:extLst>
            <a:ext uri="{FF2B5EF4-FFF2-40B4-BE49-F238E27FC236}">
              <a16:creationId xmlns:a16="http://schemas.microsoft.com/office/drawing/2014/main" id="{D466F78A-681E-49A8-A2A5-B87637060191}"/>
            </a:ext>
          </a:extLst>
        </xdr:cNvPr>
        <xdr:cNvSpPr>
          <a:spLocks noChangeArrowheads="1"/>
        </xdr:cNvSpPr>
      </xdr:nvSpPr>
      <xdr:spPr bwMode="auto">
        <a:xfrm>
          <a:off x="6943725" y="2533650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7</xdr:col>
      <xdr:colOff>12065</xdr:colOff>
      <xdr:row>132</xdr:row>
      <xdr:rowOff>0</xdr:rowOff>
    </xdr:from>
    <xdr:to>
      <xdr:col>7</xdr:col>
      <xdr:colOff>151594</xdr:colOff>
      <xdr:row>133</xdr:row>
      <xdr:rowOff>27781</xdr:rowOff>
    </xdr:to>
    <xdr:sp macro="" textlink="">
      <xdr:nvSpPr>
        <xdr:cNvPr id="13" name="Rectangle 52">
          <a:extLst>
            <a:ext uri="{FF2B5EF4-FFF2-40B4-BE49-F238E27FC236}">
              <a16:creationId xmlns:a16="http://schemas.microsoft.com/office/drawing/2014/main" id="{0889CEA0-8351-45B1-AFE4-27D6561626E7}"/>
            </a:ext>
          </a:extLst>
        </xdr:cNvPr>
        <xdr:cNvSpPr>
          <a:spLocks noChangeArrowheads="1"/>
        </xdr:cNvSpPr>
      </xdr:nvSpPr>
      <xdr:spPr bwMode="auto">
        <a:xfrm>
          <a:off x="4448810" y="27081480"/>
          <a:ext cx="560019" cy="293224"/>
        </a:xfrm>
        <a:prstGeom prst="rect">
          <a:avLst/>
        </a:prstGeom>
        <a:noFill/>
        <a:ln w="9525">
          <a:noFill/>
          <a:miter lim="800000"/>
          <a:headEnd/>
          <a:tailEnd/>
        </a:ln>
      </xdr:spPr>
      <xdr:txBody>
        <a:bodyPr vertOverflow="clip" wrap="square" lIns="36576" tIns="22860" rIns="0" bIns="0" anchor="t" upright="1"/>
        <a:lstStyle/>
        <a:p>
          <a:pPr algn="l" rtl="0">
            <a:lnSpc>
              <a:spcPts val="2100"/>
            </a:lnSpc>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10</xdr:col>
      <xdr:colOff>2540</xdr:colOff>
      <xdr:row>132</xdr:row>
      <xdr:rowOff>6350</xdr:rowOff>
    </xdr:from>
    <xdr:to>
      <xdr:col>10</xdr:col>
      <xdr:colOff>87891</xdr:colOff>
      <xdr:row>132</xdr:row>
      <xdr:rowOff>25015</xdr:rowOff>
    </xdr:to>
    <xdr:sp macro="" textlink="">
      <xdr:nvSpPr>
        <xdr:cNvPr id="14" name="Rectangle 59">
          <a:extLst>
            <a:ext uri="{FF2B5EF4-FFF2-40B4-BE49-F238E27FC236}">
              <a16:creationId xmlns:a16="http://schemas.microsoft.com/office/drawing/2014/main" id="{E48684C6-5F6B-4790-B5FF-CFA7F7340D36}"/>
            </a:ext>
          </a:extLst>
        </xdr:cNvPr>
        <xdr:cNvSpPr>
          <a:spLocks noChangeArrowheads="1"/>
        </xdr:cNvSpPr>
      </xdr:nvSpPr>
      <xdr:spPr bwMode="auto">
        <a:xfrm>
          <a:off x="6314440" y="27031950"/>
          <a:ext cx="342412" cy="1252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ト</a:t>
          </a:r>
        </a:p>
      </xdr:txBody>
    </xdr:sp>
    <xdr:clientData/>
  </xdr:twoCellAnchor>
  <xdr:twoCellAnchor>
    <xdr:from>
      <xdr:col>10</xdr:col>
      <xdr:colOff>2540</xdr:colOff>
      <xdr:row>133</xdr:row>
      <xdr:rowOff>15240</xdr:rowOff>
    </xdr:from>
    <xdr:to>
      <xdr:col>10</xdr:col>
      <xdr:colOff>88025</xdr:colOff>
      <xdr:row>134</xdr:row>
      <xdr:rowOff>18401</xdr:rowOff>
    </xdr:to>
    <xdr:sp macro="" textlink="">
      <xdr:nvSpPr>
        <xdr:cNvPr id="15" name="Rectangle 60">
          <a:extLst>
            <a:ext uri="{FF2B5EF4-FFF2-40B4-BE49-F238E27FC236}">
              <a16:creationId xmlns:a16="http://schemas.microsoft.com/office/drawing/2014/main" id="{1C81D9E4-1A87-458C-859E-C1859407913A}"/>
            </a:ext>
          </a:extLst>
        </xdr:cNvPr>
        <xdr:cNvSpPr>
          <a:spLocks noChangeArrowheads="1"/>
        </xdr:cNvSpPr>
      </xdr:nvSpPr>
      <xdr:spPr bwMode="auto">
        <a:xfrm>
          <a:off x="6314440" y="27279600"/>
          <a:ext cx="342932" cy="21909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xdr:txBody>
    </xdr:sp>
    <xdr:clientData/>
  </xdr:twoCellAnchor>
  <xdr:twoCellAnchor>
    <xdr:from>
      <xdr:col>9</xdr:col>
      <xdr:colOff>1270</xdr:colOff>
      <xdr:row>132</xdr:row>
      <xdr:rowOff>20320</xdr:rowOff>
    </xdr:from>
    <xdr:to>
      <xdr:col>9</xdr:col>
      <xdr:colOff>120200</xdr:colOff>
      <xdr:row>133</xdr:row>
      <xdr:rowOff>27020</xdr:rowOff>
    </xdr:to>
    <xdr:sp macro="" textlink="">
      <xdr:nvSpPr>
        <xdr:cNvPr id="16" name="Rectangle 73">
          <a:extLst>
            <a:ext uri="{FF2B5EF4-FFF2-40B4-BE49-F238E27FC236}">
              <a16:creationId xmlns:a16="http://schemas.microsoft.com/office/drawing/2014/main" id="{31EB03F3-6611-4790-9B26-FEE420E1ABC6}"/>
            </a:ext>
          </a:extLst>
        </xdr:cNvPr>
        <xdr:cNvSpPr>
          <a:spLocks noChangeArrowheads="1"/>
        </xdr:cNvSpPr>
      </xdr:nvSpPr>
      <xdr:spPr bwMode="auto">
        <a:xfrm>
          <a:off x="5707380" y="27098625"/>
          <a:ext cx="530306" cy="294947"/>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17</xdr:col>
      <xdr:colOff>2540</xdr:colOff>
      <xdr:row>55</xdr:row>
      <xdr:rowOff>6350</xdr:rowOff>
    </xdr:from>
    <xdr:to>
      <xdr:col>17</xdr:col>
      <xdr:colOff>87891</xdr:colOff>
      <xdr:row>55</xdr:row>
      <xdr:rowOff>32818</xdr:rowOff>
    </xdr:to>
    <xdr:sp macro="" textlink="">
      <xdr:nvSpPr>
        <xdr:cNvPr id="17" name="Rectangle 74">
          <a:extLst>
            <a:ext uri="{FF2B5EF4-FFF2-40B4-BE49-F238E27FC236}">
              <a16:creationId xmlns:a16="http://schemas.microsoft.com/office/drawing/2014/main" id="{BE0E0036-5DDB-49E2-B74D-A1002B6FE942}"/>
            </a:ext>
          </a:extLst>
        </xdr:cNvPr>
        <xdr:cNvSpPr>
          <a:spLocks noChangeArrowheads="1"/>
        </xdr:cNvSpPr>
      </xdr:nvSpPr>
      <xdr:spPr bwMode="auto">
        <a:xfrm>
          <a:off x="10714990" y="9944100"/>
          <a:ext cx="342412"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17</xdr:col>
      <xdr:colOff>2540</xdr:colOff>
      <xdr:row>107</xdr:row>
      <xdr:rowOff>0</xdr:rowOff>
    </xdr:from>
    <xdr:to>
      <xdr:col>17</xdr:col>
      <xdr:colOff>88025</xdr:colOff>
      <xdr:row>107</xdr:row>
      <xdr:rowOff>53373</xdr:rowOff>
    </xdr:to>
    <xdr:sp macro="" textlink="">
      <xdr:nvSpPr>
        <xdr:cNvPr id="19" name="Rectangle 76">
          <a:extLst>
            <a:ext uri="{FF2B5EF4-FFF2-40B4-BE49-F238E27FC236}">
              <a16:creationId xmlns:a16="http://schemas.microsoft.com/office/drawing/2014/main" id="{F06120CC-3259-4C65-8467-6567E253BB4C}"/>
            </a:ext>
          </a:extLst>
        </xdr:cNvPr>
        <xdr:cNvSpPr>
          <a:spLocks noChangeArrowheads="1"/>
        </xdr:cNvSpPr>
      </xdr:nvSpPr>
      <xdr:spPr bwMode="auto">
        <a:xfrm>
          <a:off x="10714990" y="20278725"/>
          <a:ext cx="342932" cy="20674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18</xdr:col>
      <xdr:colOff>17145</xdr:colOff>
      <xdr:row>107</xdr:row>
      <xdr:rowOff>0</xdr:rowOff>
    </xdr:from>
    <xdr:to>
      <xdr:col>18</xdr:col>
      <xdr:colOff>107941</xdr:colOff>
      <xdr:row>107</xdr:row>
      <xdr:rowOff>53373</xdr:rowOff>
    </xdr:to>
    <xdr:sp macro="" textlink="">
      <xdr:nvSpPr>
        <xdr:cNvPr id="20" name="Rectangle 77">
          <a:extLst>
            <a:ext uri="{FF2B5EF4-FFF2-40B4-BE49-F238E27FC236}">
              <a16:creationId xmlns:a16="http://schemas.microsoft.com/office/drawing/2014/main" id="{7368BC43-DD80-4FE2-B2CC-A0FC2B29BEC9}"/>
            </a:ext>
          </a:extLst>
        </xdr:cNvPr>
        <xdr:cNvSpPr>
          <a:spLocks noChangeArrowheads="1"/>
        </xdr:cNvSpPr>
      </xdr:nvSpPr>
      <xdr:spPr bwMode="auto">
        <a:xfrm>
          <a:off x="11344275" y="20278725"/>
          <a:ext cx="378639" cy="20674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6</xdr:col>
      <xdr:colOff>0</xdr:colOff>
      <xdr:row>118</xdr:row>
      <xdr:rowOff>12700</xdr:rowOff>
    </xdr:from>
    <xdr:to>
      <xdr:col>6</xdr:col>
      <xdr:colOff>0</xdr:colOff>
      <xdr:row>119</xdr:row>
      <xdr:rowOff>582</xdr:rowOff>
    </xdr:to>
    <xdr:sp macro="" textlink="">
      <xdr:nvSpPr>
        <xdr:cNvPr id="21" name="Rectangle 79">
          <a:extLst>
            <a:ext uri="{FF2B5EF4-FFF2-40B4-BE49-F238E27FC236}">
              <a16:creationId xmlns:a16="http://schemas.microsoft.com/office/drawing/2014/main" id="{611DBB2A-132E-47AC-9D6B-F0675DD32398}"/>
            </a:ext>
          </a:extLst>
        </xdr:cNvPr>
        <xdr:cNvSpPr>
          <a:spLocks noChangeArrowheads="1"/>
        </xdr:cNvSpPr>
      </xdr:nvSpPr>
      <xdr:spPr bwMode="auto">
        <a:xfrm>
          <a:off x="377190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635</xdr:colOff>
      <xdr:row>118</xdr:row>
      <xdr:rowOff>8255</xdr:rowOff>
    </xdr:from>
    <xdr:to>
      <xdr:col>5</xdr:col>
      <xdr:colOff>86514</xdr:colOff>
      <xdr:row>118</xdr:row>
      <xdr:rowOff>35870</xdr:rowOff>
    </xdr:to>
    <xdr:sp macro="" textlink="">
      <xdr:nvSpPr>
        <xdr:cNvPr id="22" name="Rectangle 80">
          <a:extLst>
            <a:ext uri="{FF2B5EF4-FFF2-40B4-BE49-F238E27FC236}">
              <a16:creationId xmlns:a16="http://schemas.microsoft.com/office/drawing/2014/main" id="{017E0B78-A33D-4F51-A09B-67E63A786C02}"/>
            </a:ext>
          </a:extLst>
        </xdr:cNvPr>
        <xdr:cNvSpPr>
          <a:spLocks noChangeArrowheads="1"/>
        </xdr:cNvSpPr>
      </xdr:nvSpPr>
      <xdr:spPr bwMode="auto">
        <a:xfrm>
          <a:off x="3153410" y="22717125"/>
          <a:ext cx="359602"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5</xdr:col>
      <xdr:colOff>0</xdr:colOff>
      <xdr:row>118</xdr:row>
      <xdr:rowOff>12700</xdr:rowOff>
    </xdr:from>
    <xdr:to>
      <xdr:col>5</xdr:col>
      <xdr:colOff>0</xdr:colOff>
      <xdr:row>119</xdr:row>
      <xdr:rowOff>582</xdr:rowOff>
    </xdr:to>
    <xdr:sp macro="" textlink="">
      <xdr:nvSpPr>
        <xdr:cNvPr id="23" name="Rectangle 81">
          <a:extLst>
            <a:ext uri="{FF2B5EF4-FFF2-40B4-BE49-F238E27FC236}">
              <a16:creationId xmlns:a16="http://schemas.microsoft.com/office/drawing/2014/main" id="{BC35D87B-0D9C-431B-BB96-0ECFFF63D13C}"/>
            </a:ext>
          </a:extLst>
        </xdr:cNvPr>
        <xdr:cNvSpPr>
          <a:spLocks noChangeArrowheads="1"/>
        </xdr:cNvSpPr>
      </xdr:nvSpPr>
      <xdr:spPr bwMode="auto">
        <a:xfrm>
          <a:off x="314325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635</xdr:colOff>
      <xdr:row>118</xdr:row>
      <xdr:rowOff>8255</xdr:rowOff>
    </xdr:from>
    <xdr:to>
      <xdr:col>5</xdr:col>
      <xdr:colOff>86514</xdr:colOff>
      <xdr:row>118</xdr:row>
      <xdr:rowOff>35870</xdr:rowOff>
    </xdr:to>
    <xdr:sp macro="" textlink="">
      <xdr:nvSpPr>
        <xdr:cNvPr id="24" name="Rectangle 82">
          <a:extLst>
            <a:ext uri="{FF2B5EF4-FFF2-40B4-BE49-F238E27FC236}">
              <a16:creationId xmlns:a16="http://schemas.microsoft.com/office/drawing/2014/main" id="{5FAA17DB-59DC-4E86-8365-5E640D5E8EAA}"/>
            </a:ext>
          </a:extLst>
        </xdr:cNvPr>
        <xdr:cNvSpPr>
          <a:spLocks noChangeArrowheads="1"/>
        </xdr:cNvSpPr>
      </xdr:nvSpPr>
      <xdr:spPr bwMode="auto">
        <a:xfrm>
          <a:off x="3153410" y="22717125"/>
          <a:ext cx="359602"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6</xdr:col>
      <xdr:colOff>0</xdr:colOff>
      <xdr:row>118</xdr:row>
      <xdr:rowOff>8255</xdr:rowOff>
    </xdr:from>
    <xdr:to>
      <xdr:col>6</xdr:col>
      <xdr:colOff>0</xdr:colOff>
      <xdr:row>118</xdr:row>
      <xdr:rowOff>35870</xdr:rowOff>
    </xdr:to>
    <xdr:sp macro="" textlink="">
      <xdr:nvSpPr>
        <xdr:cNvPr id="25" name="Rectangle 83">
          <a:extLst>
            <a:ext uri="{FF2B5EF4-FFF2-40B4-BE49-F238E27FC236}">
              <a16:creationId xmlns:a16="http://schemas.microsoft.com/office/drawing/2014/main" id="{DC98E6C3-67CC-4AD5-BB53-803716E8162A}"/>
            </a:ext>
          </a:extLst>
        </xdr:cNvPr>
        <xdr:cNvSpPr>
          <a:spLocks noChangeArrowheads="1"/>
        </xdr:cNvSpPr>
      </xdr:nvSpPr>
      <xdr:spPr bwMode="auto">
        <a:xfrm>
          <a:off x="3771900" y="22717125"/>
          <a:ext cx="0"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10</xdr:col>
      <xdr:colOff>2540</xdr:colOff>
      <xdr:row>118</xdr:row>
      <xdr:rowOff>8255</xdr:rowOff>
    </xdr:from>
    <xdr:to>
      <xdr:col>10</xdr:col>
      <xdr:colOff>87891</xdr:colOff>
      <xdr:row>118</xdr:row>
      <xdr:rowOff>35870</xdr:rowOff>
    </xdr:to>
    <xdr:sp macro="" textlink="">
      <xdr:nvSpPr>
        <xdr:cNvPr id="26" name="Rectangle 84">
          <a:extLst>
            <a:ext uri="{FF2B5EF4-FFF2-40B4-BE49-F238E27FC236}">
              <a16:creationId xmlns:a16="http://schemas.microsoft.com/office/drawing/2014/main" id="{08D9BF1A-7352-44E4-8362-AEF78757BF16}"/>
            </a:ext>
          </a:extLst>
        </xdr:cNvPr>
        <xdr:cNvSpPr>
          <a:spLocks noChangeArrowheads="1"/>
        </xdr:cNvSpPr>
      </xdr:nvSpPr>
      <xdr:spPr bwMode="auto">
        <a:xfrm>
          <a:off x="6314440" y="22717125"/>
          <a:ext cx="342412"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8</xdr:col>
      <xdr:colOff>2540</xdr:colOff>
      <xdr:row>125</xdr:row>
      <xdr:rowOff>635</xdr:rowOff>
    </xdr:from>
    <xdr:to>
      <xdr:col>8</xdr:col>
      <xdr:colOff>98002</xdr:colOff>
      <xdr:row>125</xdr:row>
      <xdr:rowOff>23084</xdr:rowOff>
    </xdr:to>
    <xdr:sp macro="" textlink="">
      <xdr:nvSpPr>
        <xdr:cNvPr id="27" name="Rectangle 85">
          <a:extLst>
            <a:ext uri="{FF2B5EF4-FFF2-40B4-BE49-F238E27FC236}">
              <a16:creationId xmlns:a16="http://schemas.microsoft.com/office/drawing/2014/main" id="{B6405B91-0E60-4126-8FA2-4E298BB212EA}"/>
            </a:ext>
          </a:extLst>
        </xdr:cNvPr>
        <xdr:cNvSpPr>
          <a:spLocks noChangeArrowheads="1"/>
        </xdr:cNvSpPr>
      </xdr:nvSpPr>
      <xdr:spPr bwMode="auto">
        <a:xfrm>
          <a:off x="5047615" y="24936450"/>
          <a:ext cx="340673" cy="1252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635</xdr:rowOff>
    </xdr:from>
    <xdr:to>
      <xdr:col>8</xdr:col>
      <xdr:colOff>98002</xdr:colOff>
      <xdr:row>125</xdr:row>
      <xdr:rowOff>23084</xdr:rowOff>
    </xdr:to>
    <xdr:sp macro="" textlink="">
      <xdr:nvSpPr>
        <xdr:cNvPr id="28" name="Rectangle 86">
          <a:extLst>
            <a:ext uri="{FF2B5EF4-FFF2-40B4-BE49-F238E27FC236}">
              <a16:creationId xmlns:a16="http://schemas.microsoft.com/office/drawing/2014/main" id="{88F5B38B-A25A-44F9-ADE1-F578626DD31B}"/>
            </a:ext>
          </a:extLst>
        </xdr:cNvPr>
        <xdr:cNvSpPr>
          <a:spLocks noChangeArrowheads="1"/>
        </xdr:cNvSpPr>
      </xdr:nvSpPr>
      <xdr:spPr bwMode="auto">
        <a:xfrm>
          <a:off x="5047615" y="24936450"/>
          <a:ext cx="340673" cy="1252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635</xdr:rowOff>
    </xdr:from>
    <xdr:to>
      <xdr:col>8</xdr:col>
      <xdr:colOff>98002</xdr:colOff>
      <xdr:row>125</xdr:row>
      <xdr:rowOff>23084</xdr:rowOff>
    </xdr:to>
    <xdr:sp macro="" textlink="">
      <xdr:nvSpPr>
        <xdr:cNvPr id="29" name="Rectangle 87">
          <a:extLst>
            <a:ext uri="{FF2B5EF4-FFF2-40B4-BE49-F238E27FC236}">
              <a16:creationId xmlns:a16="http://schemas.microsoft.com/office/drawing/2014/main" id="{7E94E87F-D530-4DC7-9940-9ACB54A1AA9B}"/>
            </a:ext>
          </a:extLst>
        </xdr:cNvPr>
        <xdr:cNvSpPr>
          <a:spLocks noChangeArrowheads="1"/>
        </xdr:cNvSpPr>
      </xdr:nvSpPr>
      <xdr:spPr bwMode="auto">
        <a:xfrm>
          <a:off x="5047615" y="24936450"/>
          <a:ext cx="340673" cy="1252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11</xdr:col>
      <xdr:colOff>1270</xdr:colOff>
      <xdr:row>132</xdr:row>
      <xdr:rowOff>1905</xdr:rowOff>
    </xdr:from>
    <xdr:to>
      <xdr:col>11</xdr:col>
      <xdr:colOff>88151</xdr:colOff>
      <xdr:row>133</xdr:row>
      <xdr:rowOff>38210</xdr:rowOff>
    </xdr:to>
    <xdr:sp macro="" textlink="">
      <xdr:nvSpPr>
        <xdr:cNvPr id="30" name="Rectangle 89">
          <a:extLst>
            <a:ext uri="{FF2B5EF4-FFF2-40B4-BE49-F238E27FC236}">
              <a16:creationId xmlns:a16="http://schemas.microsoft.com/office/drawing/2014/main" id="{FA2D10BD-01FD-4C97-8EEB-94E87712815C}"/>
            </a:ext>
          </a:extLst>
        </xdr:cNvPr>
        <xdr:cNvSpPr>
          <a:spLocks noChangeArrowheads="1"/>
        </xdr:cNvSpPr>
      </xdr:nvSpPr>
      <xdr:spPr bwMode="auto">
        <a:xfrm>
          <a:off x="6965315" y="27052905"/>
          <a:ext cx="263923" cy="302817"/>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a:t>
          </a:r>
        </a:p>
      </xdr:txBody>
    </xdr:sp>
    <xdr:clientData/>
  </xdr:twoCellAnchor>
  <xdr:twoCellAnchor>
    <xdr:from>
      <xdr:col>5</xdr:col>
      <xdr:colOff>0</xdr:colOff>
      <xdr:row>118</xdr:row>
      <xdr:rowOff>12700</xdr:rowOff>
    </xdr:from>
    <xdr:to>
      <xdr:col>5</xdr:col>
      <xdr:colOff>0</xdr:colOff>
      <xdr:row>119</xdr:row>
      <xdr:rowOff>582</xdr:rowOff>
    </xdr:to>
    <xdr:sp macro="" textlink="">
      <xdr:nvSpPr>
        <xdr:cNvPr id="31" name="Rectangle 8">
          <a:extLst>
            <a:ext uri="{FF2B5EF4-FFF2-40B4-BE49-F238E27FC236}">
              <a16:creationId xmlns:a16="http://schemas.microsoft.com/office/drawing/2014/main" id="{EE79B238-8BEC-4AA2-826F-19EC3031B3F8}"/>
            </a:ext>
          </a:extLst>
        </xdr:cNvPr>
        <xdr:cNvSpPr>
          <a:spLocks noChangeArrowheads="1"/>
        </xdr:cNvSpPr>
      </xdr:nvSpPr>
      <xdr:spPr bwMode="auto">
        <a:xfrm>
          <a:off x="314325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0</xdr:colOff>
      <xdr:row>119</xdr:row>
      <xdr:rowOff>0</xdr:rowOff>
    </xdr:from>
    <xdr:to>
      <xdr:col>5</xdr:col>
      <xdr:colOff>0</xdr:colOff>
      <xdr:row>119</xdr:row>
      <xdr:rowOff>0</xdr:rowOff>
    </xdr:to>
    <xdr:sp macro="" textlink="">
      <xdr:nvSpPr>
        <xdr:cNvPr id="32" name="Rectangle 44">
          <a:extLst>
            <a:ext uri="{FF2B5EF4-FFF2-40B4-BE49-F238E27FC236}">
              <a16:creationId xmlns:a16="http://schemas.microsoft.com/office/drawing/2014/main" id="{D2C80BAF-9014-459F-8F72-C9DB9F384254}"/>
            </a:ext>
          </a:extLst>
        </xdr:cNvPr>
        <xdr:cNvSpPr>
          <a:spLocks noChangeArrowheads="1"/>
        </xdr:cNvSpPr>
      </xdr:nvSpPr>
      <xdr:spPr bwMode="auto">
        <a:xfrm>
          <a:off x="3143250" y="22955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せ’</a:t>
          </a:r>
        </a:p>
      </xdr:txBody>
    </xdr:sp>
    <xdr:clientData/>
  </xdr:twoCellAnchor>
  <xdr:twoCellAnchor>
    <xdr:from>
      <xdr:col>16</xdr:col>
      <xdr:colOff>1905</xdr:colOff>
      <xdr:row>55</xdr:row>
      <xdr:rowOff>6350</xdr:rowOff>
    </xdr:from>
    <xdr:to>
      <xdr:col>16</xdr:col>
      <xdr:colOff>77123</xdr:colOff>
      <xdr:row>55</xdr:row>
      <xdr:rowOff>32818</xdr:rowOff>
    </xdr:to>
    <xdr:sp macro="" textlink="">
      <xdr:nvSpPr>
        <xdr:cNvPr id="34" name="Rectangle 54">
          <a:extLst>
            <a:ext uri="{FF2B5EF4-FFF2-40B4-BE49-F238E27FC236}">
              <a16:creationId xmlns:a16="http://schemas.microsoft.com/office/drawing/2014/main" id="{0DD4E364-F90E-4CEB-B543-0820641AA23D}"/>
            </a:ext>
          </a:extLst>
        </xdr:cNvPr>
        <xdr:cNvSpPr>
          <a:spLocks noChangeArrowheads="1"/>
        </xdr:cNvSpPr>
      </xdr:nvSpPr>
      <xdr:spPr bwMode="auto">
        <a:xfrm>
          <a:off x="10089515" y="9944100"/>
          <a:ext cx="337415"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16</xdr:col>
      <xdr:colOff>1905</xdr:colOff>
      <xdr:row>107</xdr:row>
      <xdr:rowOff>0</xdr:rowOff>
    </xdr:from>
    <xdr:to>
      <xdr:col>16</xdr:col>
      <xdr:colOff>78673</xdr:colOff>
      <xdr:row>107</xdr:row>
      <xdr:rowOff>30289</xdr:rowOff>
    </xdr:to>
    <xdr:sp macro="" textlink="">
      <xdr:nvSpPr>
        <xdr:cNvPr id="35" name="Rectangle 55">
          <a:extLst>
            <a:ext uri="{FF2B5EF4-FFF2-40B4-BE49-F238E27FC236}">
              <a16:creationId xmlns:a16="http://schemas.microsoft.com/office/drawing/2014/main" id="{15EB1ED6-EC57-4238-A85C-22CF1366D8AC}"/>
            </a:ext>
          </a:extLst>
        </xdr:cNvPr>
        <xdr:cNvSpPr>
          <a:spLocks noChangeArrowheads="1"/>
        </xdr:cNvSpPr>
      </xdr:nvSpPr>
      <xdr:spPr bwMode="auto">
        <a:xfrm>
          <a:off x="10089515" y="20278725"/>
          <a:ext cx="331367" cy="1357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8</xdr:col>
      <xdr:colOff>65405</xdr:colOff>
      <xdr:row>135</xdr:row>
      <xdr:rowOff>0</xdr:rowOff>
    </xdr:from>
    <xdr:to>
      <xdr:col>8</xdr:col>
      <xdr:colOff>104005</xdr:colOff>
      <xdr:row>135</xdr:row>
      <xdr:rowOff>0</xdr:rowOff>
    </xdr:to>
    <xdr:sp macro="" textlink="">
      <xdr:nvSpPr>
        <xdr:cNvPr id="36" name="Rectangle 2">
          <a:extLst>
            <a:ext uri="{FF2B5EF4-FFF2-40B4-BE49-F238E27FC236}">
              <a16:creationId xmlns:a16="http://schemas.microsoft.com/office/drawing/2014/main" id="{2A0010BC-D96B-4EB2-95CE-CBAC6AE0A729}"/>
            </a:ext>
          </a:extLst>
        </xdr:cNvPr>
        <xdr:cNvSpPr>
          <a:spLocks noChangeArrowheads="1"/>
        </xdr:cNvSpPr>
      </xdr:nvSpPr>
      <xdr:spPr bwMode="auto">
        <a:xfrm>
          <a:off x="5283835" y="27746325"/>
          <a:ext cx="13386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6985</xdr:colOff>
      <xdr:row>135</xdr:row>
      <xdr:rowOff>0</xdr:rowOff>
    </xdr:from>
    <xdr:to>
      <xdr:col>6</xdr:col>
      <xdr:colOff>50993</xdr:colOff>
      <xdr:row>135</xdr:row>
      <xdr:rowOff>0</xdr:rowOff>
    </xdr:to>
    <xdr:sp macro="" textlink="">
      <xdr:nvSpPr>
        <xdr:cNvPr id="37" name="Rectangle 10">
          <a:extLst>
            <a:ext uri="{FF2B5EF4-FFF2-40B4-BE49-F238E27FC236}">
              <a16:creationId xmlns:a16="http://schemas.microsoft.com/office/drawing/2014/main" id="{F888AC25-1546-4CB6-A6D5-4262E865372D}"/>
            </a:ext>
          </a:extLst>
        </xdr:cNvPr>
        <xdr:cNvSpPr>
          <a:spLocks noChangeArrowheads="1"/>
        </xdr:cNvSpPr>
      </xdr:nvSpPr>
      <xdr:spPr bwMode="auto">
        <a:xfrm>
          <a:off x="3781425" y="27746325"/>
          <a:ext cx="21054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64770</xdr:colOff>
      <xdr:row>135</xdr:row>
      <xdr:rowOff>0</xdr:rowOff>
    </xdr:from>
    <xdr:to>
      <xdr:col>3</xdr:col>
      <xdr:colOff>112719</xdr:colOff>
      <xdr:row>135</xdr:row>
      <xdr:rowOff>0</xdr:rowOff>
    </xdr:to>
    <xdr:sp macro="" textlink="">
      <xdr:nvSpPr>
        <xdr:cNvPr id="38" name="Rectangle 11">
          <a:extLst>
            <a:ext uri="{FF2B5EF4-FFF2-40B4-BE49-F238E27FC236}">
              <a16:creationId xmlns:a16="http://schemas.microsoft.com/office/drawing/2014/main" id="{364A4CED-61F0-46E6-B0AC-CD96158DD607}"/>
            </a:ext>
          </a:extLst>
        </xdr:cNvPr>
        <xdr:cNvSpPr>
          <a:spLocks noChangeArrowheads="1"/>
        </xdr:cNvSpPr>
      </xdr:nvSpPr>
      <xdr:spPr bwMode="auto">
        <a:xfrm>
          <a:off x="2182495" y="27746325"/>
          <a:ext cx="188182"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0</xdr:colOff>
      <xdr:row>52</xdr:row>
      <xdr:rowOff>0</xdr:rowOff>
    </xdr:from>
    <xdr:to>
      <xdr:col>8</xdr:col>
      <xdr:colOff>59912</xdr:colOff>
      <xdr:row>52</xdr:row>
      <xdr:rowOff>19527</xdr:rowOff>
    </xdr:to>
    <xdr:sp macro="" textlink="">
      <xdr:nvSpPr>
        <xdr:cNvPr id="39" name="Rectangle 16">
          <a:extLst>
            <a:ext uri="{FF2B5EF4-FFF2-40B4-BE49-F238E27FC236}">
              <a16:creationId xmlns:a16="http://schemas.microsoft.com/office/drawing/2014/main" id="{61AABC33-0379-439F-9693-D2C512D31BE0}"/>
            </a:ext>
          </a:extLst>
        </xdr:cNvPr>
        <xdr:cNvSpPr>
          <a:spLocks noChangeArrowheads="1"/>
        </xdr:cNvSpPr>
      </xdr:nvSpPr>
      <xdr:spPr bwMode="auto">
        <a:xfrm>
          <a:off x="5029200" y="9429750"/>
          <a:ext cx="273802" cy="994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11</xdr:col>
      <xdr:colOff>166</xdr:colOff>
      <xdr:row>125</xdr:row>
      <xdr:rowOff>964</xdr:rowOff>
    </xdr:from>
    <xdr:to>
      <xdr:col>11</xdr:col>
      <xdr:colOff>296592</xdr:colOff>
      <xdr:row>125</xdr:row>
      <xdr:rowOff>254813</xdr:rowOff>
    </xdr:to>
    <xdr:sp macro="" textlink="">
      <xdr:nvSpPr>
        <xdr:cNvPr id="40" name="Rectangle 26">
          <a:extLst>
            <a:ext uri="{FF2B5EF4-FFF2-40B4-BE49-F238E27FC236}">
              <a16:creationId xmlns:a16="http://schemas.microsoft.com/office/drawing/2014/main" id="{FF8EF79E-BFC3-48F3-8C65-C85337023D9E}"/>
            </a:ext>
          </a:extLst>
        </xdr:cNvPr>
        <xdr:cNvSpPr>
          <a:spLocks noChangeArrowheads="1"/>
        </xdr:cNvSpPr>
      </xdr:nvSpPr>
      <xdr:spPr bwMode="auto">
        <a:xfrm>
          <a:off x="10327987" y="26466857"/>
          <a:ext cx="285584" cy="25757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41" name="Rectangle 27">
          <a:extLst>
            <a:ext uri="{FF2B5EF4-FFF2-40B4-BE49-F238E27FC236}">
              <a16:creationId xmlns:a16="http://schemas.microsoft.com/office/drawing/2014/main" id="{5B5EED7A-C190-4038-840E-E98CF7F529BA}"/>
            </a:ext>
          </a:extLst>
        </xdr:cNvPr>
        <xdr:cNvSpPr>
          <a:spLocks noChangeArrowheads="1"/>
        </xdr:cNvSpPr>
      </xdr:nvSpPr>
      <xdr:spPr bwMode="auto">
        <a:xfrm>
          <a:off x="6943725" y="2384107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42" name="Rectangle 28">
          <a:extLst>
            <a:ext uri="{FF2B5EF4-FFF2-40B4-BE49-F238E27FC236}">
              <a16:creationId xmlns:a16="http://schemas.microsoft.com/office/drawing/2014/main" id="{D23F5693-46E5-478E-9164-BADF7FC0B081}"/>
            </a:ext>
          </a:extLst>
        </xdr:cNvPr>
        <xdr:cNvSpPr>
          <a:spLocks noChangeArrowheads="1"/>
        </xdr:cNvSpPr>
      </xdr:nvSpPr>
      <xdr:spPr bwMode="auto">
        <a:xfrm>
          <a:off x="6943725" y="2384107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5</xdr:col>
      <xdr:colOff>0</xdr:colOff>
      <xdr:row>118</xdr:row>
      <xdr:rowOff>12700</xdr:rowOff>
    </xdr:from>
    <xdr:to>
      <xdr:col>5</xdr:col>
      <xdr:colOff>0</xdr:colOff>
      <xdr:row>119</xdr:row>
      <xdr:rowOff>582</xdr:rowOff>
    </xdr:to>
    <xdr:sp macro="" textlink="">
      <xdr:nvSpPr>
        <xdr:cNvPr id="43" name="Rectangle 47">
          <a:extLst>
            <a:ext uri="{FF2B5EF4-FFF2-40B4-BE49-F238E27FC236}">
              <a16:creationId xmlns:a16="http://schemas.microsoft.com/office/drawing/2014/main" id="{6EE44BC8-8E9D-4489-8148-C3726E900C52}"/>
            </a:ext>
          </a:extLst>
        </xdr:cNvPr>
        <xdr:cNvSpPr>
          <a:spLocks noChangeArrowheads="1"/>
        </xdr:cNvSpPr>
      </xdr:nvSpPr>
      <xdr:spPr bwMode="auto">
        <a:xfrm>
          <a:off x="314325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11</xdr:col>
      <xdr:colOff>166</xdr:colOff>
      <xdr:row>120</xdr:row>
      <xdr:rowOff>20869</xdr:rowOff>
    </xdr:from>
    <xdr:to>
      <xdr:col>11</xdr:col>
      <xdr:colOff>67781</xdr:colOff>
      <xdr:row>121</xdr:row>
      <xdr:rowOff>48298</xdr:rowOff>
    </xdr:to>
    <xdr:sp macro="" textlink="">
      <xdr:nvSpPr>
        <xdr:cNvPr id="44" name="Rectangle 48">
          <a:extLst>
            <a:ext uri="{FF2B5EF4-FFF2-40B4-BE49-F238E27FC236}">
              <a16:creationId xmlns:a16="http://schemas.microsoft.com/office/drawing/2014/main" id="{67E11A1B-2E3D-4ED2-AA65-40CDBD9E797E}"/>
            </a:ext>
          </a:extLst>
        </xdr:cNvPr>
        <xdr:cNvSpPr>
          <a:spLocks noChangeArrowheads="1"/>
        </xdr:cNvSpPr>
      </xdr:nvSpPr>
      <xdr:spPr bwMode="auto">
        <a:xfrm>
          <a:off x="6915316" y="23355214"/>
          <a:ext cx="259193" cy="27600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45" name="Rectangle 49">
          <a:extLst>
            <a:ext uri="{FF2B5EF4-FFF2-40B4-BE49-F238E27FC236}">
              <a16:creationId xmlns:a16="http://schemas.microsoft.com/office/drawing/2014/main" id="{60455331-417E-4302-A688-4F1E5B605649}"/>
            </a:ext>
          </a:extLst>
        </xdr:cNvPr>
        <xdr:cNvSpPr>
          <a:spLocks noChangeArrowheads="1"/>
        </xdr:cNvSpPr>
      </xdr:nvSpPr>
      <xdr:spPr bwMode="auto">
        <a:xfrm>
          <a:off x="6943725" y="2533650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46" name="Rectangle 50">
          <a:extLst>
            <a:ext uri="{FF2B5EF4-FFF2-40B4-BE49-F238E27FC236}">
              <a16:creationId xmlns:a16="http://schemas.microsoft.com/office/drawing/2014/main" id="{2EA1FDE9-01D7-42BA-84BC-6E0CB1709C02}"/>
            </a:ext>
          </a:extLst>
        </xdr:cNvPr>
        <xdr:cNvSpPr>
          <a:spLocks noChangeArrowheads="1"/>
        </xdr:cNvSpPr>
      </xdr:nvSpPr>
      <xdr:spPr bwMode="auto">
        <a:xfrm>
          <a:off x="6943725" y="2533650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7</xdr:col>
      <xdr:colOff>15875</xdr:colOff>
      <xdr:row>132</xdr:row>
      <xdr:rowOff>0</xdr:rowOff>
    </xdr:from>
    <xdr:to>
      <xdr:col>7</xdr:col>
      <xdr:colOff>141903</xdr:colOff>
      <xdr:row>133</xdr:row>
      <xdr:rowOff>27781</xdr:rowOff>
    </xdr:to>
    <xdr:sp macro="" textlink="">
      <xdr:nvSpPr>
        <xdr:cNvPr id="47" name="Rectangle 52">
          <a:extLst>
            <a:ext uri="{FF2B5EF4-FFF2-40B4-BE49-F238E27FC236}">
              <a16:creationId xmlns:a16="http://schemas.microsoft.com/office/drawing/2014/main" id="{7FC132BC-5F24-407F-9170-004CE675D7C4}"/>
            </a:ext>
          </a:extLst>
        </xdr:cNvPr>
        <xdr:cNvSpPr>
          <a:spLocks noChangeArrowheads="1"/>
        </xdr:cNvSpPr>
      </xdr:nvSpPr>
      <xdr:spPr bwMode="auto">
        <a:xfrm>
          <a:off x="4457065" y="27081480"/>
          <a:ext cx="546576" cy="293224"/>
        </a:xfrm>
        <a:prstGeom prst="rect">
          <a:avLst/>
        </a:prstGeom>
        <a:noFill/>
        <a:ln w="9525">
          <a:noFill/>
          <a:miter lim="800000"/>
          <a:headEnd/>
          <a:tailEnd/>
        </a:ln>
      </xdr:spPr>
      <xdr:txBody>
        <a:bodyPr vertOverflow="clip" wrap="square" lIns="36576" tIns="22860" rIns="0" bIns="0" anchor="t" upright="1"/>
        <a:lstStyle/>
        <a:p>
          <a:pPr algn="l" rtl="0">
            <a:lnSpc>
              <a:spcPts val="2100"/>
            </a:lnSpc>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10</xdr:col>
      <xdr:colOff>28485</xdr:colOff>
      <xdr:row>132</xdr:row>
      <xdr:rowOff>22497</xdr:rowOff>
    </xdr:from>
    <xdr:to>
      <xdr:col>10</xdr:col>
      <xdr:colOff>259931</xdr:colOff>
      <xdr:row>132</xdr:row>
      <xdr:rowOff>156699</xdr:rowOff>
    </xdr:to>
    <xdr:sp macro="" textlink="">
      <xdr:nvSpPr>
        <xdr:cNvPr id="48" name="Rectangle 59">
          <a:extLst>
            <a:ext uri="{FF2B5EF4-FFF2-40B4-BE49-F238E27FC236}">
              <a16:creationId xmlns:a16="http://schemas.microsoft.com/office/drawing/2014/main" id="{218924F8-9E9B-4863-9769-E98DAD2A9DBC}"/>
            </a:ext>
          </a:extLst>
        </xdr:cNvPr>
        <xdr:cNvSpPr>
          <a:spLocks noChangeArrowheads="1"/>
        </xdr:cNvSpPr>
      </xdr:nvSpPr>
      <xdr:spPr bwMode="auto">
        <a:xfrm>
          <a:off x="9377862" y="28581350"/>
          <a:ext cx="228782" cy="22497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ト</a:t>
          </a:r>
        </a:p>
      </xdr:txBody>
    </xdr:sp>
    <xdr:clientData/>
  </xdr:twoCellAnchor>
  <xdr:twoCellAnchor>
    <xdr:from>
      <xdr:col>10</xdr:col>
      <xdr:colOff>2540</xdr:colOff>
      <xdr:row>133</xdr:row>
      <xdr:rowOff>18414</xdr:rowOff>
    </xdr:from>
    <xdr:to>
      <xdr:col>10</xdr:col>
      <xdr:colOff>317522</xdr:colOff>
      <xdr:row>134</xdr:row>
      <xdr:rowOff>29340</xdr:rowOff>
    </xdr:to>
    <xdr:sp macro="" textlink="">
      <xdr:nvSpPr>
        <xdr:cNvPr id="49" name="Rectangle 60">
          <a:extLst>
            <a:ext uri="{FF2B5EF4-FFF2-40B4-BE49-F238E27FC236}">
              <a16:creationId xmlns:a16="http://schemas.microsoft.com/office/drawing/2014/main" id="{F1B9D984-147E-48ED-97BD-1CFE28E5F915}"/>
            </a:ext>
          </a:extLst>
        </xdr:cNvPr>
        <xdr:cNvSpPr>
          <a:spLocks noChangeArrowheads="1"/>
        </xdr:cNvSpPr>
      </xdr:nvSpPr>
      <xdr:spPr bwMode="auto">
        <a:xfrm>
          <a:off x="9350647" y="28819020"/>
          <a:ext cx="312297" cy="26209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xdr:txBody>
    </xdr:sp>
    <xdr:clientData/>
  </xdr:twoCellAnchor>
  <xdr:twoCellAnchor>
    <xdr:from>
      <xdr:col>9</xdr:col>
      <xdr:colOff>20955</xdr:colOff>
      <xdr:row>132</xdr:row>
      <xdr:rowOff>20320</xdr:rowOff>
    </xdr:from>
    <xdr:to>
      <xdr:col>9</xdr:col>
      <xdr:colOff>130688</xdr:colOff>
      <xdr:row>133</xdr:row>
      <xdr:rowOff>27020</xdr:rowOff>
    </xdr:to>
    <xdr:sp macro="" textlink="">
      <xdr:nvSpPr>
        <xdr:cNvPr id="50" name="Rectangle 73">
          <a:extLst>
            <a:ext uri="{FF2B5EF4-FFF2-40B4-BE49-F238E27FC236}">
              <a16:creationId xmlns:a16="http://schemas.microsoft.com/office/drawing/2014/main" id="{EE693E40-817A-4C60-AF61-CF2AA0AE3428}"/>
            </a:ext>
          </a:extLst>
        </xdr:cNvPr>
        <xdr:cNvSpPr>
          <a:spLocks noChangeArrowheads="1"/>
        </xdr:cNvSpPr>
      </xdr:nvSpPr>
      <xdr:spPr bwMode="auto">
        <a:xfrm>
          <a:off x="5721985" y="27098625"/>
          <a:ext cx="519846" cy="294947"/>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17</xdr:col>
      <xdr:colOff>2540</xdr:colOff>
      <xdr:row>55</xdr:row>
      <xdr:rowOff>18414</xdr:rowOff>
    </xdr:from>
    <xdr:to>
      <xdr:col>17</xdr:col>
      <xdr:colOff>240988</xdr:colOff>
      <xdr:row>56</xdr:row>
      <xdr:rowOff>2417</xdr:rowOff>
    </xdr:to>
    <xdr:sp macro="" textlink="">
      <xdr:nvSpPr>
        <xdr:cNvPr id="51" name="Rectangle 74">
          <a:extLst>
            <a:ext uri="{FF2B5EF4-FFF2-40B4-BE49-F238E27FC236}">
              <a16:creationId xmlns:a16="http://schemas.microsoft.com/office/drawing/2014/main" id="{D1508AA4-302D-4675-8320-81A775F000A8}"/>
            </a:ext>
          </a:extLst>
        </xdr:cNvPr>
        <xdr:cNvSpPr>
          <a:spLocks noChangeArrowheads="1"/>
        </xdr:cNvSpPr>
      </xdr:nvSpPr>
      <xdr:spPr bwMode="auto">
        <a:xfrm>
          <a:off x="16208647" y="11182893"/>
          <a:ext cx="242389" cy="23349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18</xdr:col>
      <xdr:colOff>16147</xdr:colOff>
      <xdr:row>55</xdr:row>
      <xdr:rowOff>13245</xdr:rowOff>
    </xdr:from>
    <xdr:to>
      <xdr:col>18</xdr:col>
      <xdr:colOff>357308</xdr:colOff>
      <xdr:row>55</xdr:row>
      <xdr:rowOff>142302</xdr:rowOff>
    </xdr:to>
    <xdr:sp macro="" textlink="">
      <xdr:nvSpPr>
        <xdr:cNvPr id="52" name="Rectangle 75">
          <a:extLst>
            <a:ext uri="{FF2B5EF4-FFF2-40B4-BE49-F238E27FC236}">
              <a16:creationId xmlns:a16="http://schemas.microsoft.com/office/drawing/2014/main" id="{0DA8CA3B-E0B3-4A09-9547-1487A90474D1}"/>
            </a:ext>
          </a:extLst>
        </xdr:cNvPr>
        <xdr:cNvSpPr>
          <a:spLocks noChangeArrowheads="1"/>
        </xdr:cNvSpPr>
      </xdr:nvSpPr>
      <xdr:spPr bwMode="auto">
        <a:xfrm>
          <a:off x="16840200" y="11177996"/>
          <a:ext cx="482081" cy="188988"/>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17</xdr:col>
      <xdr:colOff>2540</xdr:colOff>
      <xdr:row>107</xdr:row>
      <xdr:rowOff>0</xdr:rowOff>
    </xdr:from>
    <xdr:to>
      <xdr:col>17</xdr:col>
      <xdr:colOff>261052</xdr:colOff>
      <xdr:row>108</xdr:row>
      <xdr:rowOff>0</xdr:rowOff>
    </xdr:to>
    <xdr:sp macro="" textlink="">
      <xdr:nvSpPr>
        <xdr:cNvPr id="53" name="Rectangle 76">
          <a:extLst>
            <a:ext uri="{FF2B5EF4-FFF2-40B4-BE49-F238E27FC236}">
              <a16:creationId xmlns:a16="http://schemas.microsoft.com/office/drawing/2014/main" id="{53E23BEB-6AC4-4D0D-BF39-0D3550C78E49}"/>
            </a:ext>
          </a:extLst>
        </xdr:cNvPr>
        <xdr:cNvSpPr>
          <a:spLocks noChangeArrowheads="1"/>
        </xdr:cNvSpPr>
      </xdr:nvSpPr>
      <xdr:spPr bwMode="auto">
        <a:xfrm>
          <a:off x="16208647" y="21757821"/>
          <a:ext cx="255996" cy="2449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18</xdr:col>
      <xdr:colOff>16510</xdr:colOff>
      <xdr:row>107</xdr:row>
      <xdr:rowOff>0</xdr:rowOff>
    </xdr:from>
    <xdr:to>
      <xdr:col>18</xdr:col>
      <xdr:colOff>320096</xdr:colOff>
      <xdr:row>108</xdr:row>
      <xdr:rowOff>7473</xdr:rowOff>
    </xdr:to>
    <xdr:sp macro="" textlink="">
      <xdr:nvSpPr>
        <xdr:cNvPr id="54" name="Rectangle 77">
          <a:extLst>
            <a:ext uri="{FF2B5EF4-FFF2-40B4-BE49-F238E27FC236}">
              <a16:creationId xmlns:a16="http://schemas.microsoft.com/office/drawing/2014/main" id="{2BEFF9BC-7F2E-4451-A949-5FE510D1F278}"/>
            </a:ext>
          </a:extLst>
        </xdr:cNvPr>
        <xdr:cNvSpPr>
          <a:spLocks noChangeArrowheads="1"/>
        </xdr:cNvSpPr>
      </xdr:nvSpPr>
      <xdr:spPr bwMode="auto">
        <a:xfrm>
          <a:off x="17195346" y="21757821"/>
          <a:ext cx="303440" cy="2313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6</xdr:col>
      <xdr:colOff>0</xdr:colOff>
      <xdr:row>118</xdr:row>
      <xdr:rowOff>12700</xdr:rowOff>
    </xdr:from>
    <xdr:to>
      <xdr:col>6</xdr:col>
      <xdr:colOff>0</xdr:colOff>
      <xdr:row>119</xdr:row>
      <xdr:rowOff>582</xdr:rowOff>
    </xdr:to>
    <xdr:sp macro="" textlink="">
      <xdr:nvSpPr>
        <xdr:cNvPr id="55" name="Rectangle 79">
          <a:extLst>
            <a:ext uri="{FF2B5EF4-FFF2-40B4-BE49-F238E27FC236}">
              <a16:creationId xmlns:a16="http://schemas.microsoft.com/office/drawing/2014/main" id="{AAFA5892-7488-4386-AE7D-FBC86A006FBE}"/>
            </a:ext>
          </a:extLst>
        </xdr:cNvPr>
        <xdr:cNvSpPr>
          <a:spLocks noChangeArrowheads="1"/>
        </xdr:cNvSpPr>
      </xdr:nvSpPr>
      <xdr:spPr bwMode="auto">
        <a:xfrm>
          <a:off x="377190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635</xdr:colOff>
      <xdr:row>118</xdr:row>
      <xdr:rowOff>8255</xdr:rowOff>
    </xdr:from>
    <xdr:to>
      <xdr:col>5</xdr:col>
      <xdr:colOff>83049</xdr:colOff>
      <xdr:row>118</xdr:row>
      <xdr:rowOff>35870</xdr:rowOff>
    </xdr:to>
    <xdr:sp macro="" textlink="">
      <xdr:nvSpPr>
        <xdr:cNvPr id="56" name="Rectangle 80">
          <a:extLst>
            <a:ext uri="{FF2B5EF4-FFF2-40B4-BE49-F238E27FC236}">
              <a16:creationId xmlns:a16="http://schemas.microsoft.com/office/drawing/2014/main" id="{B3D71EA8-A29F-4A9A-822C-1BECE27602AB}"/>
            </a:ext>
          </a:extLst>
        </xdr:cNvPr>
        <xdr:cNvSpPr>
          <a:spLocks noChangeArrowheads="1"/>
        </xdr:cNvSpPr>
      </xdr:nvSpPr>
      <xdr:spPr bwMode="auto">
        <a:xfrm>
          <a:off x="3153410" y="22717125"/>
          <a:ext cx="359436"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5</xdr:col>
      <xdr:colOff>0</xdr:colOff>
      <xdr:row>118</xdr:row>
      <xdr:rowOff>12700</xdr:rowOff>
    </xdr:from>
    <xdr:to>
      <xdr:col>5</xdr:col>
      <xdr:colOff>0</xdr:colOff>
      <xdr:row>119</xdr:row>
      <xdr:rowOff>582</xdr:rowOff>
    </xdr:to>
    <xdr:sp macro="" textlink="">
      <xdr:nvSpPr>
        <xdr:cNvPr id="57" name="Rectangle 81">
          <a:extLst>
            <a:ext uri="{FF2B5EF4-FFF2-40B4-BE49-F238E27FC236}">
              <a16:creationId xmlns:a16="http://schemas.microsoft.com/office/drawing/2014/main" id="{4CF4E155-13C4-4E0E-A38D-3695765ADB7B}"/>
            </a:ext>
          </a:extLst>
        </xdr:cNvPr>
        <xdr:cNvSpPr>
          <a:spLocks noChangeArrowheads="1"/>
        </xdr:cNvSpPr>
      </xdr:nvSpPr>
      <xdr:spPr bwMode="auto">
        <a:xfrm>
          <a:off x="314325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635</xdr:colOff>
      <xdr:row>118</xdr:row>
      <xdr:rowOff>11430</xdr:rowOff>
    </xdr:from>
    <xdr:to>
      <xdr:col>5</xdr:col>
      <xdr:colOff>245024</xdr:colOff>
      <xdr:row>119</xdr:row>
      <xdr:rowOff>2058</xdr:rowOff>
    </xdr:to>
    <xdr:sp macro="" textlink="">
      <xdr:nvSpPr>
        <xdr:cNvPr id="58" name="Rectangle 82">
          <a:extLst>
            <a:ext uri="{FF2B5EF4-FFF2-40B4-BE49-F238E27FC236}">
              <a16:creationId xmlns:a16="http://schemas.microsoft.com/office/drawing/2014/main" id="{3A0A6EBE-A407-4433-88BA-9DB22A4248D1}"/>
            </a:ext>
          </a:extLst>
        </xdr:cNvPr>
        <xdr:cNvSpPr>
          <a:spLocks noChangeArrowheads="1"/>
        </xdr:cNvSpPr>
      </xdr:nvSpPr>
      <xdr:spPr bwMode="auto">
        <a:xfrm>
          <a:off x="4450171" y="24245751"/>
          <a:ext cx="257900" cy="23349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6</xdr:col>
      <xdr:colOff>0</xdr:colOff>
      <xdr:row>118</xdr:row>
      <xdr:rowOff>8255</xdr:rowOff>
    </xdr:from>
    <xdr:to>
      <xdr:col>6</xdr:col>
      <xdr:colOff>0</xdr:colOff>
      <xdr:row>118</xdr:row>
      <xdr:rowOff>35870</xdr:rowOff>
    </xdr:to>
    <xdr:sp macro="" textlink="">
      <xdr:nvSpPr>
        <xdr:cNvPr id="59" name="Rectangle 83">
          <a:extLst>
            <a:ext uri="{FF2B5EF4-FFF2-40B4-BE49-F238E27FC236}">
              <a16:creationId xmlns:a16="http://schemas.microsoft.com/office/drawing/2014/main" id="{B3A8EA20-A72B-4E3E-B29B-55CF6198C5BC}"/>
            </a:ext>
          </a:extLst>
        </xdr:cNvPr>
        <xdr:cNvSpPr>
          <a:spLocks noChangeArrowheads="1"/>
        </xdr:cNvSpPr>
      </xdr:nvSpPr>
      <xdr:spPr bwMode="auto">
        <a:xfrm>
          <a:off x="3771900" y="22717125"/>
          <a:ext cx="0"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10</xdr:col>
      <xdr:colOff>2540</xdr:colOff>
      <xdr:row>118</xdr:row>
      <xdr:rowOff>11430</xdr:rowOff>
    </xdr:from>
    <xdr:to>
      <xdr:col>10</xdr:col>
      <xdr:colOff>231588</xdr:colOff>
      <xdr:row>118</xdr:row>
      <xdr:rowOff>183060</xdr:rowOff>
    </xdr:to>
    <xdr:sp macro="" textlink="">
      <xdr:nvSpPr>
        <xdr:cNvPr id="60" name="Rectangle 84">
          <a:extLst>
            <a:ext uri="{FF2B5EF4-FFF2-40B4-BE49-F238E27FC236}">
              <a16:creationId xmlns:a16="http://schemas.microsoft.com/office/drawing/2014/main" id="{80C604F2-EE8D-4B09-8ADF-7DD2F9760CD7}"/>
            </a:ext>
          </a:extLst>
        </xdr:cNvPr>
        <xdr:cNvSpPr>
          <a:spLocks noChangeArrowheads="1"/>
        </xdr:cNvSpPr>
      </xdr:nvSpPr>
      <xdr:spPr bwMode="auto">
        <a:xfrm>
          <a:off x="9350647" y="24245751"/>
          <a:ext cx="228782" cy="24710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8</xdr:col>
      <xdr:colOff>2540</xdr:colOff>
      <xdr:row>125</xdr:row>
      <xdr:rowOff>635</xdr:rowOff>
    </xdr:from>
    <xdr:to>
      <xdr:col>8</xdr:col>
      <xdr:colOff>98029</xdr:colOff>
      <xdr:row>125</xdr:row>
      <xdr:rowOff>23084</xdr:rowOff>
    </xdr:to>
    <xdr:sp macro="" textlink="">
      <xdr:nvSpPr>
        <xdr:cNvPr id="61" name="Rectangle 85">
          <a:extLst>
            <a:ext uri="{FF2B5EF4-FFF2-40B4-BE49-F238E27FC236}">
              <a16:creationId xmlns:a16="http://schemas.microsoft.com/office/drawing/2014/main" id="{034813A1-9B05-47F5-A580-169BB006C715}"/>
            </a:ext>
          </a:extLst>
        </xdr:cNvPr>
        <xdr:cNvSpPr>
          <a:spLocks noChangeArrowheads="1"/>
        </xdr:cNvSpPr>
      </xdr:nvSpPr>
      <xdr:spPr bwMode="auto">
        <a:xfrm>
          <a:off x="5047615" y="24936450"/>
          <a:ext cx="331719" cy="1252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635</xdr:rowOff>
    </xdr:from>
    <xdr:to>
      <xdr:col>8</xdr:col>
      <xdr:colOff>98029</xdr:colOff>
      <xdr:row>125</xdr:row>
      <xdr:rowOff>23084</xdr:rowOff>
    </xdr:to>
    <xdr:sp macro="" textlink="">
      <xdr:nvSpPr>
        <xdr:cNvPr id="62" name="Rectangle 86">
          <a:extLst>
            <a:ext uri="{FF2B5EF4-FFF2-40B4-BE49-F238E27FC236}">
              <a16:creationId xmlns:a16="http://schemas.microsoft.com/office/drawing/2014/main" id="{195C48F6-D768-439C-A610-015FB36B10DA}"/>
            </a:ext>
          </a:extLst>
        </xdr:cNvPr>
        <xdr:cNvSpPr>
          <a:spLocks noChangeArrowheads="1"/>
        </xdr:cNvSpPr>
      </xdr:nvSpPr>
      <xdr:spPr bwMode="auto">
        <a:xfrm>
          <a:off x="5047615" y="24936450"/>
          <a:ext cx="331719" cy="1252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2539</xdr:rowOff>
    </xdr:from>
    <xdr:to>
      <xdr:col>8</xdr:col>
      <xdr:colOff>312954</xdr:colOff>
      <xdr:row>126</xdr:row>
      <xdr:rowOff>11188</xdr:rowOff>
    </xdr:to>
    <xdr:sp macro="" textlink="">
      <xdr:nvSpPr>
        <xdr:cNvPr id="63" name="Rectangle 87">
          <a:extLst>
            <a:ext uri="{FF2B5EF4-FFF2-40B4-BE49-F238E27FC236}">
              <a16:creationId xmlns:a16="http://schemas.microsoft.com/office/drawing/2014/main" id="{83533D26-1309-4007-A5FF-853772402AD6}"/>
            </a:ext>
          </a:extLst>
        </xdr:cNvPr>
        <xdr:cNvSpPr>
          <a:spLocks noChangeArrowheads="1"/>
        </xdr:cNvSpPr>
      </xdr:nvSpPr>
      <xdr:spPr bwMode="auto">
        <a:xfrm>
          <a:off x="7391219" y="26474782"/>
          <a:ext cx="310424" cy="2904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11</xdr:col>
      <xdr:colOff>29210</xdr:colOff>
      <xdr:row>132</xdr:row>
      <xdr:rowOff>1905</xdr:rowOff>
    </xdr:from>
    <xdr:to>
      <xdr:col>11</xdr:col>
      <xdr:colOff>86407</xdr:colOff>
      <xdr:row>133</xdr:row>
      <xdr:rowOff>38210</xdr:rowOff>
    </xdr:to>
    <xdr:sp macro="" textlink="">
      <xdr:nvSpPr>
        <xdr:cNvPr id="64" name="Rectangle 89">
          <a:extLst>
            <a:ext uri="{FF2B5EF4-FFF2-40B4-BE49-F238E27FC236}">
              <a16:creationId xmlns:a16="http://schemas.microsoft.com/office/drawing/2014/main" id="{7DBD5316-2F96-4D7D-A8F0-FEE68908EC8E}"/>
            </a:ext>
          </a:extLst>
        </xdr:cNvPr>
        <xdr:cNvSpPr>
          <a:spLocks noChangeArrowheads="1"/>
        </xdr:cNvSpPr>
      </xdr:nvSpPr>
      <xdr:spPr bwMode="auto">
        <a:xfrm>
          <a:off x="6973570" y="27052905"/>
          <a:ext cx="258552" cy="302817"/>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a:t>
          </a:r>
        </a:p>
      </xdr:txBody>
    </xdr:sp>
    <xdr:clientData/>
  </xdr:twoCellAnchor>
  <xdr:twoCellAnchor>
    <xdr:from>
      <xdr:col>5</xdr:col>
      <xdr:colOff>0</xdr:colOff>
      <xdr:row>118</xdr:row>
      <xdr:rowOff>12700</xdr:rowOff>
    </xdr:from>
    <xdr:to>
      <xdr:col>5</xdr:col>
      <xdr:colOff>0</xdr:colOff>
      <xdr:row>119</xdr:row>
      <xdr:rowOff>582</xdr:rowOff>
    </xdr:to>
    <xdr:sp macro="" textlink="">
      <xdr:nvSpPr>
        <xdr:cNvPr id="65" name="Rectangle 8">
          <a:extLst>
            <a:ext uri="{FF2B5EF4-FFF2-40B4-BE49-F238E27FC236}">
              <a16:creationId xmlns:a16="http://schemas.microsoft.com/office/drawing/2014/main" id="{1B4BBA0A-EB7B-44B4-847A-1F157A54A9F1}"/>
            </a:ext>
          </a:extLst>
        </xdr:cNvPr>
        <xdr:cNvSpPr>
          <a:spLocks noChangeArrowheads="1"/>
        </xdr:cNvSpPr>
      </xdr:nvSpPr>
      <xdr:spPr bwMode="auto">
        <a:xfrm>
          <a:off x="3143250" y="22723475"/>
          <a:ext cx="0" cy="2319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0</xdr:colOff>
      <xdr:row>119</xdr:row>
      <xdr:rowOff>0</xdr:rowOff>
    </xdr:from>
    <xdr:to>
      <xdr:col>5</xdr:col>
      <xdr:colOff>0</xdr:colOff>
      <xdr:row>119</xdr:row>
      <xdr:rowOff>0</xdr:rowOff>
    </xdr:to>
    <xdr:sp macro="" textlink="">
      <xdr:nvSpPr>
        <xdr:cNvPr id="66" name="Rectangle 44">
          <a:extLst>
            <a:ext uri="{FF2B5EF4-FFF2-40B4-BE49-F238E27FC236}">
              <a16:creationId xmlns:a16="http://schemas.microsoft.com/office/drawing/2014/main" id="{854ED78D-D97D-4516-AC61-8AD7AE02105F}"/>
            </a:ext>
          </a:extLst>
        </xdr:cNvPr>
        <xdr:cNvSpPr>
          <a:spLocks noChangeArrowheads="1"/>
        </xdr:cNvSpPr>
      </xdr:nvSpPr>
      <xdr:spPr bwMode="auto">
        <a:xfrm>
          <a:off x="3143250" y="22955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せ’</a:t>
          </a:r>
        </a:p>
      </xdr:txBody>
    </xdr:sp>
    <xdr:clientData/>
  </xdr:twoCellAnchor>
  <xdr:twoCellAnchor>
    <xdr:from>
      <xdr:col>11</xdr:col>
      <xdr:colOff>217834</xdr:colOff>
      <xdr:row>131</xdr:row>
      <xdr:rowOff>76069</xdr:rowOff>
    </xdr:from>
    <xdr:to>
      <xdr:col>11</xdr:col>
      <xdr:colOff>331989</xdr:colOff>
      <xdr:row>132</xdr:row>
      <xdr:rowOff>51417</xdr:rowOff>
    </xdr:to>
    <xdr:sp macro="" textlink="">
      <xdr:nvSpPr>
        <xdr:cNvPr id="67" name="Rectangle 87">
          <a:extLst>
            <a:ext uri="{FF2B5EF4-FFF2-40B4-BE49-F238E27FC236}">
              <a16:creationId xmlns:a16="http://schemas.microsoft.com/office/drawing/2014/main" id="{D34BB306-6090-4F7E-8B44-7A3D7CCA5027}"/>
            </a:ext>
          </a:extLst>
        </xdr:cNvPr>
        <xdr:cNvSpPr>
          <a:spLocks noChangeArrowheads="1"/>
        </xdr:cNvSpPr>
      </xdr:nvSpPr>
      <xdr:spPr bwMode="auto">
        <a:xfrm>
          <a:off x="10554545" y="28384278"/>
          <a:ext cx="93078" cy="23950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16</xdr:col>
      <xdr:colOff>1904</xdr:colOff>
      <xdr:row>55</xdr:row>
      <xdr:rowOff>18414</xdr:rowOff>
    </xdr:from>
    <xdr:to>
      <xdr:col>16</xdr:col>
      <xdr:colOff>246440</xdr:colOff>
      <xdr:row>56</xdr:row>
      <xdr:rowOff>65774</xdr:rowOff>
    </xdr:to>
    <xdr:sp macro="" textlink="">
      <xdr:nvSpPr>
        <xdr:cNvPr id="68" name="Rectangle 54">
          <a:extLst>
            <a:ext uri="{FF2B5EF4-FFF2-40B4-BE49-F238E27FC236}">
              <a16:creationId xmlns:a16="http://schemas.microsoft.com/office/drawing/2014/main" id="{CC2C774A-C7F5-45FF-89E6-D374E9A101A4}"/>
            </a:ext>
          </a:extLst>
        </xdr:cNvPr>
        <xdr:cNvSpPr>
          <a:spLocks noChangeArrowheads="1"/>
        </xdr:cNvSpPr>
      </xdr:nvSpPr>
      <xdr:spPr bwMode="auto">
        <a:xfrm>
          <a:off x="15234647" y="11182893"/>
          <a:ext cx="250281" cy="30153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16</xdr:col>
      <xdr:colOff>1904</xdr:colOff>
      <xdr:row>107</xdr:row>
      <xdr:rowOff>0</xdr:rowOff>
    </xdr:from>
    <xdr:to>
      <xdr:col>16</xdr:col>
      <xdr:colOff>231035</xdr:colOff>
      <xdr:row>108</xdr:row>
      <xdr:rowOff>0</xdr:rowOff>
    </xdr:to>
    <xdr:sp macro="" textlink="">
      <xdr:nvSpPr>
        <xdr:cNvPr id="69" name="Rectangle 55">
          <a:extLst>
            <a:ext uri="{FF2B5EF4-FFF2-40B4-BE49-F238E27FC236}">
              <a16:creationId xmlns:a16="http://schemas.microsoft.com/office/drawing/2014/main" id="{B63CFEE5-5423-4837-8ED2-2E1AD3169F3F}"/>
            </a:ext>
          </a:extLst>
        </xdr:cNvPr>
        <xdr:cNvSpPr>
          <a:spLocks noChangeArrowheads="1"/>
        </xdr:cNvSpPr>
      </xdr:nvSpPr>
      <xdr:spPr bwMode="auto">
        <a:xfrm>
          <a:off x="15234647" y="21757821"/>
          <a:ext cx="236673" cy="2449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18415</xdr:colOff>
      <xdr:row>136</xdr:row>
      <xdr:rowOff>26035</xdr:rowOff>
    </xdr:from>
    <xdr:to>
      <xdr:col>4</xdr:col>
      <xdr:colOff>297830</xdr:colOff>
      <xdr:row>137</xdr:row>
      <xdr:rowOff>23281</xdr:rowOff>
    </xdr:to>
    <xdr:sp macro="" textlink="">
      <xdr:nvSpPr>
        <xdr:cNvPr id="70" name="Rectangle 61">
          <a:extLst>
            <a:ext uri="{FF2B5EF4-FFF2-40B4-BE49-F238E27FC236}">
              <a16:creationId xmlns:a16="http://schemas.microsoft.com/office/drawing/2014/main" id="{0AFF99B2-45E3-4B3B-9FA7-C65D977A7C77}"/>
            </a:ext>
          </a:extLst>
        </xdr:cNvPr>
        <xdr:cNvSpPr>
          <a:spLocks noChangeArrowheads="1"/>
        </xdr:cNvSpPr>
      </xdr:nvSpPr>
      <xdr:spPr bwMode="auto">
        <a:xfrm>
          <a:off x="3477441" y="29606966"/>
          <a:ext cx="291738" cy="31514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テ</a:t>
          </a:r>
        </a:p>
      </xdr:txBody>
    </xdr:sp>
    <xdr:clientData/>
  </xdr:twoCellAnchor>
  <xdr:twoCellAnchor>
    <xdr:from>
      <xdr:col>4</xdr:col>
      <xdr:colOff>18415</xdr:colOff>
      <xdr:row>137</xdr:row>
      <xdr:rowOff>10160</xdr:rowOff>
    </xdr:from>
    <xdr:to>
      <xdr:col>4</xdr:col>
      <xdr:colOff>247879</xdr:colOff>
      <xdr:row>138</xdr:row>
      <xdr:rowOff>55641</xdr:rowOff>
    </xdr:to>
    <xdr:sp macro="" textlink="">
      <xdr:nvSpPr>
        <xdr:cNvPr id="71" name="Rectangle 62">
          <a:extLst>
            <a:ext uri="{FF2B5EF4-FFF2-40B4-BE49-F238E27FC236}">
              <a16:creationId xmlns:a16="http://schemas.microsoft.com/office/drawing/2014/main" id="{30B4D0E8-9FFB-41EF-A3AA-A18A85C37739}"/>
            </a:ext>
          </a:extLst>
        </xdr:cNvPr>
        <xdr:cNvSpPr>
          <a:spLocks noChangeArrowheads="1"/>
        </xdr:cNvSpPr>
      </xdr:nvSpPr>
      <xdr:spPr bwMode="auto">
        <a:xfrm>
          <a:off x="3477441" y="29904418"/>
          <a:ext cx="237309" cy="33065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67945</xdr:colOff>
      <xdr:row>134</xdr:row>
      <xdr:rowOff>47710</xdr:rowOff>
    </xdr:from>
    <xdr:to>
      <xdr:col>8</xdr:col>
      <xdr:colOff>104722</xdr:colOff>
      <xdr:row>134</xdr:row>
      <xdr:rowOff>47710</xdr:rowOff>
    </xdr:to>
    <xdr:sp macro="" textlink="">
      <xdr:nvSpPr>
        <xdr:cNvPr id="2" name="Rectangle 2">
          <a:extLst>
            <a:ext uri="{FF2B5EF4-FFF2-40B4-BE49-F238E27FC236}">
              <a16:creationId xmlns:a16="http://schemas.microsoft.com/office/drawing/2014/main" id="{B98A4AB8-3E44-4D68-B2C9-D43A43E5A40B}"/>
            </a:ext>
          </a:extLst>
        </xdr:cNvPr>
        <xdr:cNvSpPr>
          <a:spLocks noChangeArrowheads="1"/>
        </xdr:cNvSpPr>
      </xdr:nvSpPr>
      <xdr:spPr bwMode="auto">
        <a:xfrm>
          <a:off x="5288280" y="28667160"/>
          <a:ext cx="12154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0</xdr:colOff>
      <xdr:row>134</xdr:row>
      <xdr:rowOff>47710</xdr:rowOff>
    </xdr:from>
    <xdr:to>
      <xdr:col>6</xdr:col>
      <xdr:colOff>50174</xdr:colOff>
      <xdr:row>134</xdr:row>
      <xdr:rowOff>47710</xdr:rowOff>
    </xdr:to>
    <xdr:sp macro="" textlink="">
      <xdr:nvSpPr>
        <xdr:cNvPr id="3" name="Rectangle 10">
          <a:extLst>
            <a:ext uri="{FF2B5EF4-FFF2-40B4-BE49-F238E27FC236}">
              <a16:creationId xmlns:a16="http://schemas.microsoft.com/office/drawing/2014/main" id="{0A20E407-91E6-4940-9675-9FD0D10E52E9}"/>
            </a:ext>
          </a:extLst>
        </xdr:cNvPr>
        <xdr:cNvSpPr>
          <a:spLocks noChangeArrowheads="1"/>
        </xdr:cNvSpPr>
      </xdr:nvSpPr>
      <xdr:spPr bwMode="auto">
        <a:xfrm>
          <a:off x="3781425" y="28667160"/>
          <a:ext cx="20958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74930</xdr:colOff>
      <xdr:row>134</xdr:row>
      <xdr:rowOff>47710</xdr:rowOff>
    </xdr:from>
    <xdr:to>
      <xdr:col>3</xdr:col>
      <xdr:colOff>126707</xdr:colOff>
      <xdr:row>134</xdr:row>
      <xdr:rowOff>47710</xdr:rowOff>
    </xdr:to>
    <xdr:sp macro="" textlink="">
      <xdr:nvSpPr>
        <xdr:cNvPr id="4" name="Rectangle 11">
          <a:extLst>
            <a:ext uri="{FF2B5EF4-FFF2-40B4-BE49-F238E27FC236}">
              <a16:creationId xmlns:a16="http://schemas.microsoft.com/office/drawing/2014/main" id="{17A8519D-7BE6-468F-8BE7-0C6280B348D1}"/>
            </a:ext>
          </a:extLst>
        </xdr:cNvPr>
        <xdr:cNvSpPr>
          <a:spLocks noChangeArrowheads="1"/>
        </xdr:cNvSpPr>
      </xdr:nvSpPr>
      <xdr:spPr bwMode="auto">
        <a:xfrm>
          <a:off x="2188210" y="28667160"/>
          <a:ext cx="185146"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0</xdr:colOff>
      <xdr:row>52</xdr:row>
      <xdr:rowOff>0</xdr:rowOff>
    </xdr:from>
    <xdr:to>
      <xdr:col>8</xdr:col>
      <xdr:colOff>72128</xdr:colOff>
      <xdr:row>52</xdr:row>
      <xdr:rowOff>20004</xdr:rowOff>
    </xdr:to>
    <xdr:sp macro="" textlink="">
      <xdr:nvSpPr>
        <xdr:cNvPr id="5" name="Rectangle 16">
          <a:extLst>
            <a:ext uri="{FF2B5EF4-FFF2-40B4-BE49-F238E27FC236}">
              <a16:creationId xmlns:a16="http://schemas.microsoft.com/office/drawing/2014/main" id="{BC1266D3-F750-4897-89E5-126697630BF9}"/>
            </a:ext>
          </a:extLst>
        </xdr:cNvPr>
        <xdr:cNvSpPr>
          <a:spLocks noChangeArrowheads="1"/>
        </xdr:cNvSpPr>
      </xdr:nvSpPr>
      <xdr:spPr bwMode="auto">
        <a:xfrm>
          <a:off x="5029200" y="10277475"/>
          <a:ext cx="276982" cy="1037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10</xdr:col>
      <xdr:colOff>139775</xdr:colOff>
      <xdr:row>125</xdr:row>
      <xdr:rowOff>965</xdr:rowOff>
    </xdr:from>
    <xdr:to>
      <xdr:col>11</xdr:col>
      <xdr:colOff>74993</xdr:colOff>
      <xdr:row>125</xdr:row>
      <xdr:rowOff>46482</xdr:rowOff>
    </xdr:to>
    <xdr:sp macro="" textlink="">
      <xdr:nvSpPr>
        <xdr:cNvPr id="6" name="Rectangle 26">
          <a:extLst>
            <a:ext uri="{FF2B5EF4-FFF2-40B4-BE49-F238E27FC236}">
              <a16:creationId xmlns:a16="http://schemas.microsoft.com/office/drawing/2014/main" id="{05A9E7FE-CF17-4A6C-A9B9-6D702A1CF71D}"/>
            </a:ext>
          </a:extLst>
        </xdr:cNvPr>
        <xdr:cNvSpPr>
          <a:spLocks noChangeArrowheads="1"/>
        </xdr:cNvSpPr>
      </xdr:nvSpPr>
      <xdr:spPr bwMode="auto">
        <a:xfrm>
          <a:off x="6912685" y="25832765"/>
          <a:ext cx="262439" cy="1791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635</xdr:colOff>
      <xdr:row>122</xdr:row>
      <xdr:rowOff>0</xdr:rowOff>
    </xdr:from>
    <xdr:to>
      <xdr:col>11</xdr:col>
      <xdr:colOff>62388</xdr:colOff>
      <xdr:row>122</xdr:row>
      <xdr:rowOff>0</xdr:rowOff>
    </xdr:to>
    <xdr:sp macro="" textlink="">
      <xdr:nvSpPr>
        <xdr:cNvPr id="7" name="Rectangle 27">
          <a:extLst>
            <a:ext uri="{FF2B5EF4-FFF2-40B4-BE49-F238E27FC236}">
              <a16:creationId xmlns:a16="http://schemas.microsoft.com/office/drawing/2014/main" id="{1BA50ADD-676D-40F9-8D76-D1B1084A554E}"/>
            </a:ext>
          </a:extLst>
        </xdr:cNvPr>
        <xdr:cNvSpPr>
          <a:spLocks noChangeArrowheads="1"/>
        </xdr:cNvSpPr>
      </xdr:nvSpPr>
      <xdr:spPr bwMode="auto">
        <a:xfrm>
          <a:off x="6943725" y="24765000"/>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635</xdr:colOff>
      <xdr:row>122</xdr:row>
      <xdr:rowOff>0</xdr:rowOff>
    </xdr:from>
    <xdr:to>
      <xdr:col>11</xdr:col>
      <xdr:colOff>62388</xdr:colOff>
      <xdr:row>122</xdr:row>
      <xdr:rowOff>0</xdr:rowOff>
    </xdr:to>
    <xdr:sp macro="" textlink="">
      <xdr:nvSpPr>
        <xdr:cNvPr id="8" name="Rectangle 28">
          <a:extLst>
            <a:ext uri="{FF2B5EF4-FFF2-40B4-BE49-F238E27FC236}">
              <a16:creationId xmlns:a16="http://schemas.microsoft.com/office/drawing/2014/main" id="{3BE97699-7817-4C54-BE0B-8E48E8C2A392}"/>
            </a:ext>
          </a:extLst>
        </xdr:cNvPr>
        <xdr:cNvSpPr>
          <a:spLocks noChangeArrowheads="1"/>
        </xdr:cNvSpPr>
      </xdr:nvSpPr>
      <xdr:spPr bwMode="auto">
        <a:xfrm>
          <a:off x="6943725" y="24765000"/>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635</xdr:colOff>
      <xdr:row>126</xdr:row>
      <xdr:rowOff>0</xdr:rowOff>
    </xdr:from>
    <xdr:to>
      <xdr:col>11</xdr:col>
      <xdr:colOff>62388</xdr:colOff>
      <xdr:row>126</xdr:row>
      <xdr:rowOff>0</xdr:rowOff>
    </xdr:to>
    <xdr:sp macro="" textlink="">
      <xdr:nvSpPr>
        <xdr:cNvPr id="11" name="Rectangle 49">
          <a:extLst>
            <a:ext uri="{FF2B5EF4-FFF2-40B4-BE49-F238E27FC236}">
              <a16:creationId xmlns:a16="http://schemas.microsoft.com/office/drawing/2014/main" id="{5E668BE5-368D-4DC1-879E-A6D0D7F49E5B}"/>
            </a:ext>
          </a:extLst>
        </xdr:cNvPr>
        <xdr:cNvSpPr>
          <a:spLocks noChangeArrowheads="1"/>
        </xdr:cNvSpPr>
      </xdr:nvSpPr>
      <xdr:spPr bwMode="auto">
        <a:xfrm>
          <a:off x="6943725" y="26260425"/>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635</xdr:colOff>
      <xdr:row>126</xdr:row>
      <xdr:rowOff>0</xdr:rowOff>
    </xdr:from>
    <xdr:to>
      <xdr:col>11</xdr:col>
      <xdr:colOff>62388</xdr:colOff>
      <xdr:row>126</xdr:row>
      <xdr:rowOff>0</xdr:rowOff>
    </xdr:to>
    <xdr:sp macro="" textlink="">
      <xdr:nvSpPr>
        <xdr:cNvPr id="12" name="Rectangle 50">
          <a:extLst>
            <a:ext uri="{FF2B5EF4-FFF2-40B4-BE49-F238E27FC236}">
              <a16:creationId xmlns:a16="http://schemas.microsoft.com/office/drawing/2014/main" id="{93744AEF-9AE1-4D9B-BBA2-620B916B944F}"/>
            </a:ext>
          </a:extLst>
        </xdr:cNvPr>
        <xdr:cNvSpPr>
          <a:spLocks noChangeArrowheads="1"/>
        </xdr:cNvSpPr>
      </xdr:nvSpPr>
      <xdr:spPr bwMode="auto">
        <a:xfrm>
          <a:off x="6943725" y="26260425"/>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7</xdr:col>
      <xdr:colOff>12065</xdr:colOff>
      <xdr:row>132</xdr:row>
      <xdr:rowOff>10795</xdr:rowOff>
    </xdr:from>
    <xdr:to>
      <xdr:col>7</xdr:col>
      <xdr:colOff>163337</xdr:colOff>
      <xdr:row>133</xdr:row>
      <xdr:rowOff>38432</xdr:rowOff>
    </xdr:to>
    <xdr:sp macro="" textlink="">
      <xdr:nvSpPr>
        <xdr:cNvPr id="13" name="Rectangle 52">
          <a:extLst>
            <a:ext uri="{FF2B5EF4-FFF2-40B4-BE49-F238E27FC236}">
              <a16:creationId xmlns:a16="http://schemas.microsoft.com/office/drawing/2014/main" id="{82AE213C-C05D-4AB4-B5FD-99276BA846BB}"/>
            </a:ext>
          </a:extLst>
        </xdr:cNvPr>
        <xdr:cNvSpPr>
          <a:spLocks noChangeArrowheads="1"/>
        </xdr:cNvSpPr>
      </xdr:nvSpPr>
      <xdr:spPr bwMode="auto">
        <a:xfrm>
          <a:off x="4448810" y="28005405"/>
          <a:ext cx="560019" cy="293851"/>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10</xdr:col>
      <xdr:colOff>7620</xdr:colOff>
      <xdr:row>132</xdr:row>
      <xdr:rowOff>635</xdr:rowOff>
    </xdr:from>
    <xdr:to>
      <xdr:col>10</xdr:col>
      <xdr:colOff>83898</xdr:colOff>
      <xdr:row>132</xdr:row>
      <xdr:rowOff>47573</xdr:rowOff>
    </xdr:to>
    <xdr:sp macro="" textlink="">
      <xdr:nvSpPr>
        <xdr:cNvPr id="14" name="Rectangle 59">
          <a:extLst>
            <a:ext uri="{FF2B5EF4-FFF2-40B4-BE49-F238E27FC236}">
              <a16:creationId xmlns:a16="http://schemas.microsoft.com/office/drawing/2014/main" id="{751FC1BE-B5C6-4FE5-A467-792C9B90A1C2}"/>
            </a:ext>
          </a:extLst>
        </xdr:cNvPr>
        <xdr:cNvSpPr>
          <a:spLocks noChangeArrowheads="1"/>
        </xdr:cNvSpPr>
      </xdr:nvSpPr>
      <xdr:spPr bwMode="auto">
        <a:xfrm>
          <a:off x="6304915" y="27955875"/>
          <a:ext cx="342412"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ト</a:t>
          </a:r>
        </a:p>
      </xdr:txBody>
    </xdr:sp>
    <xdr:clientData/>
  </xdr:twoCellAnchor>
  <xdr:twoCellAnchor>
    <xdr:from>
      <xdr:col>10</xdr:col>
      <xdr:colOff>7620</xdr:colOff>
      <xdr:row>133</xdr:row>
      <xdr:rowOff>17145</xdr:rowOff>
    </xdr:from>
    <xdr:to>
      <xdr:col>10</xdr:col>
      <xdr:colOff>84832</xdr:colOff>
      <xdr:row>134</xdr:row>
      <xdr:rowOff>7027</xdr:rowOff>
    </xdr:to>
    <xdr:sp macro="" textlink="">
      <xdr:nvSpPr>
        <xdr:cNvPr id="15" name="Rectangle 60">
          <a:extLst>
            <a:ext uri="{FF2B5EF4-FFF2-40B4-BE49-F238E27FC236}">
              <a16:creationId xmlns:a16="http://schemas.microsoft.com/office/drawing/2014/main" id="{F45A15D4-971B-4E83-B4BD-B0CC4D53146F}"/>
            </a:ext>
          </a:extLst>
        </xdr:cNvPr>
        <xdr:cNvSpPr>
          <a:spLocks noChangeArrowheads="1"/>
        </xdr:cNvSpPr>
      </xdr:nvSpPr>
      <xdr:spPr bwMode="auto">
        <a:xfrm>
          <a:off x="6304915" y="28203525"/>
          <a:ext cx="342932" cy="2282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xdr:txBody>
    </xdr:sp>
    <xdr:clientData/>
  </xdr:twoCellAnchor>
  <xdr:twoCellAnchor>
    <xdr:from>
      <xdr:col>9</xdr:col>
      <xdr:colOff>2913</xdr:colOff>
      <xdr:row>132</xdr:row>
      <xdr:rowOff>20955</xdr:rowOff>
    </xdr:from>
    <xdr:to>
      <xdr:col>9</xdr:col>
      <xdr:colOff>121548</xdr:colOff>
      <xdr:row>133</xdr:row>
      <xdr:rowOff>28275</xdr:rowOff>
    </xdr:to>
    <xdr:sp macro="" textlink="">
      <xdr:nvSpPr>
        <xdr:cNvPr id="16" name="Rectangle 73">
          <a:extLst>
            <a:ext uri="{FF2B5EF4-FFF2-40B4-BE49-F238E27FC236}">
              <a16:creationId xmlns:a16="http://schemas.microsoft.com/office/drawing/2014/main" id="{78D6BBCC-68BB-4E2F-AC3C-76872E4F9EE2}"/>
            </a:ext>
          </a:extLst>
        </xdr:cNvPr>
        <xdr:cNvSpPr>
          <a:spLocks noChangeArrowheads="1"/>
        </xdr:cNvSpPr>
      </xdr:nvSpPr>
      <xdr:spPr bwMode="auto">
        <a:xfrm>
          <a:off x="5707380" y="28013025"/>
          <a:ext cx="530306" cy="305425"/>
        </a:xfrm>
        <a:prstGeom prst="rect">
          <a:avLst/>
        </a:prstGeom>
        <a:noFill/>
        <a:ln w="9525">
          <a:noFill/>
          <a:miter lim="800000"/>
          <a:headEnd/>
          <a:tailEnd/>
        </a:ln>
      </xdr:spPr>
      <xdr:txBody>
        <a:bodyPr vertOverflow="clip" wrap="square" lIns="36576" tIns="22860" rIns="0" bIns="0" anchor="t" upright="1"/>
        <a:lstStyle/>
        <a:p>
          <a:pPr algn="l" rtl="0">
            <a:lnSpc>
              <a:spcPts val="2000"/>
            </a:lnSpc>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17</xdr:col>
      <xdr:colOff>2540</xdr:colOff>
      <xdr:row>55</xdr:row>
      <xdr:rowOff>6350</xdr:rowOff>
    </xdr:from>
    <xdr:to>
      <xdr:col>17</xdr:col>
      <xdr:colOff>85583</xdr:colOff>
      <xdr:row>55</xdr:row>
      <xdr:rowOff>36377</xdr:rowOff>
    </xdr:to>
    <xdr:sp macro="" textlink="">
      <xdr:nvSpPr>
        <xdr:cNvPr id="17" name="Rectangle 74">
          <a:extLst>
            <a:ext uri="{FF2B5EF4-FFF2-40B4-BE49-F238E27FC236}">
              <a16:creationId xmlns:a16="http://schemas.microsoft.com/office/drawing/2014/main" id="{F5B391A7-F7FF-4A1B-BBD8-E70057F01CF8}"/>
            </a:ext>
          </a:extLst>
        </xdr:cNvPr>
        <xdr:cNvSpPr>
          <a:spLocks noChangeArrowheads="1"/>
        </xdr:cNvSpPr>
      </xdr:nvSpPr>
      <xdr:spPr bwMode="auto">
        <a:xfrm>
          <a:off x="10705465" y="10791825"/>
          <a:ext cx="342412"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18</xdr:col>
      <xdr:colOff>10161</xdr:colOff>
      <xdr:row>55</xdr:row>
      <xdr:rowOff>25945</xdr:rowOff>
    </xdr:from>
    <xdr:to>
      <xdr:col>18</xdr:col>
      <xdr:colOff>260308</xdr:colOff>
      <xdr:row>56</xdr:row>
      <xdr:rowOff>41689</xdr:rowOff>
    </xdr:to>
    <xdr:sp macro="" textlink="">
      <xdr:nvSpPr>
        <xdr:cNvPr id="18" name="Rectangle 75">
          <a:extLst>
            <a:ext uri="{FF2B5EF4-FFF2-40B4-BE49-F238E27FC236}">
              <a16:creationId xmlns:a16="http://schemas.microsoft.com/office/drawing/2014/main" id="{1875473D-0503-4543-8AEB-3574361D3A78}"/>
            </a:ext>
          </a:extLst>
        </xdr:cNvPr>
        <xdr:cNvSpPr>
          <a:spLocks noChangeArrowheads="1"/>
        </xdr:cNvSpPr>
      </xdr:nvSpPr>
      <xdr:spPr bwMode="auto">
        <a:xfrm>
          <a:off x="17201062" y="11206934"/>
          <a:ext cx="240121" cy="263888"/>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17</xdr:col>
      <xdr:colOff>2540</xdr:colOff>
      <xdr:row>107</xdr:row>
      <xdr:rowOff>16510</xdr:rowOff>
    </xdr:from>
    <xdr:to>
      <xdr:col>17</xdr:col>
      <xdr:colOff>85711</xdr:colOff>
      <xdr:row>107</xdr:row>
      <xdr:rowOff>55459</xdr:rowOff>
    </xdr:to>
    <xdr:sp macro="" textlink="">
      <xdr:nvSpPr>
        <xdr:cNvPr id="19" name="Rectangle 76">
          <a:extLst>
            <a:ext uri="{FF2B5EF4-FFF2-40B4-BE49-F238E27FC236}">
              <a16:creationId xmlns:a16="http://schemas.microsoft.com/office/drawing/2014/main" id="{BF739436-177F-4534-AF4D-622D6188EBC7}"/>
            </a:ext>
          </a:extLst>
        </xdr:cNvPr>
        <xdr:cNvSpPr>
          <a:spLocks noChangeArrowheads="1"/>
        </xdr:cNvSpPr>
      </xdr:nvSpPr>
      <xdr:spPr bwMode="auto">
        <a:xfrm>
          <a:off x="10705465" y="21202650"/>
          <a:ext cx="342932" cy="2126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6</xdr:col>
      <xdr:colOff>0</xdr:colOff>
      <xdr:row>118</xdr:row>
      <xdr:rowOff>12700</xdr:rowOff>
    </xdr:from>
    <xdr:to>
      <xdr:col>6</xdr:col>
      <xdr:colOff>0</xdr:colOff>
      <xdr:row>119</xdr:row>
      <xdr:rowOff>140</xdr:rowOff>
    </xdr:to>
    <xdr:sp macro="" textlink="">
      <xdr:nvSpPr>
        <xdr:cNvPr id="21" name="Rectangle 79">
          <a:extLst>
            <a:ext uri="{FF2B5EF4-FFF2-40B4-BE49-F238E27FC236}">
              <a16:creationId xmlns:a16="http://schemas.microsoft.com/office/drawing/2014/main" id="{C16CFB71-726D-4ACF-883D-79298E613645}"/>
            </a:ext>
          </a:extLst>
        </xdr:cNvPr>
        <xdr:cNvSpPr>
          <a:spLocks noChangeArrowheads="1"/>
        </xdr:cNvSpPr>
      </xdr:nvSpPr>
      <xdr:spPr bwMode="auto">
        <a:xfrm>
          <a:off x="3771900" y="23647400"/>
          <a:ext cx="0" cy="2318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6985</xdr:colOff>
      <xdr:row>118</xdr:row>
      <xdr:rowOff>39915</xdr:rowOff>
    </xdr:from>
    <xdr:to>
      <xdr:col>5</xdr:col>
      <xdr:colOff>271700</xdr:colOff>
      <xdr:row>119</xdr:row>
      <xdr:rowOff>29091</xdr:rowOff>
    </xdr:to>
    <xdr:sp macro="" textlink="">
      <xdr:nvSpPr>
        <xdr:cNvPr id="24" name="Rectangle 82">
          <a:extLst>
            <a:ext uri="{FF2B5EF4-FFF2-40B4-BE49-F238E27FC236}">
              <a16:creationId xmlns:a16="http://schemas.microsoft.com/office/drawing/2014/main" id="{AE1FA09E-614E-4344-BCDA-6057947D176E}"/>
            </a:ext>
          </a:extLst>
        </xdr:cNvPr>
        <xdr:cNvSpPr>
          <a:spLocks noChangeArrowheads="1"/>
        </xdr:cNvSpPr>
      </xdr:nvSpPr>
      <xdr:spPr bwMode="auto">
        <a:xfrm>
          <a:off x="4456521" y="24354609"/>
          <a:ext cx="261982" cy="26388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6</xdr:col>
      <xdr:colOff>0</xdr:colOff>
      <xdr:row>118</xdr:row>
      <xdr:rowOff>8255</xdr:rowOff>
    </xdr:from>
    <xdr:to>
      <xdr:col>6</xdr:col>
      <xdr:colOff>0</xdr:colOff>
      <xdr:row>118</xdr:row>
      <xdr:rowOff>28475</xdr:rowOff>
    </xdr:to>
    <xdr:sp macro="" textlink="">
      <xdr:nvSpPr>
        <xdr:cNvPr id="25" name="Rectangle 83">
          <a:extLst>
            <a:ext uri="{FF2B5EF4-FFF2-40B4-BE49-F238E27FC236}">
              <a16:creationId xmlns:a16="http://schemas.microsoft.com/office/drawing/2014/main" id="{B88B0FA2-D564-4728-92E9-A2AA3452D039}"/>
            </a:ext>
          </a:extLst>
        </xdr:cNvPr>
        <xdr:cNvSpPr>
          <a:spLocks noChangeArrowheads="1"/>
        </xdr:cNvSpPr>
      </xdr:nvSpPr>
      <xdr:spPr bwMode="auto">
        <a:xfrm>
          <a:off x="3771900" y="23641050"/>
          <a:ext cx="0" cy="131394"/>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10</xdr:col>
      <xdr:colOff>7620</xdr:colOff>
      <xdr:row>118</xdr:row>
      <xdr:rowOff>8255</xdr:rowOff>
    </xdr:from>
    <xdr:to>
      <xdr:col>10</xdr:col>
      <xdr:colOff>83898</xdr:colOff>
      <xdr:row>118</xdr:row>
      <xdr:rowOff>28475</xdr:rowOff>
    </xdr:to>
    <xdr:sp macro="" textlink="">
      <xdr:nvSpPr>
        <xdr:cNvPr id="26" name="Rectangle 84">
          <a:extLst>
            <a:ext uri="{FF2B5EF4-FFF2-40B4-BE49-F238E27FC236}">
              <a16:creationId xmlns:a16="http://schemas.microsoft.com/office/drawing/2014/main" id="{5810AE9E-5134-4BCA-A095-4690AAAA58DA}"/>
            </a:ext>
          </a:extLst>
        </xdr:cNvPr>
        <xdr:cNvSpPr>
          <a:spLocks noChangeArrowheads="1"/>
        </xdr:cNvSpPr>
      </xdr:nvSpPr>
      <xdr:spPr bwMode="auto">
        <a:xfrm>
          <a:off x="6304915" y="23641050"/>
          <a:ext cx="342412"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8</xdr:col>
      <xdr:colOff>24130</xdr:colOff>
      <xdr:row>125</xdr:row>
      <xdr:rowOff>635</xdr:rowOff>
    </xdr:from>
    <xdr:to>
      <xdr:col>8</xdr:col>
      <xdr:colOff>81325</xdr:colOff>
      <xdr:row>125</xdr:row>
      <xdr:rowOff>25603</xdr:rowOff>
    </xdr:to>
    <xdr:sp macro="" textlink="">
      <xdr:nvSpPr>
        <xdr:cNvPr id="27" name="Rectangle 85">
          <a:extLst>
            <a:ext uri="{FF2B5EF4-FFF2-40B4-BE49-F238E27FC236}">
              <a16:creationId xmlns:a16="http://schemas.microsoft.com/office/drawing/2014/main" id="{623C6D69-7C75-45D4-AB1B-85A31A7BD372}"/>
            </a:ext>
          </a:extLst>
        </xdr:cNvPr>
        <xdr:cNvSpPr>
          <a:spLocks noChangeArrowheads="1"/>
        </xdr:cNvSpPr>
      </xdr:nvSpPr>
      <xdr:spPr bwMode="auto">
        <a:xfrm>
          <a:off x="5047615" y="25860375"/>
          <a:ext cx="340673"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24130</xdr:colOff>
      <xdr:row>125</xdr:row>
      <xdr:rowOff>635</xdr:rowOff>
    </xdr:from>
    <xdr:to>
      <xdr:col>8</xdr:col>
      <xdr:colOff>81325</xdr:colOff>
      <xdr:row>125</xdr:row>
      <xdr:rowOff>25603</xdr:rowOff>
    </xdr:to>
    <xdr:sp macro="" textlink="">
      <xdr:nvSpPr>
        <xdr:cNvPr id="28" name="Rectangle 86">
          <a:extLst>
            <a:ext uri="{FF2B5EF4-FFF2-40B4-BE49-F238E27FC236}">
              <a16:creationId xmlns:a16="http://schemas.microsoft.com/office/drawing/2014/main" id="{FE2F43D0-0E3D-423A-A2B8-D8EA04EEDA37}"/>
            </a:ext>
          </a:extLst>
        </xdr:cNvPr>
        <xdr:cNvSpPr>
          <a:spLocks noChangeArrowheads="1"/>
        </xdr:cNvSpPr>
      </xdr:nvSpPr>
      <xdr:spPr bwMode="auto">
        <a:xfrm>
          <a:off x="5047615" y="25860375"/>
          <a:ext cx="340673"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24130</xdr:colOff>
      <xdr:row>125</xdr:row>
      <xdr:rowOff>635</xdr:rowOff>
    </xdr:from>
    <xdr:to>
      <xdr:col>8</xdr:col>
      <xdr:colOff>81325</xdr:colOff>
      <xdr:row>125</xdr:row>
      <xdr:rowOff>25603</xdr:rowOff>
    </xdr:to>
    <xdr:sp macro="" textlink="">
      <xdr:nvSpPr>
        <xdr:cNvPr id="29" name="Rectangle 87">
          <a:extLst>
            <a:ext uri="{FF2B5EF4-FFF2-40B4-BE49-F238E27FC236}">
              <a16:creationId xmlns:a16="http://schemas.microsoft.com/office/drawing/2014/main" id="{E533990C-E245-40F8-BF02-38EAE90327A5}"/>
            </a:ext>
          </a:extLst>
        </xdr:cNvPr>
        <xdr:cNvSpPr>
          <a:spLocks noChangeArrowheads="1"/>
        </xdr:cNvSpPr>
      </xdr:nvSpPr>
      <xdr:spPr bwMode="auto">
        <a:xfrm>
          <a:off x="5047615" y="25860375"/>
          <a:ext cx="340673"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11</xdr:col>
      <xdr:colOff>0</xdr:colOff>
      <xdr:row>132</xdr:row>
      <xdr:rowOff>12065</xdr:rowOff>
    </xdr:from>
    <xdr:to>
      <xdr:col>11</xdr:col>
      <xdr:colOff>70912</xdr:colOff>
      <xdr:row>133</xdr:row>
      <xdr:rowOff>15024</xdr:rowOff>
    </xdr:to>
    <xdr:sp macro="" textlink="">
      <xdr:nvSpPr>
        <xdr:cNvPr id="30" name="Rectangle 89">
          <a:extLst>
            <a:ext uri="{FF2B5EF4-FFF2-40B4-BE49-F238E27FC236}">
              <a16:creationId xmlns:a16="http://schemas.microsoft.com/office/drawing/2014/main" id="{CF9A86BE-9F99-4FE0-8A1C-5C22468D2322}"/>
            </a:ext>
          </a:extLst>
        </xdr:cNvPr>
        <xdr:cNvSpPr>
          <a:spLocks noChangeArrowheads="1"/>
        </xdr:cNvSpPr>
      </xdr:nvSpPr>
      <xdr:spPr bwMode="auto">
        <a:xfrm>
          <a:off x="6965315" y="27976830"/>
          <a:ext cx="263923" cy="303278"/>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a:t>
          </a:r>
        </a:p>
      </xdr:txBody>
    </xdr:sp>
    <xdr:clientData/>
  </xdr:twoCellAnchor>
  <xdr:twoCellAnchor>
    <xdr:from>
      <xdr:col>5</xdr:col>
      <xdr:colOff>0</xdr:colOff>
      <xdr:row>119</xdr:row>
      <xdr:rowOff>0</xdr:rowOff>
    </xdr:from>
    <xdr:to>
      <xdr:col>5</xdr:col>
      <xdr:colOff>0</xdr:colOff>
      <xdr:row>119</xdr:row>
      <xdr:rowOff>0</xdr:rowOff>
    </xdr:to>
    <xdr:sp macro="" textlink="">
      <xdr:nvSpPr>
        <xdr:cNvPr id="32" name="Rectangle 44">
          <a:extLst>
            <a:ext uri="{FF2B5EF4-FFF2-40B4-BE49-F238E27FC236}">
              <a16:creationId xmlns:a16="http://schemas.microsoft.com/office/drawing/2014/main" id="{84B0B334-285A-4D00-B19D-A804164E5CAB}"/>
            </a:ext>
          </a:extLst>
        </xdr:cNvPr>
        <xdr:cNvSpPr>
          <a:spLocks noChangeArrowheads="1"/>
        </xdr:cNvSpPr>
      </xdr:nvSpPr>
      <xdr:spPr bwMode="auto">
        <a:xfrm>
          <a:off x="3143250" y="238791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せ’</a:t>
          </a:r>
        </a:p>
      </xdr:txBody>
    </xdr:sp>
    <xdr:clientData/>
  </xdr:twoCellAnchor>
  <xdr:twoCellAnchor>
    <xdr:from>
      <xdr:col>11</xdr:col>
      <xdr:colOff>53642</xdr:colOff>
      <xdr:row>131</xdr:row>
      <xdr:rowOff>51123</xdr:rowOff>
    </xdr:from>
    <xdr:to>
      <xdr:col>11</xdr:col>
      <xdr:colOff>124668</xdr:colOff>
      <xdr:row>132</xdr:row>
      <xdr:rowOff>23523</xdr:rowOff>
    </xdr:to>
    <xdr:sp macro="" textlink="">
      <xdr:nvSpPr>
        <xdr:cNvPr id="33" name="Rectangle 87">
          <a:extLst>
            <a:ext uri="{FF2B5EF4-FFF2-40B4-BE49-F238E27FC236}">
              <a16:creationId xmlns:a16="http://schemas.microsoft.com/office/drawing/2014/main" id="{8A6FBDEB-A58D-4D53-AD6D-A9245A46F42E}"/>
            </a:ext>
          </a:extLst>
        </xdr:cNvPr>
        <xdr:cNvSpPr>
          <a:spLocks noChangeArrowheads="1"/>
        </xdr:cNvSpPr>
      </xdr:nvSpPr>
      <xdr:spPr bwMode="auto">
        <a:xfrm>
          <a:off x="7133892" y="27822848"/>
          <a:ext cx="354847" cy="20995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16</xdr:col>
      <xdr:colOff>20592</xdr:colOff>
      <xdr:row>55</xdr:row>
      <xdr:rowOff>9525</xdr:rowOff>
    </xdr:from>
    <xdr:to>
      <xdr:col>16</xdr:col>
      <xdr:colOff>273750</xdr:colOff>
      <xdr:row>56</xdr:row>
      <xdr:rowOff>53733</xdr:rowOff>
    </xdr:to>
    <xdr:sp macro="" textlink="">
      <xdr:nvSpPr>
        <xdr:cNvPr id="34" name="Rectangle 54">
          <a:extLst>
            <a:ext uri="{FF2B5EF4-FFF2-40B4-BE49-F238E27FC236}">
              <a16:creationId xmlns:a16="http://schemas.microsoft.com/office/drawing/2014/main" id="{3B5D7A66-5EE3-4780-AD30-3E4BBD75A92E}"/>
            </a:ext>
          </a:extLst>
        </xdr:cNvPr>
        <xdr:cNvSpPr>
          <a:spLocks noChangeArrowheads="1"/>
        </xdr:cNvSpPr>
      </xdr:nvSpPr>
      <xdr:spPr bwMode="auto">
        <a:xfrm>
          <a:off x="15253970" y="11182894"/>
          <a:ext cx="258173" cy="29110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16</xdr:col>
      <xdr:colOff>1270</xdr:colOff>
      <xdr:row>107</xdr:row>
      <xdr:rowOff>16510</xdr:rowOff>
    </xdr:from>
    <xdr:to>
      <xdr:col>16</xdr:col>
      <xdr:colOff>82176</xdr:colOff>
      <xdr:row>107</xdr:row>
      <xdr:rowOff>105428</xdr:rowOff>
    </xdr:to>
    <xdr:sp macro="" textlink="">
      <xdr:nvSpPr>
        <xdr:cNvPr id="35" name="Rectangle 55">
          <a:extLst>
            <a:ext uri="{FF2B5EF4-FFF2-40B4-BE49-F238E27FC236}">
              <a16:creationId xmlns:a16="http://schemas.microsoft.com/office/drawing/2014/main" id="{CBF658A7-A2ED-4EFF-8FAE-06C58BE73277}"/>
            </a:ext>
          </a:extLst>
        </xdr:cNvPr>
        <xdr:cNvSpPr>
          <a:spLocks noChangeArrowheads="1"/>
        </xdr:cNvSpPr>
      </xdr:nvSpPr>
      <xdr:spPr bwMode="auto">
        <a:xfrm>
          <a:off x="10089515" y="21202650"/>
          <a:ext cx="331367" cy="2097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8</xdr:col>
      <xdr:colOff>65405</xdr:colOff>
      <xdr:row>134</xdr:row>
      <xdr:rowOff>47710</xdr:rowOff>
    </xdr:from>
    <xdr:to>
      <xdr:col>8</xdr:col>
      <xdr:colOff>104005</xdr:colOff>
      <xdr:row>134</xdr:row>
      <xdr:rowOff>47710</xdr:rowOff>
    </xdr:to>
    <xdr:sp macro="" textlink="">
      <xdr:nvSpPr>
        <xdr:cNvPr id="36" name="Rectangle 2">
          <a:extLst>
            <a:ext uri="{FF2B5EF4-FFF2-40B4-BE49-F238E27FC236}">
              <a16:creationId xmlns:a16="http://schemas.microsoft.com/office/drawing/2014/main" id="{89AF5E76-570F-48F9-8C57-71217F361E5E}"/>
            </a:ext>
          </a:extLst>
        </xdr:cNvPr>
        <xdr:cNvSpPr>
          <a:spLocks noChangeArrowheads="1"/>
        </xdr:cNvSpPr>
      </xdr:nvSpPr>
      <xdr:spPr bwMode="auto">
        <a:xfrm>
          <a:off x="5283835" y="28667160"/>
          <a:ext cx="13386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0</xdr:colOff>
      <xdr:row>134</xdr:row>
      <xdr:rowOff>47710</xdr:rowOff>
    </xdr:from>
    <xdr:to>
      <xdr:col>6</xdr:col>
      <xdr:colOff>50397</xdr:colOff>
      <xdr:row>134</xdr:row>
      <xdr:rowOff>47710</xdr:rowOff>
    </xdr:to>
    <xdr:sp macro="" textlink="">
      <xdr:nvSpPr>
        <xdr:cNvPr id="37" name="Rectangle 10">
          <a:extLst>
            <a:ext uri="{FF2B5EF4-FFF2-40B4-BE49-F238E27FC236}">
              <a16:creationId xmlns:a16="http://schemas.microsoft.com/office/drawing/2014/main" id="{E0E04156-2E92-46B2-9B16-4F05782BE22E}"/>
            </a:ext>
          </a:extLst>
        </xdr:cNvPr>
        <xdr:cNvSpPr>
          <a:spLocks noChangeArrowheads="1"/>
        </xdr:cNvSpPr>
      </xdr:nvSpPr>
      <xdr:spPr bwMode="auto">
        <a:xfrm>
          <a:off x="3781425" y="28667160"/>
          <a:ext cx="21054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75565</xdr:colOff>
      <xdr:row>134</xdr:row>
      <xdr:rowOff>47710</xdr:rowOff>
    </xdr:from>
    <xdr:to>
      <xdr:col>3</xdr:col>
      <xdr:colOff>103998</xdr:colOff>
      <xdr:row>134</xdr:row>
      <xdr:rowOff>47710</xdr:rowOff>
    </xdr:to>
    <xdr:sp macro="" textlink="">
      <xdr:nvSpPr>
        <xdr:cNvPr id="38" name="Rectangle 11">
          <a:extLst>
            <a:ext uri="{FF2B5EF4-FFF2-40B4-BE49-F238E27FC236}">
              <a16:creationId xmlns:a16="http://schemas.microsoft.com/office/drawing/2014/main" id="{2247C1A0-82A0-4100-8CD4-31172D4F7200}"/>
            </a:ext>
          </a:extLst>
        </xdr:cNvPr>
        <xdr:cNvSpPr>
          <a:spLocks noChangeArrowheads="1"/>
        </xdr:cNvSpPr>
      </xdr:nvSpPr>
      <xdr:spPr bwMode="auto">
        <a:xfrm>
          <a:off x="2182495" y="28667160"/>
          <a:ext cx="188182"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0</xdr:colOff>
      <xdr:row>52</xdr:row>
      <xdr:rowOff>0</xdr:rowOff>
    </xdr:from>
    <xdr:to>
      <xdr:col>8</xdr:col>
      <xdr:colOff>72108</xdr:colOff>
      <xdr:row>52</xdr:row>
      <xdr:rowOff>20004</xdr:rowOff>
    </xdr:to>
    <xdr:sp macro="" textlink="">
      <xdr:nvSpPr>
        <xdr:cNvPr id="39" name="Rectangle 16">
          <a:extLst>
            <a:ext uri="{FF2B5EF4-FFF2-40B4-BE49-F238E27FC236}">
              <a16:creationId xmlns:a16="http://schemas.microsoft.com/office/drawing/2014/main" id="{35BE117D-CE73-4914-900F-779C961E8C83}"/>
            </a:ext>
          </a:extLst>
        </xdr:cNvPr>
        <xdr:cNvSpPr>
          <a:spLocks noChangeArrowheads="1"/>
        </xdr:cNvSpPr>
      </xdr:nvSpPr>
      <xdr:spPr bwMode="auto">
        <a:xfrm>
          <a:off x="5029200" y="10277475"/>
          <a:ext cx="273802" cy="1037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11</xdr:col>
      <xdr:colOff>166</xdr:colOff>
      <xdr:row>125</xdr:row>
      <xdr:rowOff>965</xdr:rowOff>
    </xdr:from>
    <xdr:to>
      <xdr:col>11</xdr:col>
      <xdr:colOff>335269</xdr:colOff>
      <xdr:row>126</xdr:row>
      <xdr:rowOff>11232</xdr:rowOff>
    </xdr:to>
    <xdr:sp macro="" textlink="">
      <xdr:nvSpPr>
        <xdr:cNvPr id="40" name="Rectangle 26">
          <a:extLst>
            <a:ext uri="{FF2B5EF4-FFF2-40B4-BE49-F238E27FC236}">
              <a16:creationId xmlns:a16="http://schemas.microsoft.com/office/drawing/2014/main" id="{27677A56-13CE-4F99-9174-20A660E4A2A5}"/>
            </a:ext>
          </a:extLst>
        </xdr:cNvPr>
        <xdr:cNvSpPr>
          <a:spLocks noChangeArrowheads="1"/>
        </xdr:cNvSpPr>
      </xdr:nvSpPr>
      <xdr:spPr bwMode="auto">
        <a:xfrm>
          <a:off x="10327987" y="26548501"/>
          <a:ext cx="326406" cy="29839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635</xdr:colOff>
      <xdr:row>122</xdr:row>
      <xdr:rowOff>0</xdr:rowOff>
    </xdr:from>
    <xdr:to>
      <xdr:col>11</xdr:col>
      <xdr:colOff>62388</xdr:colOff>
      <xdr:row>122</xdr:row>
      <xdr:rowOff>0</xdr:rowOff>
    </xdr:to>
    <xdr:sp macro="" textlink="">
      <xdr:nvSpPr>
        <xdr:cNvPr id="41" name="Rectangle 27">
          <a:extLst>
            <a:ext uri="{FF2B5EF4-FFF2-40B4-BE49-F238E27FC236}">
              <a16:creationId xmlns:a16="http://schemas.microsoft.com/office/drawing/2014/main" id="{0920FD8D-3C37-49D1-B65F-3CB92355F702}"/>
            </a:ext>
          </a:extLst>
        </xdr:cNvPr>
        <xdr:cNvSpPr>
          <a:spLocks noChangeArrowheads="1"/>
        </xdr:cNvSpPr>
      </xdr:nvSpPr>
      <xdr:spPr bwMode="auto">
        <a:xfrm>
          <a:off x="6943725" y="24765000"/>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635</xdr:colOff>
      <xdr:row>122</xdr:row>
      <xdr:rowOff>0</xdr:rowOff>
    </xdr:from>
    <xdr:to>
      <xdr:col>11</xdr:col>
      <xdr:colOff>62388</xdr:colOff>
      <xdr:row>122</xdr:row>
      <xdr:rowOff>0</xdr:rowOff>
    </xdr:to>
    <xdr:sp macro="" textlink="">
      <xdr:nvSpPr>
        <xdr:cNvPr id="42" name="Rectangle 28">
          <a:extLst>
            <a:ext uri="{FF2B5EF4-FFF2-40B4-BE49-F238E27FC236}">
              <a16:creationId xmlns:a16="http://schemas.microsoft.com/office/drawing/2014/main" id="{7E893C9F-25A5-4F7E-A505-500681404FEC}"/>
            </a:ext>
          </a:extLst>
        </xdr:cNvPr>
        <xdr:cNvSpPr>
          <a:spLocks noChangeArrowheads="1"/>
        </xdr:cNvSpPr>
      </xdr:nvSpPr>
      <xdr:spPr bwMode="auto">
        <a:xfrm>
          <a:off x="6943725" y="24765000"/>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166</xdr:colOff>
      <xdr:row>120</xdr:row>
      <xdr:rowOff>30394</xdr:rowOff>
    </xdr:from>
    <xdr:to>
      <xdr:col>11</xdr:col>
      <xdr:colOff>74748</xdr:colOff>
      <xdr:row>121</xdr:row>
      <xdr:rowOff>55872</xdr:rowOff>
    </xdr:to>
    <xdr:sp macro="" textlink="">
      <xdr:nvSpPr>
        <xdr:cNvPr id="44" name="Rectangle 48">
          <a:extLst>
            <a:ext uri="{FF2B5EF4-FFF2-40B4-BE49-F238E27FC236}">
              <a16:creationId xmlns:a16="http://schemas.microsoft.com/office/drawing/2014/main" id="{DEABA43B-7EA0-4F43-8825-8465C2E44D5B}"/>
            </a:ext>
          </a:extLst>
        </xdr:cNvPr>
        <xdr:cNvSpPr>
          <a:spLocks noChangeArrowheads="1"/>
        </xdr:cNvSpPr>
      </xdr:nvSpPr>
      <xdr:spPr bwMode="auto">
        <a:xfrm>
          <a:off x="6915316" y="24291839"/>
          <a:ext cx="259143" cy="2635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635</xdr:colOff>
      <xdr:row>126</xdr:row>
      <xdr:rowOff>0</xdr:rowOff>
    </xdr:from>
    <xdr:to>
      <xdr:col>11</xdr:col>
      <xdr:colOff>62388</xdr:colOff>
      <xdr:row>126</xdr:row>
      <xdr:rowOff>0</xdr:rowOff>
    </xdr:to>
    <xdr:sp macro="" textlink="">
      <xdr:nvSpPr>
        <xdr:cNvPr id="45" name="Rectangle 49">
          <a:extLst>
            <a:ext uri="{FF2B5EF4-FFF2-40B4-BE49-F238E27FC236}">
              <a16:creationId xmlns:a16="http://schemas.microsoft.com/office/drawing/2014/main" id="{89C8051F-89DB-4AAC-9C4A-8E43F132E28E}"/>
            </a:ext>
          </a:extLst>
        </xdr:cNvPr>
        <xdr:cNvSpPr>
          <a:spLocks noChangeArrowheads="1"/>
        </xdr:cNvSpPr>
      </xdr:nvSpPr>
      <xdr:spPr bwMode="auto">
        <a:xfrm>
          <a:off x="6943725" y="26260425"/>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635</xdr:colOff>
      <xdr:row>126</xdr:row>
      <xdr:rowOff>0</xdr:rowOff>
    </xdr:from>
    <xdr:to>
      <xdr:col>11</xdr:col>
      <xdr:colOff>62388</xdr:colOff>
      <xdr:row>126</xdr:row>
      <xdr:rowOff>0</xdr:rowOff>
    </xdr:to>
    <xdr:sp macro="" textlink="">
      <xdr:nvSpPr>
        <xdr:cNvPr id="46" name="Rectangle 50">
          <a:extLst>
            <a:ext uri="{FF2B5EF4-FFF2-40B4-BE49-F238E27FC236}">
              <a16:creationId xmlns:a16="http://schemas.microsoft.com/office/drawing/2014/main" id="{FEBAC983-BD58-4D06-A0D8-AD7F6993AFB3}"/>
            </a:ext>
          </a:extLst>
        </xdr:cNvPr>
        <xdr:cNvSpPr>
          <a:spLocks noChangeArrowheads="1"/>
        </xdr:cNvSpPr>
      </xdr:nvSpPr>
      <xdr:spPr bwMode="auto">
        <a:xfrm>
          <a:off x="6943725" y="26260425"/>
          <a:ext cx="2383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7</xdr:col>
      <xdr:colOff>15875</xdr:colOff>
      <xdr:row>132</xdr:row>
      <xdr:rowOff>10795</xdr:rowOff>
    </xdr:from>
    <xdr:to>
      <xdr:col>7</xdr:col>
      <xdr:colOff>159803</xdr:colOff>
      <xdr:row>133</xdr:row>
      <xdr:rowOff>38432</xdr:rowOff>
    </xdr:to>
    <xdr:sp macro="" textlink="">
      <xdr:nvSpPr>
        <xdr:cNvPr id="47" name="Rectangle 52">
          <a:extLst>
            <a:ext uri="{FF2B5EF4-FFF2-40B4-BE49-F238E27FC236}">
              <a16:creationId xmlns:a16="http://schemas.microsoft.com/office/drawing/2014/main" id="{953053E8-9525-43C2-BEC2-A3FAC71A321A}"/>
            </a:ext>
          </a:extLst>
        </xdr:cNvPr>
        <xdr:cNvSpPr>
          <a:spLocks noChangeArrowheads="1"/>
        </xdr:cNvSpPr>
      </xdr:nvSpPr>
      <xdr:spPr bwMode="auto">
        <a:xfrm>
          <a:off x="4457065" y="28005405"/>
          <a:ext cx="546576" cy="293851"/>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10</xdr:col>
      <xdr:colOff>10795</xdr:colOff>
      <xdr:row>132</xdr:row>
      <xdr:rowOff>635</xdr:rowOff>
    </xdr:from>
    <xdr:to>
      <xdr:col>10</xdr:col>
      <xdr:colOff>239922</xdr:colOff>
      <xdr:row>133</xdr:row>
      <xdr:rowOff>867</xdr:rowOff>
    </xdr:to>
    <xdr:sp macro="" textlink="">
      <xdr:nvSpPr>
        <xdr:cNvPr id="48" name="Rectangle 59">
          <a:extLst>
            <a:ext uri="{FF2B5EF4-FFF2-40B4-BE49-F238E27FC236}">
              <a16:creationId xmlns:a16="http://schemas.microsoft.com/office/drawing/2014/main" id="{57F972FD-2238-40AB-A998-658CC17C82F2}"/>
            </a:ext>
          </a:extLst>
        </xdr:cNvPr>
        <xdr:cNvSpPr>
          <a:spLocks noChangeArrowheads="1"/>
        </xdr:cNvSpPr>
      </xdr:nvSpPr>
      <xdr:spPr bwMode="auto">
        <a:xfrm>
          <a:off x="9358902" y="28651926"/>
          <a:ext cx="234134" cy="23603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ト</a:t>
          </a:r>
        </a:p>
      </xdr:txBody>
    </xdr:sp>
    <xdr:clientData/>
  </xdr:twoCellAnchor>
  <xdr:twoCellAnchor>
    <xdr:from>
      <xdr:col>10</xdr:col>
      <xdr:colOff>7620</xdr:colOff>
      <xdr:row>133</xdr:row>
      <xdr:rowOff>17145</xdr:rowOff>
    </xdr:from>
    <xdr:to>
      <xdr:col>10</xdr:col>
      <xdr:colOff>84814</xdr:colOff>
      <xdr:row>134</xdr:row>
      <xdr:rowOff>7027</xdr:rowOff>
    </xdr:to>
    <xdr:sp macro="" textlink="">
      <xdr:nvSpPr>
        <xdr:cNvPr id="49" name="Rectangle 60">
          <a:extLst>
            <a:ext uri="{FF2B5EF4-FFF2-40B4-BE49-F238E27FC236}">
              <a16:creationId xmlns:a16="http://schemas.microsoft.com/office/drawing/2014/main" id="{BB721C8E-E1BC-4A28-973C-182449B21119}"/>
            </a:ext>
          </a:extLst>
        </xdr:cNvPr>
        <xdr:cNvSpPr>
          <a:spLocks noChangeArrowheads="1"/>
        </xdr:cNvSpPr>
      </xdr:nvSpPr>
      <xdr:spPr bwMode="auto">
        <a:xfrm>
          <a:off x="6304915" y="28203525"/>
          <a:ext cx="342848" cy="2282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xdr:txBody>
    </xdr:sp>
    <xdr:clientData/>
  </xdr:twoCellAnchor>
  <xdr:twoCellAnchor>
    <xdr:from>
      <xdr:col>9</xdr:col>
      <xdr:colOff>24765</xdr:colOff>
      <xdr:row>132</xdr:row>
      <xdr:rowOff>20955</xdr:rowOff>
    </xdr:from>
    <xdr:to>
      <xdr:col>9</xdr:col>
      <xdr:colOff>122545</xdr:colOff>
      <xdr:row>133</xdr:row>
      <xdr:rowOff>28275</xdr:rowOff>
    </xdr:to>
    <xdr:sp macro="" textlink="">
      <xdr:nvSpPr>
        <xdr:cNvPr id="50" name="Rectangle 73">
          <a:extLst>
            <a:ext uri="{FF2B5EF4-FFF2-40B4-BE49-F238E27FC236}">
              <a16:creationId xmlns:a16="http://schemas.microsoft.com/office/drawing/2014/main" id="{4D8F95EF-9CB2-4711-ABFD-81B9157A168D}"/>
            </a:ext>
          </a:extLst>
        </xdr:cNvPr>
        <xdr:cNvSpPr>
          <a:spLocks noChangeArrowheads="1"/>
        </xdr:cNvSpPr>
      </xdr:nvSpPr>
      <xdr:spPr bwMode="auto">
        <a:xfrm>
          <a:off x="5721985" y="28013025"/>
          <a:ext cx="519846" cy="305425"/>
        </a:xfrm>
        <a:prstGeom prst="rect">
          <a:avLst/>
        </a:prstGeom>
        <a:noFill/>
        <a:ln w="9525">
          <a:noFill/>
          <a:miter lim="800000"/>
          <a:headEnd/>
          <a:tailEnd/>
        </a:ln>
      </xdr:spPr>
      <xdr:txBody>
        <a:bodyPr vertOverflow="clip" wrap="square" lIns="36576" tIns="22860" rIns="0" bIns="0" anchor="t" upright="1"/>
        <a:lstStyle/>
        <a:p>
          <a:pPr algn="l" rtl="0">
            <a:lnSpc>
              <a:spcPts val="2000"/>
            </a:lnSpc>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17</xdr:col>
      <xdr:colOff>2539</xdr:colOff>
      <xdr:row>55</xdr:row>
      <xdr:rowOff>9525</xdr:rowOff>
    </xdr:from>
    <xdr:to>
      <xdr:col>17</xdr:col>
      <xdr:colOff>240987</xdr:colOff>
      <xdr:row>56</xdr:row>
      <xdr:rowOff>2540</xdr:rowOff>
    </xdr:to>
    <xdr:sp macro="" textlink="">
      <xdr:nvSpPr>
        <xdr:cNvPr id="51" name="Rectangle 74">
          <a:extLst>
            <a:ext uri="{FF2B5EF4-FFF2-40B4-BE49-F238E27FC236}">
              <a16:creationId xmlns:a16="http://schemas.microsoft.com/office/drawing/2014/main" id="{1F1F2EAF-07F5-4F5F-ACF7-B52484E33E2B}"/>
            </a:ext>
          </a:extLst>
        </xdr:cNvPr>
        <xdr:cNvSpPr>
          <a:spLocks noChangeArrowheads="1"/>
        </xdr:cNvSpPr>
      </xdr:nvSpPr>
      <xdr:spPr bwMode="auto">
        <a:xfrm>
          <a:off x="16208646" y="11182894"/>
          <a:ext cx="242389" cy="23349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17</xdr:col>
      <xdr:colOff>2540</xdr:colOff>
      <xdr:row>107</xdr:row>
      <xdr:rowOff>18414</xdr:rowOff>
    </xdr:from>
    <xdr:to>
      <xdr:col>17</xdr:col>
      <xdr:colOff>301620</xdr:colOff>
      <xdr:row>108</xdr:row>
      <xdr:rowOff>2310</xdr:rowOff>
    </xdr:to>
    <xdr:sp macro="" textlink="">
      <xdr:nvSpPr>
        <xdr:cNvPr id="53" name="Rectangle 76">
          <a:extLst>
            <a:ext uri="{FF2B5EF4-FFF2-40B4-BE49-F238E27FC236}">
              <a16:creationId xmlns:a16="http://schemas.microsoft.com/office/drawing/2014/main" id="{7152DA4D-FC0F-4690-A68D-0195829F0665}"/>
            </a:ext>
          </a:extLst>
        </xdr:cNvPr>
        <xdr:cNvSpPr>
          <a:spLocks noChangeArrowheads="1"/>
        </xdr:cNvSpPr>
      </xdr:nvSpPr>
      <xdr:spPr bwMode="auto">
        <a:xfrm>
          <a:off x="16208647" y="21845813"/>
          <a:ext cx="296817" cy="2385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18</xdr:col>
      <xdr:colOff>37738</xdr:colOff>
      <xdr:row>107</xdr:row>
      <xdr:rowOff>3082</xdr:rowOff>
    </xdr:from>
    <xdr:to>
      <xdr:col>18</xdr:col>
      <xdr:colOff>335331</xdr:colOff>
      <xdr:row>108</xdr:row>
      <xdr:rowOff>77</xdr:rowOff>
    </xdr:to>
    <xdr:sp macro="" textlink="">
      <xdr:nvSpPr>
        <xdr:cNvPr id="54" name="Rectangle 77">
          <a:extLst>
            <a:ext uri="{FF2B5EF4-FFF2-40B4-BE49-F238E27FC236}">
              <a16:creationId xmlns:a16="http://schemas.microsoft.com/office/drawing/2014/main" id="{C2E6321A-BCE9-473D-9426-4330C7848CA8}"/>
            </a:ext>
          </a:extLst>
        </xdr:cNvPr>
        <xdr:cNvSpPr>
          <a:spLocks noChangeArrowheads="1"/>
        </xdr:cNvSpPr>
      </xdr:nvSpPr>
      <xdr:spPr bwMode="auto">
        <a:xfrm>
          <a:off x="16849091" y="21175796"/>
          <a:ext cx="448511" cy="2309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6</xdr:col>
      <xdr:colOff>0</xdr:colOff>
      <xdr:row>118</xdr:row>
      <xdr:rowOff>12700</xdr:rowOff>
    </xdr:from>
    <xdr:to>
      <xdr:col>6</xdr:col>
      <xdr:colOff>0</xdr:colOff>
      <xdr:row>119</xdr:row>
      <xdr:rowOff>140</xdr:rowOff>
    </xdr:to>
    <xdr:sp macro="" textlink="">
      <xdr:nvSpPr>
        <xdr:cNvPr id="55" name="Rectangle 79">
          <a:extLst>
            <a:ext uri="{FF2B5EF4-FFF2-40B4-BE49-F238E27FC236}">
              <a16:creationId xmlns:a16="http://schemas.microsoft.com/office/drawing/2014/main" id="{E301B472-A375-4159-9C01-2CB46FC3F6B9}"/>
            </a:ext>
          </a:extLst>
        </xdr:cNvPr>
        <xdr:cNvSpPr>
          <a:spLocks noChangeArrowheads="1"/>
        </xdr:cNvSpPr>
      </xdr:nvSpPr>
      <xdr:spPr bwMode="auto">
        <a:xfrm>
          <a:off x="3771900" y="23647400"/>
          <a:ext cx="0" cy="2318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6</xdr:col>
      <xdr:colOff>0</xdr:colOff>
      <xdr:row>118</xdr:row>
      <xdr:rowOff>8255</xdr:rowOff>
    </xdr:from>
    <xdr:to>
      <xdr:col>6</xdr:col>
      <xdr:colOff>0</xdr:colOff>
      <xdr:row>118</xdr:row>
      <xdr:rowOff>28475</xdr:rowOff>
    </xdr:to>
    <xdr:sp macro="" textlink="">
      <xdr:nvSpPr>
        <xdr:cNvPr id="59" name="Rectangle 83">
          <a:extLst>
            <a:ext uri="{FF2B5EF4-FFF2-40B4-BE49-F238E27FC236}">
              <a16:creationId xmlns:a16="http://schemas.microsoft.com/office/drawing/2014/main" id="{09D2F16D-447A-48C9-8DDE-2523457430A4}"/>
            </a:ext>
          </a:extLst>
        </xdr:cNvPr>
        <xdr:cNvSpPr>
          <a:spLocks noChangeArrowheads="1"/>
        </xdr:cNvSpPr>
      </xdr:nvSpPr>
      <xdr:spPr bwMode="auto">
        <a:xfrm>
          <a:off x="3771900" y="23641050"/>
          <a:ext cx="0" cy="131394"/>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10</xdr:col>
      <xdr:colOff>10795</xdr:colOff>
      <xdr:row>118</xdr:row>
      <xdr:rowOff>11429</xdr:rowOff>
    </xdr:from>
    <xdr:to>
      <xdr:col>10</xdr:col>
      <xdr:colOff>240557</xdr:colOff>
      <xdr:row>118</xdr:row>
      <xdr:rowOff>181891</xdr:rowOff>
    </xdr:to>
    <xdr:sp macro="" textlink="">
      <xdr:nvSpPr>
        <xdr:cNvPr id="60" name="Rectangle 84">
          <a:extLst>
            <a:ext uri="{FF2B5EF4-FFF2-40B4-BE49-F238E27FC236}">
              <a16:creationId xmlns:a16="http://schemas.microsoft.com/office/drawing/2014/main" id="{C38B9A83-0112-406A-B5E6-EBB8FCE975A3}"/>
            </a:ext>
          </a:extLst>
        </xdr:cNvPr>
        <xdr:cNvSpPr>
          <a:spLocks noChangeArrowheads="1"/>
        </xdr:cNvSpPr>
      </xdr:nvSpPr>
      <xdr:spPr bwMode="auto">
        <a:xfrm>
          <a:off x="9358902" y="24327393"/>
          <a:ext cx="234134" cy="26071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8</xdr:col>
      <xdr:colOff>24130</xdr:colOff>
      <xdr:row>125</xdr:row>
      <xdr:rowOff>635</xdr:rowOff>
    </xdr:from>
    <xdr:to>
      <xdr:col>8</xdr:col>
      <xdr:colOff>92546</xdr:colOff>
      <xdr:row>125</xdr:row>
      <xdr:rowOff>25603</xdr:rowOff>
    </xdr:to>
    <xdr:sp macro="" textlink="">
      <xdr:nvSpPr>
        <xdr:cNvPr id="61" name="Rectangle 85">
          <a:extLst>
            <a:ext uri="{FF2B5EF4-FFF2-40B4-BE49-F238E27FC236}">
              <a16:creationId xmlns:a16="http://schemas.microsoft.com/office/drawing/2014/main" id="{B771F7D8-4477-4E4B-9255-AC25A15DE13F}"/>
            </a:ext>
          </a:extLst>
        </xdr:cNvPr>
        <xdr:cNvSpPr>
          <a:spLocks noChangeArrowheads="1"/>
        </xdr:cNvSpPr>
      </xdr:nvSpPr>
      <xdr:spPr bwMode="auto">
        <a:xfrm>
          <a:off x="5047615" y="25860375"/>
          <a:ext cx="331719"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24130</xdr:colOff>
      <xdr:row>125</xdr:row>
      <xdr:rowOff>635</xdr:rowOff>
    </xdr:from>
    <xdr:to>
      <xdr:col>8</xdr:col>
      <xdr:colOff>92546</xdr:colOff>
      <xdr:row>125</xdr:row>
      <xdr:rowOff>25603</xdr:rowOff>
    </xdr:to>
    <xdr:sp macro="" textlink="">
      <xdr:nvSpPr>
        <xdr:cNvPr id="62" name="Rectangle 86">
          <a:extLst>
            <a:ext uri="{FF2B5EF4-FFF2-40B4-BE49-F238E27FC236}">
              <a16:creationId xmlns:a16="http://schemas.microsoft.com/office/drawing/2014/main" id="{22FD1846-D593-4D52-B751-C978B1213B31}"/>
            </a:ext>
          </a:extLst>
        </xdr:cNvPr>
        <xdr:cNvSpPr>
          <a:spLocks noChangeArrowheads="1"/>
        </xdr:cNvSpPr>
      </xdr:nvSpPr>
      <xdr:spPr bwMode="auto">
        <a:xfrm>
          <a:off x="5047615" y="25860375"/>
          <a:ext cx="331719"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27304</xdr:colOff>
      <xdr:row>125</xdr:row>
      <xdr:rowOff>635</xdr:rowOff>
    </xdr:from>
    <xdr:to>
      <xdr:col>8</xdr:col>
      <xdr:colOff>360702</xdr:colOff>
      <xdr:row>126</xdr:row>
      <xdr:rowOff>12839</xdr:rowOff>
    </xdr:to>
    <xdr:sp macro="" textlink="">
      <xdr:nvSpPr>
        <xdr:cNvPr id="63" name="Rectangle 87">
          <a:extLst>
            <a:ext uri="{FF2B5EF4-FFF2-40B4-BE49-F238E27FC236}">
              <a16:creationId xmlns:a16="http://schemas.microsoft.com/office/drawing/2014/main" id="{DAB42583-D134-4252-9E4B-66FCDAF415B2}"/>
            </a:ext>
          </a:extLst>
        </xdr:cNvPr>
        <xdr:cNvSpPr>
          <a:spLocks noChangeArrowheads="1"/>
        </xdr:cNvSpPr>
      </xdr:nvSpPr>
      <xdr:spPr bwMode="auto">
        <a:xfrm>
          <a:off x="7407728" y="26556426"/>
          <a:ext cx="334735" cy="33128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11</xdr:col>
      <xdr:colOff>17780</xdr:colOff>
      <xdr:row>132</xdr:row>
      <xdr:rowOff>12065</xdr:rowOff>
    </xdr:from>
    <xdr:to>
      <xdr:col>11</xdr:col>
      <xdr:colOff>89729</xdr:colOff>
      <xdr:row>133</xdr:row>
      <xdr:rowOff>15024</xdr:rowOff>
    </xdr:to>
    <xdr:sp macro="" textlink="">
      <xdr:nvSpPr>
        <xdr:cNvPr id="64" name="Rectangle 89">
          <a:extLst>
            <a:ext uri="{FF2B5EF4-FFF2-40B4-BE49-F238E27FC236}">
              <a16:creationId xmlns:a16="http://schemas.microsoft.com/office/drawing/2014/main" id="{DC375092-9091-4062-8D80-E2653905D1A3}"/>
            </a:ext>
          </a:extLst>
        </xdr:cNvPr>
        <xdr:cNvSpPr>
          <a:spLocks noChangeArrowheads="1"/>
        </xdr:cNvSpPr>
      </xdr:nvSpPr>
      <xdr:spPr bwMode="auto">
        <a:xfrm>
          <a:off x="6964045" y="27976830"/>
          <a:ext cx="268077" cy="303278"/>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a:t>
          </a:r>
        </a:p>
      </xdr:txBody>
    </xdr:sp>
    <xdr:clientData/>
  </xdr:twoCellAnchor>
  <xdr:twoCellAnchor>
    <xdr:from>
      <xdr:col>11</xdr:col>
      <xdr:colOff>53642</xdr:colOff>
      <xdr:row>131</xdr:row>
      <xdr:rowOff>51123</xdr:rowOff>
    </xdr:from>
    <xdr:to>
      <xdr:col>11</xdr:col>
      <xdr:colOff>144398</xdr:colOff>
      <xdr:row>132</xdr:row>
      <xdr:rowOff>23523</xdr:rowOff>
    </xdr:to>
    <xdr:sp macro="" textlink="">
      <xdr:nvSpPr>
        <xdr:cNvPr id="67" name="Rectangle 87">
          <a:extLst>
            <a:ext uri="{FF2B5EF4-FFF2-40B4-BE49-F238E27FC236}">
              <a16:creationId xmlns:a16="http://schemas.microsoft.com/office/drawing/2014/main" id="{155BB80D-D5B5-4E27-8641-4D587060FE08}"/>
            </a:ext>
          </a:extLst>
        </xdr:cNvPr>
        <xdr:cNvSpPr>
          <a:spLocks noChangeArrowheads="1"/>
        </xdr:cNvSpPr>
      </xdr:nvSpPr>
      <xdr:spPr bwMode="auto">
        <a:xfrm>
          <a:off x="7133892" y="27822848"/>
          <a:ext cx="360249" cy="20995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16</xdr:col>
      <xdr:colOff>1270</xdr:colOff>
      <xdr:row>107</xdr:row>
      <xdr:rowOff>18415</xdr:rowOff>
    </xdr:from>
    <xdr:to>
      <xdr:col>16</xdr:col>
      <xdr:colOff>246432</xdr:colOff>
      <xdr:row>108</xdr:row>
      <xdr:rowOff>93</xdr:rowOff>
    </xdr:to>
    <xdr:sp macro="" textlink="">
      <xdr:nvSpPr>
        <xdr:cNvPr id="69" name="Rectangle 55">
          <a:extLst>
            <a:ext uri="{FF2B5EF4-FFF2-40B4-BE49-F238E27FC236}">
              <a16:creationId xmlns:a16="http://schemas.microsoft.com/office/drawing/2014/main" id="{B2BE8921-F82F-424A-AF52-9C0CF644CE66}"/>
            </a:ext>
          </a:extLst>
        </xdr:cNvPr>
        <xdr:cNvSpPr>
          <a:spLocks noChangeArrowheads="1"/>
        </xdr:cNvSpPr>
      </xdr:nvSpPr>
      <xdr:spPr bwMode="auto">
        <a:xfrm>
          <a:off x="15234013" y="21845814"/>
          <a:ext cx="250916" cy="2385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18414</xdr:colOff>
      <xdr:row>136</xdr:row>
      <xdr:rowOff>9524</xdr:rowOff>
    </xdr:from>
    <xdr:to>
      <xdr:col>4</xdr:col>
      <xdr:colOff>323240</xdr:colOff>
      <xdr:row>137</xdr:row>
      <xdr:rowOff>18388</xdr:rowOff>
    </xdr:to>
    <xdr:sp macro="" textlink="">
      <xdr:nvSpPr>
        <xdr:cNvPr id="70" name="Rectangle 61">
          <a:extLst>
            <a:ext uri="{FF2B5EF4-FFF2-40B4-BE49-F238E27FC236}">
              <a16:creationId xmlns:a16="http://schemas.microsoft.com/office/drawing/2014/main" id="{69B0803B-4C61-42E4-9EA7-5AEA041648B6}"/>
            </a:ext>
          </a:extLst>
        </xdr:cNvPr>
        <xdr:cNvSpPr>
          <a:spLocks noChangeArrowheads="1"/>
        </xdr:cNvSpPr>
      </xdr:nvSpPr>
      <xdr:spPr bwMode="auto">
        <a:xfrm>
          <a:off x="3481250" y="29687973"/>
          <a:ext cx="301535" cy="30216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テ</a:t>
          </a:r>
        </a:p>
      </xdr:txBody>
    </xdr:sp>
    <xdr:clientData/>
  </xdr:twoCellAnchor>
  <xdr:twoCellAnchor>
    <xdr:from>
      <xdr:col>4</xdr:col>
      <xdr:colOff>18414</xdr:colOff>
      <xdr:row>137</xdr:row>
      <xdr:rowOff>3809</xdr:rowOff>
    </xdr:from>
    <xdr:to>
      <xdr:col>4</xdr:col>
      <xdr:colOff>313795</xdr:colOff>
      <xdr:row>137</xdr:row>
      <xdr:rowOff>194004</xdr:rowOff>
    </xdr:to>
    <xdr:sp macro="" textlink="">
      <xdr:nvSpPr>
        <xdr:cNvPr id="71" name="Rectangle 62">
          <a:extLst>
            <a:ext uri="{FF2B5EF4-FFF2-40B4-BE49-F238E27FC236}">
              <a16:creationId xmlns:a16="http://schemas.microsoft.com/office/drawing/2014/main" id="{8273D7D9-D098-477E-861E-CF136D2DFAF3}"/>
            </a:ext>
          </a:extLst>
        </xdr:cNvPr>
        <xdr:cNvSpPr>
          <a:spLocks noChangeArrowheads="1"/>
        </xdr:cNvSpPr>
      </xdr:nvSpPr>
      <xdr:spPr bwMode="auto">
        <a:xfrm>
          <a:off x="3481250" y="29984155"/>
          <a:ext cx="301535" cy="25091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37465</xdr:colOff>
      <xdr:row>135</xdr:row>
      <xdr:rowOff>0</xdr:rowOff>
    </xdr:from>
    <xdr:to>
      <xdr:col>8</xdr:col>
      <xdr:colOff>98569</xdr:colOff>
      <xdr:row>135</xdr:row>
      <xdr:rowOff>0</xdr:rowOff>
    </xdr:to>
    <xdr:sp macro="" textlink="">
      <xdr:nvSpPr>
        <xdr:cNvPr id="2" name="Rectangle 2">
          <a:extLst>
            <a:ext uri="{FF2B5EF4-FFF2-40B4-BE49-F238E27FC236}">
              <a16:creationId xmlns:a16="http://schemas.microsoft.com/office/drawing/2014/main" id="{2013E6A9-FA21-4DFF-A998-CE93AE869D9A}"/>
            </a:ext>
          </a:extLst>
        </xdr:cNvPr>
        <xdr:cNvSpPr>
          <a:spLocks noChangeArrowheads="1"/>
        </xdr:cNvSpPr>
      </xdr:nvSpPr>
      <xdr:spPr bwMode="auto">
        <a:xfrm>
          <a:off x="5278755" y="26965275"/>
          <a:ext cx="12222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8255</xdr:colOff>
      <xdr:row>135</xdr:row>
      <xdr:rowOff>0</xdr:rowOff>
    </xdr:from>
    <xdr:to>
      <xdr:col>6</xdr:col>
      <xdr:colOff>52672</xdr:colOff>
      <xdr:row>135</xdr:row>
      <xdr:rowOff>0</xdr:rowOff>
    </xdr:to>
    <xdr:sp macro="" textlink="">
      <xdr:nvSpPr>
        <xdr:cNvPr id="3" name="Rectangle 10">
          <a:extLst>
            <a:ext uri="{FF2B5EF4-FFF2-40B4-BE49-F238E27FC236}">
              <a16:creationId xmlns:a16="http://schemas.microsoft.com/office/drawing/2014/main" id="{1BA8C0FC-DDF2-4CA8-AFD5-9B48379B4847}"/>
            </a:ext>
          </a:extLst>
        </xdr:cNvPr>
        <xdr:cNvSpPr>
          <a:spLocks noChangeArrowheads="1"/>
        </xdr:cNvSpPr>
      </xdr:nvSpPr>
      <xdr:spPr bwMode="auto">
        <a:xfrm>
          <a:off x="3800475" y="26965275"/>
          <a:ext cx="19800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64135</xdr:colOff>
      <xdr:row>135</xdr:row>
      <xdr:rowOff>0</xdr:rowOff>
    </xdr:from>
    <xdr:to>
      <xdr:col>3</xdr:col>
      <xdr:colOff>112128</xdr:colOff>
      <xdr:row>135</xdr:row>
      <xdr:rowOff>0</xdr:rowOff>
    </xdr:to>
    <xdr:sp macro="" textlink="">
      <xdr:nvSpPr>
        <xdr:cNvPr id="4" name="Rectangle 11">
          <a:extLst>
            <a:ext uri="{FF2B5EF4-FFF2-40B4-BE49-F238E27FC236}">
              <a16:creationId xmlns:a16="http://schemas.microsoft.com/office/drawing/2014/main" id="{9A4F5332-515E-496A-8913-B4FA84A03FAB}"/>
            </a:ext>
          </a:extLst>
        </xdr:cNvPr>
        <xdr:cNvSpPr>
          <a:spLocks noChangeArrowheads="1"/>
        </xdr:cNvSpPr>
      </xdr:nvSpPr>
      <xdr:spPr bwMode="auto">
        <a:xfrm>
          <a:off x="2188210" y="26965275"/>
          <a:ext cx="185146"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0</xdr:colOff>
      <xdr:row>52</xdr:row>
      <xdr:rowOff>0</xdr:rowOff>
    </xdr:from>
    <xdr:to>
      <xdr:col>8</xdr:col>
      <xdr:colOff>59764</xdr:colOff>
      <xdr:row>52</xdr:row>
      <xdr:rowOff>2823</xdr:rowOff>
    </xdr:to>
    <xdr:sp macro="" textlink="">
      <xdr:nvSpPr>
        <xdr:cNvPr id="5" name="Rectangle 16">
          <a:extLst>
            <a:ext uri="{FF2B5EF4-FFF2-40B4-BE49-F238E27FC236}">
              <a16:creationId xmlns:a16="http://schemas.microsoft.com/office/drawing/2014/main" id="{7D657F80-28EC-44D1-B56C-A410BE7CDF07}"/>
            </a:ext>
          </a:extLst>
        </xdr:cNvPr>
        <xdr:cNvSpPr>
          <a:spLocks noChangeArrowheads="1"/>
        </xdr:cNvSpPr>
      </xdr:nvSpPr>
      <xdr:spPr bwMode="auto">
        <a:xfrm>
          <a:off x="5029200" y="9429750"/>
          <a:ext cx="266701" cy="811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10</xdr:col>
      <xdr:colOff>162635</xdr:colOff>
      <xdr:row>125</xdr:row>
      <xdr:rowOff>11373</xdr:rowOff>
    </xdr:from>
    <xdr:to>
      <xdr:col>11</xdr:col>
      <xdr:colOff>75730</xdr:colOff>
      <xdr:row>125</xdr:row>
      <xdr:rowOff>51083</xdr:rowOff>
    </xdr:to>
    <xdr:sp macro="" textlink="">
      <xdr:nvSpPr>
        <xdr:cNvPr id="6" name="Rectangle 26">
          <a:extLst>
            <a:ext uri="{FF2B5EF4-FFF2-40B4-BE49-F238E27FC236}">
              <a16:creationId xmlns:a16="http://schemas.microsoft.com/office/drawing/2014/main" id="{AF0E1AA6-6BCA-45B8-BA6D-FEEFAE1A8735}"/>
            </a:ext>
          </a:extLst>
        </xdr:cNvPr>
        <xdr:cNvSpPr>
          <a:spLocks noChangeArrowheads="1"/>
        </xdr:cNvSpPr>
      </xdr:nvSpPr>
      <xdr:spPr bwMode="auto">
        <a:xfrm>
          <a:off x="6912685" y="24137563"/>
          <a:ext cx="271066" cy="1714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7" name="Rectangle 27">
          <a:extLst>
            <a:ext uri="{FF2B5EF4-FFF2-40B4-BE49-F238E27FC236}">
              <a16:creationId xmlns:a16="http://schemas.microsoft.com/office/drawing/2014/main" id="{7EFE0CE2-C943-4363-A471-0B89C84BAD5A}"/>
            </a:ext>
          </a:extLst>
        </xdr:cNvPr>
        <xdr:cNvSpPr>
          <a:spLocks noChangeArrowheads="1"/>
        </xdr:cNvSpPr>
      </xdr:nvSpPr>
      <xdr:spPr bwMode="auto">
        <a:xfrm>
          <a:off x="6943725" y="2306002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8" name="Rectangle 28">
          <a:extLst>
            <a:ext uri="{FF2B5EF4-FFF2-40B4-BE49-F238E27FC236}">
              <a16:creationId xmlns:a16="http://schemas.microsoft.com/office/drawing/2014/main" id="{40D04A76-68FD-4CB1-8959-854F4089F256}"/>
            </a:ext>
          </a:extLst>
        </xdr:cNvPr>
        <xdr:cNvSpPr>
          <a:spLocks noChangeArrowheads="1"/>
        </xdr:cNvSpPr>
      </xdr:nvSpPr>
      <xdr:spPr bwMode="auto">
        <a:xfrm>
          <a:off x="6943725" y="2306002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11" name="Rectangle 49">
          <a:extLst>
            <a:ext uri="{FF2B5EF4-FFF2-40B4-BE49-F238E27FC236}">
              <a16:creationId xmlns:a16="http://schemas.microsoft.com/office/drawing/2014/main" id="{1EA5E18D-2E84-4E9C-9BCE-FB6713F583B2}"/>
            </a:ext>
          </a:extLst>
        </xdr:cNvPr>
        <xdr:cNvSpPr>
          <a:spLocks noChangeArrowheads="1"/>
        </xdr:cNvSpPr>
      </xdr:nvSpPr>
      <xdr:spPr bwMode="auto">
        <a:xfrm>
          <a:off x="6943725" y="2455545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12" name="Rectangle 50">
          <a:extLst>
            <a:ext uri="{FF2B5EF4-FFF2-40B4-BE49-F238E27FC236}">
              <a16:creationId xmlns:a16="http://schemas.microsoft.com/office/drawing/2014/main" id="{59FEDB90-3931-4C96-8F73-7237064E2B24}"/>
            </a:ext>
          </a:extLst>
        </xdr:cNvPr>
        <xdr:cNvSpPr>
          <a:spLocks noChangeArrowheads="1"/>
        </xdr:cNvSpPr>
      </xdr:nvSpPr>
      <xdr:spPr bwMode="auto">
        <a:xfrm>
          <a:off x="6943725" y="2455545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7</xdr:col>
      <xdr:colOff>12065</xdr:colOff>
      <xdr:row>132</xdr:row>
      <xdr:rowOff>7620</xdr:rowOff>
    </xdr:from>
    <xdr:to>
      <xdr:col>7</xdr:col>
      <xdr:colOff>151594</xdr:colOff>
      <xdr:row>133</xdr:row>
      <xdr:rowOff>23528</xdr:rowOff>
    </xdr:to>
    <xdr:sp macro="" textlink="">
      <xdr:nvSpPr>
        <xdr:cNvPr id="13" name="Rectangle 52">
          <a:extLst>
            <a:ext uri="{FF2B5EF4-FFF2-40B4-BE49-F238E27FC236}">
              <a16:creationId xmlns:a16="http://schemas.microsoft.com/office/drawing/2014/main" id="{9D004C8B-8803-47A2-9893-2687619B5499}"/>
            </a:ext>
          </a:extLst>
        </xdr:cNvPr>
        <xdr:cNvSpPr>
          <a:spLocks noChangeArrowheads="1"/>
        </xdr:cNvSpPr>
      </xdr:nvSpPr>
      <xdr:spPr bwMode="auto">
        <a:xfrm>
          <a:off x="4448810" y="26300430"/>
          <a:ext cx="560019" cy="29381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10</xdr:col>
      <xdr:colOff>2540</xdr:colOff>
      <xdr:row>132</xdr:row>
      <xdr:rowOff>6350</xdr:rowOff>
    </xdr:from>
    <xdr:to>
      <xdr:col>10</xdr:col>
      <xdr:colOff>87891</xdr:colOff>
      <xdr:row>132</xdr:row>
      <xdr:rowOff>54319</xdr:rowOff>
    </xdr:to>
    <xdr:sp macro="" textlink="">
      <xdr:nvSpPr>
        <xdr:cNvPr id="14" name="Rectangle 59">
          <a:extLst>
            <a:ext uri="{FF2B5EF4-FFF2-40B4-BE49-F238E27FC236}">
              <a16:creationId xmlns:a16="http://schemas.microsoft.com/office/drawing/2014/main" id="{6EEB645D-46B2-4A16-89C1-84E2E6B84864}"/>
            </a:ext>
          </a:extLst>
        </xdr:cNvPr>
        <xdr:cNvSpPr>
          <a:spLocks noChangeArrowheads="1"/>
        </xdr:cNvSpPr>
      </xdr:nvSpPr>
      <xdr:spPr bwMode="auto">
        <a:xfrm>
          <a:off x="6314440" y="26250900"/>
          <a:ext cx="342412"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ト</a:t>
          </a:r>
        </a:p>
      </xdr:txBody>
    </xdr:sp>
    <xdr:clientData/>
  </xdr:twoCellAnchor>
  <xdr:twoCellAnchor>
    <xdr:from>
      <xdr:col>10</xdr:col>
      <xdr:colOff>2540</xdr:colOff>
      <xdr:row>133</xdr:row>
      <xdr:rowOff>635</xdr:rowOff>
    </xdr:from>
    <xdr:to>
      <xdr:col>10</xdr:col>
      <xdr:colOff>88025</xdr:colOff>
      <xdr:row>134</xdr:row>
      <xdr:rowOff>17986</xdr:rowOff>
    </xdr:to>
    <xdr:sp macro="" textlink="">
      <xdr:nvSpPr>
        <xdr:cNvPr id="15" name="Rectangle 60">
          <a:extLst>
            <a:ext uri="{FF2B5EF4-FFF2-40B4-BE49-F238E27FC236}">
              <a16:creationId xmlns:a16="http://schemas.microsoft.com/office/drawing/2014/main" id="{6ABC72E1-26D1-40A7-A1F9-F4DA1F99D976}"/>
            </a:ext>
          </a:extLst>
        </xdr:cNvPr>
        <xdr:cNvSpPr>
          <a:spLocks noChangeArrowheads="1"/>
        </xdr:cNvSpPr>
      </xdr:nvSpPr>
      <xdr:spPr bwMode="auto">
        <a:xfrm>
          <a:off x="6314440" y="26498550"/>
          <a:ext cx="342932" cy="2282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xdr:txBody>
    </xdr:sp>
    <xdr:clientData/>
  </xdr:twoCellAnchor>
  <xdr:twoCellAnchor>
    <xdr:from>
      <xdr:col>9</xdr:col>
      <xdr:colOff>1270</xdr:colOff>
      <xdr:row>132</xdr:row>
      <xdr:rowOff>13970</xdr:rowOff>
    </xdr:from>
    <xdr:to>
      <xdr:col>9</xdr:col>
      <xdr:colOff>120200</xdr:colOff>
      <xdr:row>133</xdr:row>
      <xdr:rowOff>47092</xdr:rowOff>
    </xdr:to>
    <xdr:sp macro="" textlink="">
      <xdr:nvSpPr>
        <xdr:cNvPr id="16" name="Rectangle 73">
          <a:extLst>
            <a:ext uri="{FF2B5EF4-FFF2-40B4-BE49-F238E27FC236}">
              <a16:creationId xmlns:a16="http://schemas.microsoft.com/office/drawing/2014/main" id="{89CE3E46-2665-457F-93EB-B71950764B6A}"/>
            </a:ext>
          </a:extLst>
        </xdr:cNvPr>
        <xdr:cNvSpPr>
          <a:spLocks noChangeArrowheads="1"/>
        </xdr:cNvSpPr>
      </xdr:nvSpPr>
      <xdr:spPr bwMode="auto">
        <a:xfrm>
          <a:off x="5707380" y="26317575"/>
          <a:ext cx="530306" cy="29553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17</xdr:col>
      <xdr:colOff>2540</xdr:colOff>
      <xdr:row>55</xdr:row>
      <xdr:rowOff>17145</xdr:rowOff>
    </xdr:from>
    <xdr:to>
      <xdr:col>17</xdr:col>
      <xdr:colOff>87891</xdr:colOff>
      <xdr:row>55</xdr:row>
      <xdr:rowOff>52298</xdr:rowOff>
    </xdr:to>
    <xdr:sp macro="" textlink="">
      <xdr:nvSpPr>
        <xdr:cNvPr id="17" name="Rectangle 74">
          <a:extLst>
            <a:ext uri="{FF2B5EF4-FFF2-40B4-BE49-F238E27FC236}">
              <a16:creationId xmlns:a16="http://schemas.microsoft.com/office/drawing/2014/main" id="{1AE08D2E-1430-4518-8837-7DCB10B4FC82}"/>
            </a:ext>
          </a:extLst>
        </xdr:cNvPr>
        <xdr:cNvSpPr>
          <a:spLocks noChangeArrowheads="1"/>
        </xdr:cNvSpPr>
      </xdr:nvSpPr>
      <xdr:spPr bwMode="auto">
        <a:xfrm>
          <a:off x="10714990" y="9944100"/>
          <a:ext cx="342412"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18</xdr:col>
      <xdr:colOff>53159</xdr:colOff>
      <xdr:row>55</xdr:row>
      <xdr:rowOff>30208</xdr:rowOff>
    </xdr:from>
    <xdr:to>
      <xdr:col>18</xdr:col>
      <xdr:colOff>318045</xdr:colOff>
      <xdr:row>56</xdr:row>
      <xdr:rowOff>6571</xdr:rowOff>
    </xdr:to>
    <xdr:sp macro="" textlink="">
      <xdr:nvSpPr>
        <xdr:cNvPr id="18" name="Rectangle 75">
          <a:extLst>
            <a:ext uri="{FF2B5EF4-FFF2-40B4-BE49-F238E27FC236}">
              <a16:creationId xmlns:a16="http://schemas.microsoft.com/office/drawing/2014/main" id="{CA138CFA-6AF5-4B6C-BA46-EF1F4D98CB8D}"/>
            </a:ext>
          </a:extLst>
        </xdr:cNvPr>
        <xdr:cNvSpPr>
          <a:spLocks noChangeArrowheads="1"/>
        </xdr:cNvSpPr>
      </xdr:nvSpPr>
      <xdr:spPr bwMode="auto">
        <a:xfrm>
          <a:off x="17233900" y="11202307"/>
          <a:ext cx="264886" cy="200479"/>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17</xdr:col>
      <xdr:colOff>2540</xdr:colOff>
      <xdr:row>107</xdr:row>
      <xdr:rowOff>2540</xdr:rowOff>
    </xdr:from>
    <xdr:to>
      <xdr:col>17</xdr:col>
      <xdr:colOff>88025</xdr:colOff>
      <xdr:row>108</xdr:row>
      <xdr:rowOff>571</xdr:rowOff>
    </xdr:to>
    <xdr:sp macro="" textlink="">
      <xdr:nvSpPr>
        <xdr:cNvPr id="19" name="Rectangle 76">
          <a:extLst>
            <a:ext uri="{FF2B5EF4-FFF2-40B4-BE49-F238E27FC236}">
              <a16:creationId xmlns:a16="http://schemas.microsoft.com/office/drawing/2014/main" id="{BF5B72C1-CE2F-4F85-BBA2-C83F47340C35}"/>
            </a:ext>
          </a:extLst>
        </xdr:cNvPr>
        <xdr:cNvSpPr>
          <a:spLocks noChangeArrowheads="1"/>
        </xdr:cNvSpPr>
      </xdr:nvSpPr>
      <xdr:spPr bwMode="auto">
        <a:xfrm>
          <a:off x="10714990" y="19497675"/>
          <a:ext cx="342932" cy="2097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18</xdr:col>
      <xdr:colOff>16510</xdr:colOff>
      <xdr:row>107</xdr:row>
      <xdr:rowOff>2540</xdr:rowOff>
    </xdr:from>
    <xdr:to>
      <xdr:col>18</xdr:col>
      <xdr:colOff>405045</xdr:colOff>
      <xdr:row>109</xdr:row>
      <xdr:rowOff>12349</xdr:rowOff>
    </xdr:to>
    <xdr:sp macro="" textlink="">
      <xdr:nvSpPr>
        <xdr:cNvPr id="20" name="Rectangle 77">
          <a:extLst>
            <a:ext uri="{FF2B5EF4-FFF2-40B4-BE49-F238E27FC236}">
              <a16:creationId xmlns:a16="http://schemas.microsoft.com/office/drawing/2014/main" id="{60B2DAA7-C3CF-49A1-B9FB-E48D3373803E}"/>
            </a:ext>
          </a:extLst>
        </xdr:cNvPr>
        <xdr:cNvSpPr>
          <a:spLocks noChangeArrowheads="1"/>
        </xdr:cNvSpPr>
      </xdr:nvSpPr>
      <xdr:spPr bwMode="auto">
        <a:xfrm>
          <a:off x="17195346" y="21317676"/>
          <a:ext cx="385083" cy="34489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6</xdr:col>
      <xdr:colOff>0</xdr:colOff>
      <xdr:row>118</xdr:row>
      <xdr:rowOff>27305</xdr:rowOff>
    </xdr:from>
    <xdr:to>
      <xdr:col>6</xdr:col>
      <xdr:colOff>0</xdr:colOff>
      <xdr:row>119</xdr:row>
      <xdr:rowOff>1485</xdr:rowOff>
    </xdr:to>
    <xdr:sp macro="" textlink="">
      <xdr:nvSpPr>
        <xdr:cNvPr id="21" name="Rectangle 79">
          <a:extLst>
            <a:ext uri="{FF2B5EF4-FFF2-40B4-BE49-F238E27FC236}">
              <a16:creationId xmlns:a16="http://schemas.microsoft.com/office/drawing/2014/main" id="{76912F06-6021-4B31-9953-43DE4FE9F1C2}"/>
            </a:ext>
          </a:extLst>
        </xdr:cNvPr>
        <xdr:cNvSpPr>
          <a:spLocks noChangeArrowheads="1"/>
        </xdr:cNvSpPr>
      </xdr:nvSpPr>
      <xdr:spPr bwMode="auto">
        <a:xfrm>
          <a:off x="3771900" y="21942425"/>
          <a:ext cx="0" cy="23257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6</xdr:col>
      <xdr:colOff>0</xdr:colOff>
      <xdr:row>118</xdr:row>
      <xdr:rowOff>2540</xdr:rowOff>
    </xdr:from>
    <xdr:to>
      <xdr:col>6</xdr:col>
      <xdr:colOff>0</xdr:colOff>
      <xdr:row>118</xdr:row>
      <xdr:rowOff>40202</xdr:rowOff>
    </xdr:to>
    <xdr:sp macro="" textlink="">
      <xdr:nvSpPr>
        <xdr:cNvPr id="25" name="Rectangle 83">
          <a:extLst>
            <a:ext uri="{FF2B5EF4-FFF2-40B4-BE49-F238E27FC236}">
              <a16:creationId xmlns:a16="http://schemas.microsoft.com/office/drawing/2014/main" id="{82B34FA8-F0D5-4D3E-A417-CC8DDFD929B7}"/>
            </a:ext>
          </a:extLst>
        </xdr:cNvPr>
        <xdr:cNvSpPr>
          <a:spLocks noChangeArrowheads="1"/>
        </xdr:cNvSpPr>
      </xdr:nvSpPr>
      <xdr:spPr bwMode="auto">
        <a:xfrm>
          <a:off x="3771900" y="21936075"/>
          <a:ext cx="0"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10</xdr:col>
      <xdr:colOff>2540</xdr:colOff>
      <xdr:row>118</xdr:row>
      <xdr:rowOff>2540</xdr:rowOff>
    </xdr:from>
    <xdr:to>
      <xdr:col>10</xdr:col>
      <xdr:colOff>87891</xdr:colOff>
      <xdr:row>118</xdr:row>
      <xdr:rowOff>40202</xdr:rowOff>
    </xdr:to>
    <xdr:sp macro="" textlink="">
      <xdr:nvSpPr>
        <xdr:cNvPr id="26" name="Rectangle 84">
          <a:extLst>
            <a:ext uri="{FF2B5EF4-FFF2-40B4-BE49-F238E27FC236}">
              <a16:creationId xmlns:a16="http://schemas.microsoft.com/office/drawing/2014/main" id="{47B3434C-BB43-4FC3-B32B-E2682F27A114}"/>
            </a:ext>
          </a:extLst>
        </xdr:cNvPr>
        <xdr:cNvSpPr>
          <a:spLocks noChangeArrowheads="1"/>
        </xdr:cNvSpPr>
      </xdr:nvSpPr>
      <xdr:spPr bwMode="auto">
        <a:xfrm>
          <a:off x="6314440" y="21936075"/>
          <a:ext cx="342412"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8</xdr:col>
      <xdr:colOff>2540</xdr:colOff>
      <xdr:row>125</xdr:row>
      <xdr:rowOff>6985</xdr:rowOff>
    </xdr:from>
    <xdr:to>
      <xdr:col>8</xdr:col>
      <xdr:colOff>98328</xdr:colOff>
      <xdr:row>125</xdr:row>
      <xdr:rowOff>26360</xdr:rowOff>
    </xdr:to>
    <xdr:sp macro="" textlink="">
      <xdr:nvSpPr>
        <xdr:cNvPr id="27" name="Rectangle 85">
          <a:extLst>
            <a:ext uri="{FF2B5EF4-FFF2-40B4-BE49-F238E27FC236}">
              <a16:creationId xmlns:a16="http://schemas.microsoft.com/office/drawing/2014/main" id="{5E123FCC-91BF-4926-9656-1EA632FAA716}"/>
            </a:ext>
          </a:extLst>
        </xdr:cNvPr>
        <xdr:cNvSpPr>
          <a:spLocks noChangeArrowheads="1"/>
        </xdr:cNvSpPr>
      </xdr:nvSpPr>
      <xdr:spPr bwMode="auto">
        <a:xfrm>
          <a:off x="5047615" y="24155400"/>
          <a:ext cx="332749"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6985</xdr:rowOff>
    </xdr:from>
    <xdr:to>
      <xdr:col>8</xdr:col>
      <xdr:colOff>98328</xdr:colOff>
      <xdr:row>125</xdr:row>
      <xdr:rowOff>26360</xdr:rowOff>
    </xdr:to>
    <xdr:sp macro="" textlink="">
      <xdr:nvSpPr>
        <xdr:cNvPr id="28" name="Rectangle 86">
          <a:extLst>
            <a:ext uri="{FF2B5EF4-FFF2-40B4-BE49-F238E27FC236}">
              <a16:creationId xmlns:a16="http://schemas.microsoft.com/office/drawing/2014/main" id="{430978A2-0178-4013-9808-720E44D2DB9D}"/>
            </a:ext>
          </a:extLst>
        </xdr:cNvPr>
        <xdr:cNvSpPr>
          <a:spLocks noChangeArrowheads="1"/>
        </xdr:cNvSpPr>
      </xdr:nvSpPr>
      <xdr:spPr bwMode="auto">
        <a:xfrm>
          <a:off x="5047615" y="24155400"/>
          <a:ext cx="332749"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6985</xdr:rowOff>
    </xdr:from>
    <xdr:to>
      <xdr:col>8</xdr:col>
      <xdr:colOff>98328</xdr:colOff>
      <xdr:row>125</xdr:row>
      <xdr:rowOff>26360</xdr:rowOff>
    </xdr:to>
    <xdr:sp macro="" textlink="">
      <xdr:nvSpPr>
        <xdr:cNvPr id="29" name="Rectangle 87">
          <a:extLst>
            <a:ext uri="{FF2B5EF4-FFF2-40B4-BE49-F238E27FC236}">
              <a16:creationId xmlns:a16="http://schemas.microsoft.com/office/drawing/2014/main" id="{122BEEF8-7A40-4594-8987-8A82E4F07E8C}"/>
            </a:ext>
          </a:extLst>
        </xdr:cNvPr>
        <xdr:cNvSpPr>
          <a:spLocks noChangeArrowheads="1"/>
        </xdr:cNvSpPr>
      </xdr:nvSpPr>
      <xdr:spPr bwMode="auto">
        <a:xfrm>
          <a:off x="5047615" y="24155400"/>
          <a:ext cx="332749"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11</xdr:col>
      <xdr:colOff>1270</xdr:colOff>
      <xdr:row>132</xdr:row>
      <xdr:rowOff>10160</xdr:rowOff>
    </xdr:from>
    <xdr:to>
      <xdr:col>11</xdr:col>
      <xdr:colOff>88151</xdr:colOff>
      <xdr:row>133</xdr:row>
      <xdr:rowOff>21238</xdr:rowOff>
    </xdr:to>
    <xdr:sp macro="" textlink="">
      <xdr:nvSpPr>
        <xdr:cNvPr id="30" name="Rectangle 89">
          <a:extLst>
            <a:ext uri="{FF2B5EF4-FFF2-40B4-BE49-F238E27FC236}">
              <a16:creationId xmlns:a16="http://schemas.microsoft.com/office/drawing/2014/main" id="{9F94572F-963A-44FF-99D4-11D92B25E114}"/>
            </a:ext>
          </a:extLst>
        </xdr:cNvPr>
        <xdr:cNvSpPr>
          <a:spLocks noChangeArrowheads="1"/>
        </xdr:cNvSpPr>
      </xdr:nvSpPr>
      <xdr:spPr bwMode="auto">
        <a:xfrm>
          <a:off x="6965315" y="26271855"/>
          <a:ext cx="263923" cy="3032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a:t>
          </a:r>
        </a:p>
      </xdr:txBody>
    </xdr:sp>
    <xdr:clientData/>
  </xdr:twoCellAnchor>
  <xdr:twoCellAnchor>
    <xdr:from>
      <xdr:col>11</xdr:col>
      <xdr:colOff>56817</xdr:colOff>
      <xdr:row>131</xdr:row>
      <xdr:rowOff>26358</xdr:rowOff>
    </xdr:from>
    <xdr:to>
      <xdr:col>11</xdr:col>
      <xdr:colOff>151234</xdr:colOff>
      <xdr:row>132</xdr:row>
      <xdr:rowOff>8728</xdr:rowOff>
    </xdr:to>
    <xdr:sp macro="" textlink="">
      <xdr:nvSpPr>
        <xdr:cNvPr id="33" name="Rectangle 87">
          <a:extLst>
            <a:ext uri="{FF2B5EF4-FFF2-40B4-BE49-F238E27FC236}">
              <a16:creationId xmlns:a16="http://schemas.microsoft.com/office/drawing/2014/main" id="{5D7B56EB-2FE9-4A88-B8BF-BD2475E5DFA5}"/>
            </a:ext>
          </a:extLst>
        </xdr:cNvPr>
        <xdr:cNvSpPr>
          <a:spLocks noChangeArrowheads="1"/>
        </xdr:cNvSpPr>
      </xdr:nvSpPr>
      <xdr:spPr bwMode="auto">
        <a:xfrm>
          <a:off x="7143417" y="26098823"/>
          <a:ext cx="345392" cy="22908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16</xdr:col>
      <xdr:colOff>1905</xdr:colOff>
      <xdr:row>55</xdr:row>
      <xdr:rowOff>9525</xdr:rowOff>
    </xdr:from>
    <xdr:to>
      <xdr:col>16</xdr:col>
      <xdr:colOff>246441</xdr:colOff>
      <xdr:row>56</xdr:row>
      <xdr:rowOff>27578</xdr:rowOff>
    </xdr:to>
    <xdr:sp macro="" textlink="">
      <xdr:nvSpPr>
        <xdr:cNvPr id="34" name="Rectangle 54">
          <a:extLst>
            <a:ext uri="{FF2B5EF4-FFF2-40B4-BE49-F238E27FC236}">
              <a16:creationId xmlns:a16="http://schemas.microsoft.com/office/drawing/2014/main" id="{EF2111A8-4265-4ECD-90C2-9CE07303CAC5}"/>
            </a:ext>
          </a:extLst>
        </xdr:cNvPr>
        <xdr:cNvSpPr>
          <a:spLocks noChangeArrowheads="1"/>
        </xdr:cNvSpPr>
      </xdr:nvSpPr>
      <xdr:spPr bwMode="auto">
        <a:xfrm>
          <a:off x="15234648" y="11174639"/>
          <a:ext cx="250281" cy="288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16</xdr:col>
      <xdr:colOff>1905</xdr:colOff>
      <xdr:row>107</xdr:row>
      <xdr:rowOff>2540</xdr:rowOff>
    </xdr:from>
    <xdr:to>
      <xdr:col>16</xdr:col>
      <xdr:colOff>78673</xdr:colOff>
      <xdr:row>107</xdr:row>
      <xdr:rowOff>39854</xdr:rowOff>
    </xdr:to>
    <xdr:sp macro="" textlink="">
      <xdr:nvSpPr>
        <xdr:cNvPr id="35" name="Rectangle 55">
          <a:extLst>
            <a:ext uri="{FF2B5EF4-FFF2-40B4-BE49-F238E27FC236}">
              <a16:creationId xmlns:a16="http://schemas.microsoft.com/office/drawing/2014/main" id="{C9A7DC31-9780-42A8-BEFE-ABB8D58C4113}"/>
            </a:ext>
          </a:extLst>
        </xdr:cNvPr>
        <xdr:cNvSpPr>
          <a:spLocks noChangeArrowheads="1"/>
        </xdr:cNvSpPr>
      </xdr:nvSpPr>
      <xdr:spPr bwMode="auto">
        <a:xfrm>
          <a:off x="10089515" y="19497675"/>
          <a:ext cx="331367" cy="1357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8</xdr:col>
      <xdr:colOff>75565</xdr:colOff>
      <xdr:row>135</xdr:row>
      <xdr:rowOff>0</xdr:rowOff>
    </xdr:from>
    <xdr:to>
      <xdr:col>8</xdr:col>
      <xdr:colOff>116121</xdr:colOff>
      <xdr:row>135</xdr:row>
      <xdr:rowOff>0</xdr:rowOff>
    </xdr:to>
    <xdr:sp macro="" textlink="">
      <xdr:nvSpPr>
        <xdr:cNvPr id="36" name="Rectangle 2">
          <a:extLst>
            <a:ext uri="{FF2B5EF4-FFF2-40B4-BE49-F238E27FC236}">
              <a16:creationId xmlns:a16="http://schemas.microsoft.com/office/drawing/2014/main" id="{2F70DE64-44A4-4B4E-9717-0598AE67C21C}"/>
            </a:ext>
          </a:extLst>
        </xdr:cNvPr>
        <xdr:cNvSpPr>
          <a:spLocks noChangeArrowheads="1"/>
        </xdr:cNvSpPr>
      </xdr:nvSpPr>
      <xdr:spPr bwMode="auto">
        <a:xfrm>
          <a:off x="5287010" y="26965275"/>
          <a:ext cx="11565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6</xdr:col>
      <xdr:colOff>8255</xdr:colOff>
      <xdr:row>135</xdr:row>
      <xdr:rowOff>0</xdr:rowOff>
    </xdr:from>
    <xdr:to>
      <xdr:col>6</xdr:col>
      <xdr:colOff>52744</xdr:colOff>
      <xdr:row>135</xdr:row>
      <xdr:rowOff>0</xdr:rowOff>
    </xdr:to>
    <xdr:sp macro="" textlink="">
      <xdr:nvSpPr>
        <xdr:cNvPr id="37" name="Rectangle 10">
          <a:extLst>
            <a:ext uri="{FF2B5EF4-FFF2-40B4-BE49-F238E27FC236}">
              <a16:creationId xmlns:a16="http://schemas.microsoft.com/office/drawing/2014/main" id="{A9BBA021-724B-48C4-B8AB-7EEEC0A33E92}"/>
            </a:ext>
          </a:extLst>
        </xdr:cNvPr>
        <xdr:cNvSpPr>
          <a:spLocks noChangeArrowheads="1"/>
        </xdr:cNvSpPr>
      </xdr:nvSpPr>
      <xdr:spPr bwMode="auto">
        <a:xfrm>
          <a:off x="3800475" y="26965275"/>
          <a:ext cx="20152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64770</xdr:colOff>
      <xdr:row>135</xdr:row>
      <xdr:rowOff>0</xdr:rowOff>
    </xdr:from>
    <xdr:to>
      <xdr:col>3</xdr:col>
      <xdr:colOff>112719</xdr:colOff>
      <xdr:row>135</xdr:row>
      <xdr:rowOff>0</xdr:rowOff>
    </xdr:to>
    <xdr:sp macro="" textlink="">
      <xdr:nvSpPr>
        <xdr:cNvPr id="38" name="Rectangle 11">
          <a:extLst>
            <a:ext uri="{FF2B5EF4-FFF2-40B4-BE49-F238E27FC236}">
              <a16:creationId xmlns:a16="http://schemas.microsoft.com/office/drawing/2014/main" id="{D87B667C-871C-4DBC-9212-E4508E64358E}"/>
            </a:ext>
          </a:extLst>
        </xdr:cNvPr>
        <xdr:cNvSpPr>
          <a:spLocks noChangeArrowheads="1"/>
        </xdr:cNvSpPr>
      </xdr:nvSpPr>
      <xdr:spPr bwMode="auto">
        <a:xfrm>
          <a:off x="2182495" y="26965275"/>
          <a:ext cx="188182"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0</xdr:colOff>
      <xdr:row>52</xdr:row>
      <xdr:rowOff>0</xdr:rowOff>
    </xdr:from>
    <xdr:to>
      <xdr:col>8</xdr:col>
      <xdr:colOff>60013</xdr:colOff>
      <xdr:row>52</xdr:row>
      <xdr:rowOff>2823</xdr:rowOff>
    </xdr:to>
    <xdr:sp macro="" textlink="">
      <xdr:nvSpPr>
        <xdr:cNvPr id="39" name="Rectangle 16">
          <a:extLst>
            <a:ext uri="{FF2B5EF4-FFF2-40B4-BE49-F238E27FC236}">
              <a16:creationId xmlns:a16="http://schemas.microsoft.com/office/drawing/2014/main" id="{61B00129-96D8-4425-82CF-653C94C9EC1D}"/>
            </a:ext>
          </a:extLst>
        </xdr:cNvPr>
        <xdr:cNvSpPr>
          <a:spLocks noChangeArrowheads="1"/>
        </xdr:cNvSpPr>
      </xdr:nvSpPr>
      <xdr:spPr bwMode="auto">
        <a:xfrm>
          <a:off x="5029200" y="9429750"/>
          <a:ext cx="267942" cy="811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11</xdr:col>
      <xdr:colOff>166</xdr:colOff>
      <xdr:row>125</xdr:row>
      <xdr:rowOff>8198</xdr:rowOff>
    </xdr:from>
    <xdr:to>
      <xdr:col>11</xdr:col>
      <xdr:colOff>326119</xdr:colOff>
      <xdr:row>126</xdr:row>
      <xdr:rowOff>2708</xdr:rowOff>
    </xdr:to>
    <xdr:sp macro="" textlink="">
      <xdr:nvSpPr>
        <xdr:cNvPr id="40" name="Rectangle 26">
          <a:extLst>
            <a:ext uri="{FF2B5EF4-FFF2-40B4-BE49-F238E27FC236}">
              <a16:creationId xmlns:a16="http://schemas.microsoft.com/office/drawing/2014/main" id="{5893DBF8-70F2-4174-8BDF-88C9C34D57BE}"/>
            </a:ext>
          </a:extLst>
        </xdr:cNvPr>
        <xdr:cNvSpPr>
          <a:spLocks noChangeArrowheads="1"/>
        </xdr:cNvSpPr>
      </xdr:nvSpPr>
      <xdr:spPr bwMode="auto">
        <a:xfrm>
          <a:off x="10327987" y="26025055"/>
          <a:ext cx="312799" cy="3047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41" name="Rectangle 27">
          <a:extLst>
            <a:ext uri="{FF2B5EF4-FFF2-40B4-BE49-F238E27FC236}">
              <a16:creationId xmlns:a16="http://schemas.microsoft.com/office/drawing/2014/main" id="{E8793E9D-0330-4B04-96A6-068FC8D10186}"/>
            </a:ext>
          </a:extLst>
        </xdr:cNvPr>
        <xdr:cNvSpPr>
          <a:spLocks noChangeArrowheads="1"/>
        </xdr:cNvSpPr>
      </xdr:nvSpPr>
      <xdr:spPr bwMode="auto">
        <a:xfrm>
          <a:off x="6943725" y="2306002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122</xdr:row>
      <xdr:rowOff>0</xdr:rowOff>
    </xdr:from>
    <xdr:to>
      <xdr:col>11</xdr:col>
      <xdr:colOff>65509</xdr:colOff>
      <xdr:row>122</xdr:row>
      <xdr:rowOff>0</xdr:rowOff>
    </xdr:to>
    <xdr:sp macro="" textlink="">
      <xdr:nvSpPr>
        <xdr:cNvPr id="42" name="Rectangle 28">
          <a:extLst>
            <a:ext uri="{FF2B5EF4-FFF2-40B4-BE49-F238E27FC236}">
              <a16:creationId xmlns:a16="http://schemas.microsoft.com/office/drawing/2014/main" id="{17A63EC3-61EE-4490-AEEA-5ABF4C5E5761}"/>
            </a:ext>
          </a:extLst>
        </xdr:cNvPr>
        <xdr:cNvSpPr>
          <a:spLocks noChangeArrowheads="1"/>
        </xdr:cNvSpPr>
      </xdr:nvSpPr>
      <xdr:spPr bwMode="auto">
        <a:xfrm>
          <a:off x="6943725" y="23060025"/>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29284</xdr:colOff>
      <xdr:row>120</xdr:row>
      <xdr:rowOff>26948</xdr:rowOff>
    </xdr:from>
    <xdr:to>
      <xdr:col>11</xdr:col>
      <xdr:colOff>372716</xdr:colOff>
      <xdr:row>121</xdr:row>
      <xdr:rowOff>250756</xdr:rowOff>
    </xdr:to>
    <xdr:sp macro="" textlink="">
      <xdr:nvSpPr>
        <xdr:cNvPr id="44" name="Rectangle 48">
          <a:extLst>
            <a:ext uri="{FF2B5EF4-FFF2-40B4-BE49-F238E27FC236}">
              <a16:creationId xmlns:a16="http://schemas.microsoft.com/office/drawing/2014/main" id="{84A5D996-A3AD-4484-AA6E-7A8DB370103D}"/>
            </a:ext>
          </a:extLst>
        </xdr:cNvPr>
        <xdr:cNvSpPr>
          <a:spLocks noChangeArrowheads="1"/>
        </xdr:cNvSpPr>
      </xdr:nvSpPr>
      <xdr:spPr bwMode="auto">
        <a:xfrm>
          <a:off x="10358375" y="24336925"/>
          <a:ext cx="336838" cy="5201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ウ</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45" name="Rectangle 49">
          <a:extLst>
            <a:ext uri="{FF2B5EF4-FFF2-40B4-BE49-F238E27FC236}">
              <a16:creationId xmlns:a16="http://schemas.microsoft.com/office/drawing/2014/main" id="{8B38165E-9274-46C5-8DF9-0C3DC12F4ABF}"/>
            </a:ext>
          </a:extLst>
        </xdr:cNvPr>
        <xdr:cNvSpPr>
          <a:spLocks noChangeArrowheads="1"/>
        </xdr:cNvSpPr>
      </xdr:nvSpPr>
      <xdr:spPr bwMode="auto">
        <a:xfrm>
          <a:off x="6943725" y="2455545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11</xdr:col>
      <xdr:colOff>17145</xdr:colOff>
      <xdr:row>126</xdr:row>
      <xdr:rowOff>0</xdr:rowOff>
    </xdr:from>
    <xdr:to>
      <xdr:col>11</xdr:col>
      <xdr:colOff>65509</xdr:colOff>
      <xdr:row>126</xdr:row>
      <xdr:rowOff>0</xdr:rowOff>
    </xdr:to>
    <xdr:sp macro="" textlink="">
      <xdr:nvSpPr>
        <xdr:cNvPr id="46" name="Rectangle 50">
          <a:extLst>
            <a:ext uri="{FF2B5EF4-FFF2-40B4-BE49-F238E27FC236}">
              <a16:creationId xmlns:a16="http://schemas.microsoft.com/office/drawing/2014/main" id="{9A70C7BB-496B-46DA-9E99-4887401F2E4D}"/>
            </a:ext>
          </a:extLst>
        </xdr:cNvPr>
        <xdr:cNvSpPr>
          <a:spLocks noChangeArrowheads="1"/>
        </xdr:cNvSpPr>
      </xdr:nvSpPr>
      <xdr:spPr bwMode="auto">
        <a:xfrm>
          <a:off x="6943725" y="24555450"/>
          <a:ext cx="238388"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7</xdr:col>
      <xdr:colOff>15875</xdr:colOff>
      <xdr:row>132</xdr:row>
      <xdr:rowOff>7620</xdr:rowOff>
    </xdr:from>
    <xdr:to>
      <xdr:col>7</xdr:col>
      <xdr:colOff>141903</xdr:colOff>
      <xdr:row>133</xdr:row>
      <xdr:rowOff>23528</xdr:rowOff>
    </xdr:to>
    <xdr:sp macro="" textlink="">
      <xdr:nvSpPr>
        <xdr:cNvPr id="47" name="Rectangle 52">
          <a:extLst>
            <a:ext uri="{FF2B5EF4-FFF2-40B4-BE49-F238E27FC236}">
              <a16:creationId xmlns:a16="http://schemas.microsoft.com/office/drawing/2014/main" id="{91026B83-35E6-4DC3-BFD8-6B414D5789D4}"/>
            </a:ext>
          </a:extLst>
        </xdr:cNvPr>
        <xdr:cNvSpPr>
          <a:spLocks noChangeArrowheads="1"/>
        </xdr:cNvSpPr>
      </xdr:nvSpPr>
      <xdr:spPr bwMode="auto">
        <a:xfrm>
          <a:off x="4457065" y="26300430"/>
          <a:ext cx="546576" cy="29381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10</xdr:col>
      <xdr:colOff>2540</xdr:colOff>
      <xdr:row>132</xdr:row>
      <xdr:rowOff>9525</xdr:rowOff>
    </xdr:from>
    <xdr:to>
      <xdr:col>10</xdr:col>
      <xdr:colOff>240988</xdr:colOff>
      <xdr:row>133</xdr:row>
      <xdr:rowOff>10370</xdr:rowOff>
    </xdr:to>
    <xdr:sp macro="" textlink="">
      <xdr:nvSpPr>
        <xdr:cNvPr id="48" name="Rectangle 59">
          <a:extLst>
            <a:ext uri="{FF2B5EF4-FFF2-40B4-BE49-F238E27FC236}">
              <a16:creationId xmlns:a16="http://schemas.microsoft.com/office/drawing/2014/main" id="{5D4ABD6E-7D47-4256-A17D-D3406E968577}"/>
            </a:ext>
          </a:extLst>
        </xdr:cNvPr>
        <xdr:cNvSpPr>
          <a:spLocks noChangeArrowheads="1"/>
        </xdr:cNvSpPr>
      </xdr:nvSpPr>
      <xdr:spPr bwMode="auto">
        <a:xfrm>
          <a:off x="9350647" y="28123787"/>
          <a:ext cx="242389" cy="26071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ト</a:t>
          </a:r>
        </a:p>
      </xdr:txBody>
    </xdr:sp>
    <xdr:clientData/>
  </xdr:twoCellAnchor>
  <xdr:twoCellAnchor>
    <xdr:from>
      <xdr:col>10</xdr:col>
      <xdr:colOff>2540</xdr:colOff>
      <xdr:row>133</xdr:row>
      <xdr:rowOff>635</xdr:rowOff>
    </xdr:from>
    <xdr:to>
      <xdr:col>10</xdr:col>
      <xdr:colOff>88004</xdr:colOff>
      <xdr:row>134</xdr:row>
      <xdr:rowOff>17986</xdr:rowOff>
    </xdr:to>
    <xdr:sp macro="" textlink="">
      <xdr:nvSpPr>
        <xdr:cNvPr id="49" name="Rectangle 60">
          <a:extLst>
            <a:ext uri="{FF2B5EF4-FFF2-40B4-BE49-F238E27FC236}">
              <a16:creationId xmlns:a16="http://schemas.microsoft.com/office/drawing/2014/main" id="{BB604C4D-EE46-4F91-A3BB-CF1758F21471}"/>
            </a:ext>
          </a:extLst>
        </xdr:cNvPr>
        <xdr:cNvSpPr>
          <a:spLocks noChangeArrowheads="1"/>
        </xdr:cNvSpPr>
      </xdr:nvSpPr>
      <xdr:spPr bwMode="auto">
        <a:xfrm>
          <a:off x="6314440" y="26498550"/>
          <a:ext cx="342848" cy="2282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ナ</a:t>
          </a:r>
        </a:p>
      </xdr:txBody>
    </xdr:sp>
    <xdr:clientData/>
  </xdr:twoCellAnchor>
  <xdr:twoCellAnchor>
    <xdr:from>
      <xdr:col>9</xdr:col>
      <xdr:colOff>24765</xdr:colOff>
      <xdr:row>132</xdr:row>
      <xdr:rowOff>13970</xdr:rowOff>
    </xdr:from>
    <xdr:to>
      <xdr:col>9</xdr:col>
      <xdr:colOff>134802</xdr:colOff>
      <xdr:row>133</xdr:row>
      <xdr:rowOff>47092</xdr:rowOff>
    </xdr:to>
    <xdr:sp macro="" textlink="">
      <xdr:nvSpPr>
        <xdr:cNvPr id="50" name="Rectangle 73">
          <a:extLst>
            <a:ext uri="{FF2B5EF4-FFF2-40B4-BE49-F238E27FC236}">
              <a16:creationId xmlns:a16="http://schemas.microsoft.com/office/drawing/2014/main" id="{0597B025-0B29-4360-AB53-E368ACDD94C7}"/>
            </a:ext>
          </a:extLst>
        </xdr:cNvPr>
        <xdr:cNvSpPr>
          <a:spLocks noChangeArrowheads="1"/>
        </xdr:cNvSpPr>
      </xdr:nvSpPr>
      <xdr:spPr bwMode="auto">
        <a:xfrm>
          <a:off x="5702935" y="26317575"/>
          <a:ext cx="534273" cy="29553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＝１－</a:t>
          </a:r>
        </a:p>
      </xdr:txBody>
    </xdr:sp>
    <xdr:clientData/>
  </xdr:twoCellAnchor>
  <xdr:twoCellAnchor>
    <xdr:from>
      <xdr:col>17</xdr:col>
      <xdr:colOff>2540</xdr:colOff>
      <xdr:row>55</xdr:row>
      <xdr:rowOff>16510</xdr:rowOff>
    </xdr:from>
    <xdr:to>
      <xdr:col>17</xdr:col>
      <xdr:colOff>261052</xdr:colOff>
      <xdr:row>56</xdr:row>
      <xdr:rowOff>65790</xdr:rowOff>
    </xdr:to>
    <xdr:sp macro="" textlink="">
      <xdr:nvSpPr>
        <xdr:cNvPr id="51" name="Rectangle 74">
          <a:extLst>
            <a:ext uri="{FF2B5EF4-FFF2-40B4-BE49-F238E27FC236}">
              <a16:creationId xmlns:a16="http://schemas.microsoft.com/office/drawing/2014/main" id="{5FB746E8-F583-4957-871D-CC6CE7ECB1B8}"/>
            </a:ext>
          </a:extLst>
        </xdr:cNvPr>
        <xdr:cNvSpPr>
          <a:spLocks noChangeArrowheads="1"/>
        </xdr:cNvSpPr>
      </xdr:nvSpPr>
      <xdr:spPr bwMode="auto">
        <a:xfrm>
          <a:off x="15852140" y="11164116"/>
          <a:ext cx="376465" cy="31858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18</xdr:col>
      <xdr:colOff>146050</xdr:colOff>
      <xdr:row>53</xdr:row>
      <xdr:rowOff>95250</xdr:rowOff>
    </xdr:from>
    <xdr:to>
      <xdr:col>18</xdr:col>
      <xdr:colOff>463550</xdr:colOff>
      <xdr:row>55</xdr:row>
      <xdr:rowOff>139700</xdr:rowOff>
    </xdr:to>
    <xdr:sp macro="" textlink="">
      <xdr:nvSpPr>
        <xdr:cNvPr id="162542" name="Rectangle 75">
          <a:extLst>
            <a:ext uri="{FF2B5EF4-FFF2-40B4-BE49-F238E27FC236}">
              <a16:creationId xmlns:a16="http://schemas.microsoft.com/office/drawing/2014/main" id="{F21C8736-3EF1-4A89-8865-601CA4E8D2BC}"/>
            </a:ext>
          </a:extLst>
        </xdr:cNvPr>
        <xdr:cNvSpPr>
          <a:spLocks noChangeArrowheads="1"/>
        </xdr:cNvSpPr>
      </xdr:nvSpPr>
      <xdr:spPr bwMode="auto">
        <a:xfrm>
          <a:off x="17303750" y="11004550"/>
          <a:ext cx="317500" cy="37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2540</xdr:colOff>
      <xdr:row>107</xdr:row>
      <xdr:rowOff>2540</xdr:rowOff>
    </xdr:from>
    <xdr:to>
      <xdr:col>17</xdr:col>
      <xdr:colOff>88004</xdr:colOff>
      <xdr:row>108</xdr:row>
      <xdr:rowOff>571</xdr:rowOff>
    </xdr:to>
    <xdr:sp macro="" textlink="">
      <xdr:nvSpPr>
        <xdr:cNvPr id="53" name="Rectangle 76">
          <a:extLst>
            <a:ext uri="{FF2B5EF4-FFF2-40B4-BE49-F238E27FC236}">
              <a16:creationId xmlns:a16="http://schemas.microsoft.com/office/drawing/2014/main" id="{0630BEB5-F131-49DC-80EA-3BB2B18F740E}"/>
            </a:ext>
          </a:extLst>
        </xdr:cNvPr>
        <xdr:cNvSpPr>
          <a:spLocks noChangeArrowheads="1"/>
        </xdr:cNvSpPr>
      </xdr:nvSpPr>
      <xdr:spPr bwMode="auto">
        <a:xfrm>
          <a:off x="10714990" y="19497675"/>
          <a:ext cx="342848" cy="2097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6</xdr:col>
      <xdr:colOff>0</xdr:colOff>
      <xdr:row>118</xdr:row>
      <xdr:rowOff>27305</xdr:rowOff>
    </xdr:from>
    <xdr:to>
      <xdr:col>6</xdr:col>
      <xdr:colOff>0</xdr:colOff>
      <xdr:row>119</xdr:row>
      <xdr:rowOff>1485</xdr:rowOff>
    </xdr:to>
    <xdr:sp macro="" textlink="">
      <xdr:nvSpPr>
        <xdr:cNvPr id="55" name="Rectangle 79">
          <a:extLst>
            <a:ext uri="{FF2B5EF4-FFF2-40B4-BE49-F238E27FC236}">
              <a16:creationId xmlns:a16="http://schemas.microsoft.com/office/drawing/2014/main" id="{E3FE90C2-4566-4B4B-90C3-3DDF4A007425}"/>
            </a:ext>
          </a:extLst>
        </xdr:cNvPr>
        <xdr:cNvSpPr>
          <a:spLocks noChangeArrowheads="1"/>
        </xdr:cNvSpPr>
      </xdr:nvSpPr>
      <xdr:spPr bwMode="auto">
        <a:xfrm>
          <a:off x="3771900" y="21942425"/>
          <a:ext cx="0" cy="23257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5</xdr:col>
      <xdr:colOff>48442</xdr:colOff>
      <xdr:row>118</xdr:row>
      <xdr:rowOff>29120</xdr:rowOff>
    </xdr:from>
    <xdr:to>
      <xdr:col>5</xdr:col>
      <xdr:colOff>313402</xdr:colOff>
      <xdr:row>119</xdr:row>
      <xdr:rowOff>108122</xdr:rowOff>
    </xdr:to>
    <xdr:sp macro="" textlink="">
      <xdr:nvSpPr>
        <xdr:cNvPr id="58" name="Rectangle 82">
          <a:extLst>
            <a:ext uri="{FF2B5EF4-FFF2-40B4-BE49-F238E27FC236}">
              <a16:creationId xmlns:a16="http://schemas.microsoft.com/office/drawing/2014/main" id="{BDCD4CD0-92FB-4131-9F02-10E2864E5B0E}"/>
            </a:ext>
          </a:extLst>
        </xdr:cNvPr>
        <xdr:cNvSpPr>
          <a:spLocks noChangeArrowheads="1"/>
        </xdr:cNvSpPr>
      </xdr:nvSpPr>
      <xdr:spPr bwMode="auto">
        <a:xfrm>
          <a:off x="4496708" y="23815676"/>
          <a:ext cx="279399" cy="35061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6</xdr:col>
      <xdr:colOff>0</xdr:colOff>
      <xdr:row>118</xdr:row>
      <xdr:rowOff>2540</xdr:rowOff>
    </xdr:from>
    <xdr:to>
      <xdr:col>6</xdr:col>
      <xdr:colOff>0</xdr:colOff>
      <xdr:row>118</xdr:row>
      <xdr:rowOff>40202</xdr:rowOff>
    </xdr:to>
    <xdr:sp macro="" textlink="">
      <xdr:nvSpPr>
        <xdr:cNvPr id="59" name="Rectangle 83">
          <a:extLst>
            <a:ext uri="{FF2B5EF4-FFF2-40B4-BE49-F238E27FC236}">
              <a16:creationId xmlns:a16="http://schemas.microsoft.com/office/drawing/2014/main" id="{B77B7C24-4F3A-4E91-B0FB-64AD5330C88D}"/>
            </a:ext>
          </a:extLst>
        </xdr:cNvPr>
        <xdr:cNvSpPr>
          <a:spLocks noChangeArrowheads="1"/>
        </xdr:cNvSpPr>
      </xdr:nvSpPr>
      <xdr:spPr bwMode="auto">
        <a:xfrm>
          <a:off x="3771900" y="21936075"/>
          <a:ext cx="0" cy="1313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10</xdr:col>
      <xdr:colOff>2540</xdr:colOff>
      <xdr:row>118</xdr:row>
      <xdr:rowOff>2539</xdr:rowOff>
    </xdr:from>
    <xdr:to>
      <xdr:col>10</xdr:col>
      <xdr:colOff>340212</xdr:colOff>
      <xdr:row>119</xdr:row>
      <xdr:rowOff>85705</xdr:rowOff>
    </xdr:to>
    <xdr:sp macro="" textlink="">
      <xdr:nvSpPr>
        <xdr:cNvPr id="60" name="Rectangle 84">
          <a:extLst>
            <a:ext uri="{FF2B5EF4-FFF2-40B4-BE49-F238E27FC236}">
              <a16:creationId xmlns:a16="http://schemas.microsoft.com/office/drawing/2014/main" id="{8405A857-F8DE-434A-9ED8-5296FF4B3CE9}"/>
            </a:ext>
          </a:extLst>
        </xdr:cNvPr>
        <xdr:cNvSpPr>
          <a:spLocks noChangeArrowheads="1"/>
        </xdr:cNvSpPr>
      </xdr:nvSpPr>
      <xdr:spPr bwMode="auto">
        <a:xfrm>
          <a:off x="9350647" y="23794175"/>
          <a:ext cx="337639" cy="34489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8</xdr:col>
      <xdr:colOff>2540</xdr:colOff>
      <xdr:row>125</xdr:row>
      <xdr:rowOff>6985</xdr:rowOff>
    </xdr:from>
    <xdr:to>
      <xdr:col>8</xdr:col>
      <xdr:colOff>98299</xdr:colOff>
      <xdr:row>125</xdr:row>
      <xdr:rowOff>26360</xdr:rowOff>
    </xdr:to>
    <xdr:sp macro="" textlink="">
      <xdr:nvSpPr>
        <xdr:cNvPr id="61" name="Rectangle 85">
          <a:extLst>
            <a:ext uri="{FF2B5EF4-FFF2-40B4-BE49-F238E27FC236}">
              <a16:creationId xmlns:a16="http://schemas.microsoft.com/office/drawing/2014/main" id="{0414C27B-60D0-4AE7-B85D-9D39F4D34779}"/>
            </a:ext>
          </a:extLst>
        </xdr:cNvPr>
        <xdr:cNvSpPr>
          <a:spLocks noChangeArrowheads="1"/>
        </xdr:cNvSpPr>
      </xdr:nvSpPr>
      <xdr:spPr bwMode="auto">
        <a:xfrm>
          <a:off x="5047615" y="24155400"/>
          <a:ext cx="332655"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6985</xdr:rowOff>
    </xdr:from>
    <xdr:to>
      <xdr:col>8</xdr:col>
      <xdr:colOff>98299</xdr:colOff>
      <xdr:row>125</xdr:row>
      <xdr:rowOff>26360</xdr:rowOff>
    </xdr:to>
    <xdr:sp macro="" textlink="">
      <xdr:nvSpPr>
        <xdr:cNvPr id="62" name="Rectangle 86">
          <a:extLst>
            <a:ext uri="{FF2B5EF4-FFF2-40B4-BE49-F238E27FC236}">
              <a16:creationId xmlns:a16="http://schemas.microsoft.com/office/drawing/2014/main" id="{27923C45-2EB4-4CB4-B494-13EC7617D60A}"/>
            </a:ext>
          </a:extLst>
        </xdr:cNvPr>
        <xdr:cNvSpPr>
          <a:spLocks noChangeArrowheads="1"/>
        </xdr:cNvSpPr>
      </xdr:nvSpPr>
      <xdr:spPr bwMode="auto">
        <a:xfrm>
          <a:off x="5047615" y="24155400"/>
          <a:ext cx="332655" cy="1251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8</xdr:col>
      <xdr:colOff>2540</xdr:colOff>
      <xdr:row>125</xdr:row>
      <xdr:rowOff>10159</xdr:rowOff>
    </xdr:from>
    <xdr:to>
      <xdr:col>8</xdr:col>
      <xdr:colOff>257357</xdr:colOff>
      <xdr:row>125</xdr:row>
      <xdr:rowOff>281669</xdr:rowOff>
    </xdr:to>
    <xdr:sp macro="" textlink="">
      <xdr:nvSpPr>
        <xdr:cNvPr id="63" name="Rectangle 87">
          <a:extLst>
            <a:ext uri="{FF2B5EF4-FFF2-40B4-BE49-F238E27FC236}">
              <a16:creationId xmlns:a16="http://schemas.microsoft.com/office/drawing/2014/main" id="{4A711E3C-65D3-401F-8980-AB861DAC1C81}"/>
            </a:ext>
          </a:extLst>
        </xdr:cNvPr>
        <xdr:cNvSpPr>
          <a:spLocks noChangeArrowheads="1"/>
        </xdr:cNvSpPr>
      </xdr:nvSpPr>
      <xdr:spPr bwMode="auto">
        <a:xfrm>
          <a:off x="7391219" y="26027016"/>
          <a:ext cx="255995" cy="35723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11</xdr:col>
      <xdr:colOff>29210</xdr:colOff>
      <xdr:row>132</xdr:row>
      <xdr:rowOff>10160</xdr:rowOff>
    </xdr:from>
    <xdr:to>
      <xdr:col>11</xdr:col>
      <xdr:colOff>86407</xdr:colOff>
      <xdr:row>133</xdr:row>
      <xdr:rowOff>21238</xdr:rowOff>
    </xdr:to>
    <xdr:sp macro="" textlink="">
      <xdr:nvSpPr>
        <xdr:cNvPr id="64" name="Rectangle 89">
          <a:extLst>
            <a:ext uri="{FF2B5EF4-FFF2-40B4-BE49-F238E27FC236}">
              <a16:creationId xmlns:a16="http://schemas.microsoft.com/office/drawing/2014/main" id="{2168CACE-B0AB-422D-9547-93231CC3E516}"/>
            </a:ext>
          </a:extLst>
        </xdr:cNvPr>
        <xdr:cNvSpPr>
          <a:spLocks noChangeArrowheads="1"/>
        </xdr:cNvSpPr>
      </xdr:nvSpPr>
      <xdr:spPr bwMode="auto">
        <a:xfrm>
          <a:off x="6973570" y="26271855"/>
          <a:ext cx="258552" cy="3032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strike="noStrike">
              <a:solidFill>
                <a:srgbClr val="000000"/>
              </a:solidFill>
              <a:latin typeface="ＭＳ Ｐゴシック"/>
              <a:ea typeface="ＭＳ Ｐゴシック"/>
            </a:rPr>
            <a:t>＝</a:t>
          </a:r>
        </a:p>
      </xdr:txBody>
    </xdr:sp>
    <xdr:clientData/>
  </xdr:twoCellAnchor>
  <xdr:twoCellAnchor>
    <xdr:from>
      <xdr:col>11</xdr:col>
      <xdr:colOff>56817</xdr:colOff>
      <xdr:row>131</xdr:row>
      <xdr:rowOff>26358</xdr:rowOff>
    </xdr:from>
    <xdr:to>
      <xdr:col>11</xdr:col>
      <xdr:colOff>149152</xdr:colOff>
      <xdr:row>132</xdr:row>
      <xdr:rowOff>8728</xdr:rowOff>
    </xdr:to>
    <xdr:sp macro="" textlink="">
      <xdr:nvSpPr>
        <xdr:cNvPr id="67" name="Rectangle 87">
          <a:extLst>
            <a:ext uri="{FF2B5EF4-FFF2-40B4-BE49-F238E27FC236}">
              <a16:creationId xmlns:a16="http://schemas.microsoft.com/office/drawing/2014/main" id="{0FABC9B2-C0A8-4042-A688-3BB587586A18}"/>
            </a:ext>
          </a:extLst>
        </xdr:cNvPr>
        <xdr:cNvSpPr>
          <a:spLocks noChangeArrowheads="1"/>
        </xdr:cNvSpPr>
      </xdr:nvSpPr>
      <xdr:spPr bwMode="auto">
        <a:xfrm>
          <a:off x="7143417" y="26098823"/>
          <a:ext cx="360249" cy="22908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ツ</a:t>
          </a:r>
        </a:p>
      </xdr:txBody>
    </xdr:sp>
    <xdr:clientData/>
  </xdr:twoCellAnchor>
  <xdr:twoCellAnchor>
    <xdr:from>
      <xdr:col>16</xdr:col>
      <xdr:colOff>1904</xdr:colOff>
      <xdr:row>107</xdr:row>
      <xdr:rowOff>2539</xdr:rowOff>
    </xdr:from>
    <xdr:to>
      <xdr:col>16</xdr:col>
      <xdr:colOff>273694</xdr:colOff>
      <xdr:row>108</xdr:row>
      <xdr:rowOff>63823</xdr:rowOff>
    </xdr:to>
    <xdr:sp macro="" textlink="">
      <xdr:nvSpPr>
        <xdr:cNvPr id="69" name="Rectangle 55">
          <a:extLst>
            <a:ext uri="{FF2B5EF4-FFF2-40B4-BE49-F238E27FC236}">
              <a16:creationId xmlns:a16="http://schemas.microsoft.com/office/drawing/2014/main" id="{CD5D807D-35B2-4E51-A22E-4A44F3F4F113}"/>
            </a:ext>
          </a:extLst>
        </xdr:cNvPr>
        <xdr:cNvSpPr>
          <a:spLocks noChangeArrowheads="1"/>
        </xdr:cNvSpPr>
      </xdr:nvSpPr>
      <xdr:spPr bwMode="auto">
        <a:xfrm>
          <a:off x="15234647" y="21317675"/>
          <a:ext cx="277495" cy="2904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18415</xdr:colOff>
      <xdr:row>136</xdr:row>
      <xdr:rowOff>6984</xdr:rowOff>
    </xdr:from>
    <xdr:to>
      <xdr:col>4</xdr:col>
      <xdr:colOff>297830</xdr:colOff>
      <xdr:row>137</xdr:row>
      <xdr:rowOff>2463</xdr:rowOff>
    </xdr:to>
    <xdr:sp macro="" textlink="">
      <xdr:nvSpPr>
        <xdr:cNvPr id="70" name="Rectangle 61">
          <a:extLst>
            <a:ext uri="{FF2B5EF4-FFF2-40B4-BE49-F238E27FC236}">
              <a16:creationId xmlns:a16="http://schemas.microsoft.com/office/drawing/2014/main" id="{822E35A9-E0DC-4F27-AE10-E1F9C1B527AB}"/>
            </a:ext>
          </a:extLst>
        </xdr:cNvPr>
        <xdr:cNvSpPr>
          <a:spLocks noChangeArrowheads="1"/>
        </xdr:cNvSpPr>
      </xdr:nvSpPr>
      <xdr:spPr bwMode="auto">
        <a:xfrm>
          <a:off x="3477441" y="29155389"/>
          <a:ext cx="291738" cy="29046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テ</a:t>
          </a:r>
        </a:p>
      </xdr:txBody>
    </xdr:sp>
    <xdr:clientData/>
  </xdr:twoCellAnchor>
  <xdr:twoCellAnchor>
    <xdr:from>
      <xdr:col>4</xdr:col>
      <xdr:colOff>18415</xdr:colOff>
      <xdr:row>137</xdr:row>
      <xdr:rowOff>9524</xdr:rowOff>
    </xdr:from>
    <xdr:to>
      <xdr:col>4</xdr:col>
      <xdr:colOff>324084</xdr:colOff>
      <xdr:row>138</xdr:row>
      <xdr:rowOff>2446</xdr:rowOff>
    </xdr:to>
    <xdr:sp macro="" textlink="">
      <xdr:nvSpPr>
        <xdr:cNvPr id="71" name="Rectangle 62">
          <a:extLst>
            <a:ext uri="{FF2B5EF4-FFF2-40B4-BE49-F238E27FC236}">
              <a16:creationId xmlns:a16="http://schemas.microsoft.com/office/drawing/2014/main" id="{3A87ED3C-8181-4FA6-A226-8C339B37748A}"/>
            </a:ext>
          </a:extLst>
        </xdr:cNvPr>
        <xdr:cNvSpPr>
          <a:spLocks noChangeArrowheads="1"/>
        </xdr:cNvSpPr>
      </xdr:nvSpPr>
      <xdr:spPr bwMode="auto">
        <a:xfrm>
          <a:off x="3477441" y="29462366"/>
          <a:ext cx="305345" cy="28284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63500</xdr:colOff>
      <xdr:row>12</xdr:row>
      <xdr:rowOff>0</xdr:rowOff>
    </xdr:from>
    <xdr:to>
      <xdr:col>7</xdr:col>
      <xdr:colOff>6350</xdr:colOff>
      <xdr:row>12</xdr:row>
      <xdr:rowOff>0</xdr:rowOff>
    </xdr:to>
    <xdr:sp macro="" textlink="">
      <xdr:nvSpPr>
        <xdr:cNvPr id="157782" name="AutoShape 1">
          <a:extLst>
            <a:ext uri="{FF2B5EF4-FFF2-40B4-BE49-F238E27FC236}">
              <a16:creationId xmlns:a16="http://schemas.microsoft.com/office/drawing/2014/main" id="{0FB9982D-257E-41CA-ABEA-E6F962671821}"/>
            </a:ext>
          </a:extLst>
        </xdr:cNvPr>
        <xdr:cNvSpPr>
          <a:spLocks noChangeArrowheads="1"/>
        </xdr:cNvSpPr>
      </xdr:nvSpPr>
      <xdr:spPr bwMode="auto">
        <a:xfrm>
          <a:off x="4387850" y="4127500"/>
          <a:ext cx="19494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63500</xdr:colOff>
      <xdr:row>12</xdr:row>
      <xdr:rowOff>0</xdr:rowOff>
    </xdr:from>
    <xdr:to>
      <xdr:col>7</xdr:col>
      <xdr:colOff>6350</xdr:colOff>
      <xdr:row>12</xdr:row>
      <xdr:rowOff>0</xdr:rowOff>
    </xdr:to>
    <xdr:sp macro="" textlink="">
      <xdr:nvSpPr>
        <xdr:cNvPr id="157783" name="AutoShape 1">
          <a:extLst>
            <a:ext uri="{FF2B5EF4-FFF2-40B4-BE49-F238E27FC236}">
              <a16:creationId xmlns:a16="http://schemas.microsoft.com/office/drawing/2014/main" id="{01338460-C775-4C8F-A19A-C423EF776371}"/>
            </a:ext>
          </a:extLst>
        </xdr:cNvPr>
        <xdr:cNvSpPr>
          <a:spLocks noChangeArrowheads="1"/>
        </xdr:cNvSpPr>
      </xdr:nvSpPr>
      <xdr:spPr bwMode="auto">
        <a:xfrm>
          <a:off x="4387850" y="4127500"/>
          <a:ext cx="19494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95250</xdr:colOff>
      <xdr:row>12</xdr:row>
      <xdr:rowOff>6350</xdr:rowOff>
    </xdr:from>
    <xdr:to>
      <xdr:col>6</xdr:col>
      <xdr:colOff>431800</xdr:colOff>
      <xdr:row>13</xdr:row>
      <xdr:rowOff>19050</xdr:rowOff>
    </xdr:to>
    <xdr:sp macro="" textlink="">
      <xdr:nvSpPr>
        <xdr:cNvPr id="157784" name="AutoShape 2">
          <a:extLst>
            <a:ext uri="{FF2B5EF4-FFF2-40B4-BE49-F238E27FC236}">
              <a16:creationId xmlns:a16="http://schemas.microsoft.com/office/drawing/2014/main" id="{BF7A47C5-B5C2-4A28-93E4-3C89643227EC}"/>
            </a:ext>
          </a:extLst>
        </xdr:cNvPr>
        <xdr:cNvSpPr>
          <a:spLocks noChangeArrowheads="1"/>
        </xdr:cNvSpPr>
      </xdr:nvSpPr>
      <xdr:spPr bwMode="auto">
        <a:xfrm rot="-1676724">
          <a:off x="4419600" y="4133850"/>
          <a:ext cx="1339850" cy="247650"/>
        </a:xfrm>
        <a:prstGeom prst="rightArrow">
          <a:avLst>
            <a:gd name="adj1" fmla="val 50000"/>
            <a:gd name="adj2" fmla="val 155845"/>
          </a:avLst>
        </a:prstGeom>
        <a:solidFill>
          <a:srgbClr val="FFFFFF"/>
        </a:solidFill>
        <a:ln w="9525">
          <a:solidFill>
            <a:srgbClr val="000000"/>
          </a:solidFill>
          <a:miter lim="800000"/>
          <a:headEnd/>
          <a:tailEnd/>
        </a:ln>
      </xdr:spPr>
    </xdr:sp>
    <xdr:clientData/>
  </xdr:twoCellAnchor>
  <xdr:twoCellAnchor>
    <xdr:from>
      <xdr:col>5</xdr:col>
      <xdr:colOff>63500</xdr:colOff>
      <xdr:row>12</xdr:row>
      <xdr:rowOff>0</xdr:rowOff>
    </xdr:from>
    <xdr:to>
      <xdr:col>7</xdr:col>
      <xdr:colOff>6350</xdr:colOff>
      <xdr:row>12</xdr:row>
      <xdr:rowOff>0</xdr:rowOff>
    </xdr:to>
    <xdr:sp macro="" textlink="">
      <xdr:nvSpPr>
        <xdr:cNvPr id="157785" name="AutoShape 1">
          <a:extLst>
            <a:ext uri="{FF2B5EF4-FFF2-40B4-BE49-F238E27FC236}">
              <a16:creationId xmlns:a16="http://schemas.microsoft.com/office/drawing/2014/main" id="{A3C05D74-E5B0-45F7-ABEB-E1377F3ECE97}"/>
            </a:ext>
          </a:extLst>
        </xdr:cNvPr>
        <xdr:cNvSpPr>
          <a:spLocks noChangeArrowheads="1"/>
        </xdr:cNvSpPr>
      </xdr:nvSpPr>
      <xdr:spPr bwMode="auto">
        <a:xfrm>
          <a:off x="4387850" y="4127500"/>
          <a:ext cx="19494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63500</xdr:colOff>
      <xdr:row>12</xdr:row>
      <xdr:rowOff>0</xdr:rowOff>
    </xdr:from>
    <xdr:to>
      <xdr:col>7</xdr:col>
      <xdr:colOff>6350</xdr:colOff>
      <xdr:row>12</xdr:row>
      <xdr:rowOff>0</xdr:rowOff>
    </xdr:to>
    <xdr:sp macro="" textlink="">
      <xdr:nvSpPr>
        <xdr:cNvPr id="157786" name="AutoShape 1">
          <a:extLst>
            <a:ext uri="{FF2B5EF4-FFF2-40B4-BE49-F238E27FC236}">
              <a16:creationId xmlns:a16="http://schemas.microsoft.com/office/drawing/2014/main" id="{EED2C76D-448F-4519-A4AE-C883FC30169F}"/>
            </a:ext>
          </a:extLst>
        </xdr:cNvPr>
        <xdr:cNvSpPr>
          <a:spLocks noChangeArrowheads="1"/>
        </xdr:cNvSpPr>
      </xdr:nvSpPr>
      <xdr:spPr bwMode="auto">
        <a:xfrm>
          <a:off x="4387850" y="4127500"/>
          <a:ext cx="19494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63500</xdr:colOff>
      <xdr:row>11</xdr:row>
      <xdr:rowOff>355600</xdr:rowOff>
    </xdr:from>
    <xdr:to>
      <xdr:col>7</xdr:col>
      <xdr:colOff>6350</xdr:colOff>
      <xdr:row>11</xdr:row>
      <xdr:rowOff>488950</xdr:rowOff>
    </xdr:to>
    <xdr:sp macro="" textlink="">
      <xdr:nvSpPr>
        <xdr:cNvPr id="158857" name="AutoShape 1">
          <a:extLst>
            <a:ext uri="{FF2B5EF4-FFF2-40B4-BE49-F238E27FC236}">
              <a16:creationId xmlns:a16="http://schemas.microsoft.com/office/drawing/2014/main" id="{655586D1-E38F-4969-82E7-5A98489C3C20}"/>
            </a:ext>
          </a:extLst>
        </xdr:cNvPr>
        <xdr:cNvSpPr>
          <a:spLocks noChangeArrowheads="1"/>
        </xdr:cNvSpPr>
      </xdr:nvSpPr>
      <xdr:spPr bwMode="auto">
        <a:xfrm>
          <a:off x="4362450" y="3232150"/>
          <a:ext cx="1949450" cy="133350"/>
        </a:xfrm>
        <a:prstGeom prst="rightArrow">
          <a:avLst>
            <a:gd name="adj1" fmla="val 50000"/>
            <a:gd name="adj2" fmla="val 365476"/>
          </a:avLst>
        </a:prstGeom>
        <a:solidFill>
          <a:srgbClr val="FFFFFF"/>
        </a:solidFill>
        <a:ln w="9525">
          <a:solidFill>
            <a:srgbClr val="000000"/>
          </a:solidFill>
          <a:miter lim="800000"/>
          <a:headEnd/>
          <a:tailEnd/>
        </a:ln>
      </xdr:spPr>
    </xdr:sp>
    <xdr:clientData/>
  </xdr:twoCellAnchor>
  <xdr:twoCellAnchor>
    <xdr:from>
      <xdr:col>4</xdr:col>
      <xdr:colOff>412750</xdr:colOff>
      <xdr:row>12</xdr:row>
      <xdr:rowOff>82550</xdr:rowOff>
    </xdr:from>
    <xdr:to>
      <xdr:col>6</xdr:col>
      <xdr:colOff>361950</xdr:colOff>
      <xdr:row>14</xdr:row>
      <xdr:rowOff>38100</xdr:rowOff>
    </xdr:to>
    <xdr:sp macro="" textlink="">
      <xdr:nvSpPr>
        <xdr:cNvPr id="158858" name="AutoShape 2">
          <a:extLst>
            <a:ext uri="{FF2B5EF4-FFF2-40B4-BE49-F238E27FC236}">
              <a16:creationId xmlns:a16="http://schemas.microsoft.com/office/drawing/2014/main" id="{22D3F766-9FD1-4652-AFA6-5AFE0F50F0D8}"/>
            </a:ext>
          </a:extLst>
        </xdr:cNvPr>
        <xdr:cNvSpPr>
          <a:spLocks noChangeArrowheads="1"/>
        </xdr:cNvSpPr>
      </xdr:nvSpPr>
      <xdr:spPr bwMode="auto">
        <a:xfrm rot="-1676724">
          <a:off x="3708400" y="4216400"/>
          <a:ext cx="1955800" cy="342900"/>
        </a:xfrm>
        <a:prstGeom prst="rightArrow">
          <a:avLst>
            <a:gd name="adj1" fmla="val 50000"/>
            <a:gd name="adj2" fmla="val 142593"/>
          </a:avLst>
        </a:prstGeom>
        <a:solidFill>
          <a:srgbClr val="FFFFFF"/>
        </a:solidFill>
        <a:ln w="9525">
          <a:solidFill>
            <a:srgbClr val="000000"/>
          </a:solidFill>
          <a:miter lim="800000"/>
          <a:headEnd/>
          <a:tailEnd/>
        </a:ln>
      </xdr:spPr>
    </xdr:sp>
    <xdr:clientData/>
  </xdr:twoCellAnchor>
  <xdr:twoCellAnchor>
    <xdr:from>
      <xdr:col>5</xdr:col>
      <xdr:colOff>63500</xdr:colOff>
      <xdr:row>11</xdr:row>
      <xdr:rowOff>355600</xdr:rowOff>
    </xdr:from>
    <xdr:to>
      <xdr:col>7</xdr:col>
      <xdr:colOff>6350</xdr:colOff>
      <xdr:row>11</xdr:row>
      <xdr:rowOff>488950</xdr:rowOff>
    </xdr:to>
    <xdr:sp macro="" textlink="">
      <xdr:nvSpPr>
        <xdr:cNvPr id="158859" name="AutoShape 1">
          <a:extLst>
            <a:ext uri="{FF2B5EF4-FFF2-40B4-BE49-F238E27FC236}">
              <a16:creationId xmlns:a16="http://schemas.microsoft.com/office/drawing/2014/main" id="{DBF7D5D0-8CCA-4AA3-A527-82D4068D7638}"/>
            </a:ext>
          </a:extLst>
        </xdr:cNvPr>
        <xdr:cNvSpPr>
          <a:spLocks noChangeArrowheads="1"/>
        </xdr:cNvSpPr>
      </xdr:nvSpPr>
      <xdr:spPr bwMode="auto">
        <a:xfrm>
          <a:off x="4362450" y="3232150"/>
          <a:ext cx="1949450" cy="133350"/>
        </a:xfrm>
        <a:prstGeom prst="rightArrow">
          <a:avLst>
            <a:gd name="adj1" fmla="val 50000"/>
            <a:gd name="adj2" fmla="val 365476"/>
          </a:avLst>
        </a:prstGeom>
        <a:solidFill>
          <a:srgbClr val="FFFFFF"/>
        </a:solidFill>
        <a:ln w="9525">
          <a:solidFill>
            <a:srgbClr val="000000"/>
          </a:solidFill>
          <a:miter lim="800000"/>
          <a:headEnd/>
          <a:tailEnd/>
        </a:ln>
      </xdr:spPr>
    </xdr:sp>
    <xdr:clientData/>
  </xdr:twoCellAnchor>
  <xdr:twoCellAnchor>
    <xdr:from>
      <xdr:col>4</xdr:col>
      <xdr:colOff>412750</xdr:colOff>
      <xdr:row>12</xdr:row>
      <xdr:rowOff>82550</xdr:rowOff>
    </xdr:from>
    <xdr:to>
      <xdr:col>6</xdr:col>
      <xdr:colOff>361950</xdr:colOff>
      <xdr:row>14</xdr:row>
      <xdr:rowOff>38100</xdr:rowOff>
    </xdr:to>
    <xdr:sp macro="" textlink="">
      <xdr:nvSpPr>
        <xdr:cNvPr id="158860" name="AutoShape 2">
          <a:extLst>
            <a:ext uri="{FF2B5EF4-FFF2-40B4-BE49-F238E27FC236}">
              <a16:creationId xmlns:a16="http://schemas.microsoft.com/office/drawing/2014/main" id="{0125C4F4-F197-4354-A358-AEAFE96FF027}"/>
            </a:ext>
          </a:extLst>
        </xdr:cNvPr>
        <xdr:cNvSpPr>
          <a:spLocks noChangeArrowheads="1"/>
        </xdr:cNvSpPr>
      </xdr:nvSpPr>
      <xdr:spPr bwMode="auto">
        <a:xfrm rot="-1676724">
          <a:off x="3708400" y="4216400"/>
          <a:ext cx="1955800" cy="342900"/>
        </a:xfrm>
        <a:prstGeom prst="rightArrow">
          <a:avLst>
            <a:gd name="adj1" fmla="val 50000"/>
            <a:gd name="adj2" fmla="val 142593"/>
          </a:avLst>
        </a:prstGeom>
        <a:solidFill>
          <a:srgbClr val="FFFFFF"/>
        </a:solidFill>
        <a:ln w="9525">
          <a:solidFill>
            <a:srgbClr val="000000"/>
          </a:solidFill>
          <a:miter lim="800000"/>
          <a:headEnd/>
          <a:tailEnd/>
        </a:ln>
      </xdr:spPr>
    </xdr:sp>
    <xdr:clientData/>
  </xdr:twoCellAnchor>
  <xdr:twoCellAnchor>
    <xdr:from>
      <xdr:col>5</xdr:col>
      <xdr:colOff>63500</xdr:colOff>
      <xdr:row>11</xdr:row>
      <xdr:rowOff>355600</xdr:rowOff>
    </xdr:from>
    <xdr:to>
      <xdr:col>7</xdr:col>
      <xdr:colOff>6350</xdr:colOff>
      <xdr:row>11</xdr:row>
      <xdr:rowOff>488950</xdr:rowOff>
    </xdr:to>
    <xdr:sp macro="" textlink="">
      <xdr:nvSpPr>
        <xdr:cNvPr id="158861" name="AutoShape 1">
          <a:extLst>
            <a:ext uri="{FF2B5EF4-FFF2-40B4-BE49-F238E27FC236}">
              <a16:creationId xmlns:a16="http://schemas.microsoft.com/office/drawing/2014/main" id="{D4B70ABC-C0E0-4BF8-A146-836BCE425359}"/>
            </a:ext>
          </a:extLst>
        </xdr:cNvPr>
        <xdr:cNvSpPr>
          <a:spLocks noChangeArrowheads="1"/>
        </xdr:cNvSpPr>
      </xdr:nvSpPr>
      <xdr:spPr bwMode="auto">
        <a:xfrm>
          <a:off x="4362450" y="3232150"/>
          <a:ext cx="1949450" cy="133350"/>
        </a:xfrm>
        <a:prstGeom prst="rightArrow">
          <a:avLst>
            <a:gd name="adj1" fmla="val 50000"/>
            <a:gd name="adj2" fmla="val 365476"/>
          </a:avLst>
        </a:prstGeom>
        <a:solidFill>
          <a:srgbClr val="FFFFFF"/>
        </a:solidFill>
        <a:ln w="9525">
          <a:solidFill>
            <a:srgbClr val="000000"/>
          </a:solidFill>
          <a:miter lim="800000"/>
          <a:headEnd/>
          <a:tailEnd/>
        </a:ln>
      </xdr:spPr>
    </xdr:sp>
    <xdr:clientData/>
  </xdr:twoCellAnchor>
  <xdr:twoCellAnchor>
    <xdr:from>
      <xdr:col>4</xdr:col>
      <xdr:colOff>412750</xdr:colOff>
      <xdr:row>12</xdr:row>
      <xdr:rowOff>82550</xdr:rowOff>
    </xdr:from>
    <xdr:to>
      <xdr:col>6</xdr:col>
      <xdr:colOff>361950</xdr:colOff>
      <xdr:row>14</xdr:row>
      <xdr:rowOff>38100</xdr:rowOff>
    </xdr:to>
    <xdr:sp macro="" textlink="">
      <xdr:nvSpPr>
        <xdr:cNvPr id="158862" name="AutoShape 2">
          <a:extLst>
            <a:ext uri="{FF2B5EF4-FFF2-40B4-BE49-F238E27FC236}">
              <a16:creationId xmlns:a16="http://schemas.microsoft.com/office/drawing/2014/main" id="{5A74BD56-6789-4617-B417-029BD32FB63F}"/>
            </a:ext>
          </a:extLst>
        </xdr:cNvPr>
        <xdr:cNvSpPr>
          <a:spLocks noChangeArrowheads="1"/>
        </xdr:cNvSpPr>
      </xdr:nvSpPr>
      <xdr:spPr bwMode="auto">
        <a:xfrm rot="-1676724">
          <a:off x="3708400" y="4216400"/>
          <a:ext cx="1955800" cy="342900"/>
        </a:xfrm>
        <a:prstGeom prst="rightArrow">
          <a:avLst>
            <a:gd name="adj1" fmla="val 50000"/>
            <a:gd name="adj2" fmla="val 142593"/>
          </a:avLst>
        </a:prstGeom>
        <a:solidFill>
          <a:srgbClr val="FFFFFF"/>
        </a:solidFill>
        <a:ln w="9525">
          <a:solidFill>
            <a:srgbClr val="000000"/>
          </a:solidFill>
          <a:miter lim="800000"/>
          <a:headEnd/>
          <a:tailEnd/>
        </a:ln>
      </xdr:spPr>
    </xdr:sp>
    <xdr:clientData/>
  </xdr:twoCellAnchor>
  <xdr:twoCellAnchor>
    <xdr:from>
      <xdr:col>5</xdr:col>
      <xdr:colOff>63500</xdr:colOff>
      <xdr:row>11</xdr:row>
      <xdr:rowOff>355600</xdr:rowOff>
    </xdr:from>
    <xdr:to>
      <xdr:col>7</xdr:col>
      <xdr:colOff>6350</xdr:colOff>
      <xdr:row>11</xdr:row>
      <xdr:rowOff>488950</xdr:rowOff>
    </xdr:to>
    <xdr:sp macro="" textlink="">
      <xdr:nvSpPr>
        <xdr:cNvPr id="158863" name="AutoShape 1">
          <a:extLst>
            <a:ext uri="{FF2B5EF4-FFF2-40B4-BE49-F238E27FC236}">
              <a16:creationId xmlns:a16="http://schemas.microsoft.com/office/drawing/2014/main" id="{A6A9598D-B040-4CF7-95BA-47C3AAF640BC}"/>
            </a:ext>
          </a:extLst>
        </xdr:cNvPr>
        <xdr:cNvSpPr>
          <a:spLocks noChangeArrowheads="1"/>
        </xdr:cNvSpPr>
      </xdr:nvSpPr>
      <xdr:spPr bwMode="auto">
        <a:xfrm>
          <a:off x="4362450" y="3232150"/>
          <a:ext cx="1949450" cy="133350"/>
        </a:xfrm>
        <a:prstGeom prst="rightArrow">
          <a:avLst>
            <a:gd name="adj1" fmla="val 50000"/>
            <a:gd name="adj2" fmla="val 365476"/>
          </a:avLst>
        </a:prstGeom>
        <a:solidFill>
          <a:srgbClr val="FFFFFF"/>
        </a:solidFill>
        <a:ln w="9525">
          <a:solidFill>
            <a:srgbClr val="000000"/>
          </a:solidFill>
          <a:miter lim="800000"/>
          <a:headEnd/>
          <a:tailEnd/>
        </a:ln>
      </xdr:spPr>
    </xdr:sp>
    <xdr:clientData/>
  </xdr:twoCellAnchor>
  <xdr:twoCellAnchor>
    <xdr:from>
      <xdr:col>4</xdr:col>
      <xdr:colOff>412750</xdr:colOff>
      <xdr:row>12</xdr:row>
      <xdr:rowOff>82550</xdr:rowOff>
    </xdr:from>
    <xdr:to>
      <xdr:col>6</xdr:col>
      <xdr:colOff>361950</xdr:colOff>
      <xdr:row>14</xdr:row>
      <xdr:rowOff>38100</xdr:rowOff>
    </xdr:to>
    <xdr:sp macro="" textlink="">
      <xdr:nvSpPr>
        <xdr:cNvPr id="158864" name="AutoShape 2">
          <a:extLst>
            <a:ext uri="{FF2B5EF4-FFF2-40B4-BE49-F238E27FC236}">
              <a16:creationId xmlns:a16="http://schemas.microsoft.com/office/drawing/2014/main" id="{4712412C-9496-4030-9966-C8281008FF26}"/>
            </a:ext>
          </a:extLst>
        </xdr:cNvPr>
        <xdr:cNvSpPr>
          <a:spLocks noChangeArrowheads="1"/>
        </xdr:cNvSpPr>
      </xdr:nvSpPr>
      <xdr:spPr bwMode="auto">
        <a:xfrm rot="-1676724">
          <a:off x="3708400" y="4216400"/>
          <a:ext cx="1955800" cy="342900"/>
        </a:xfrm>
        <a:prstGeom prst="rightArrow">
          <a:avLst>
            <a:gd name="adj1" fmla="val 50000"/>
            <a:gd name="adj2" fmla="val 142593"/>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xdr:colOff>
      <xdr:row>0</xdr:row>
      <xdr:rowOff>8890</xdr:rowOff>
    </xdr:from>
    <xdr:to>
      <xdr:col>3</xdr:col>
      <xdr:colOff>125870</xdr:colOff>
      <xdr:row>1</xdr:row>
      <xdr:rowOff>12618</xdr:rowOff>
    </xdr:to>
    <xdr:sp macro="" textlink="">
      <xdr:nvSpPr>
        <xdr:cNvPr id="2" name="Text Box 1">
          <a:extLst>
            <a:ext uri="{FF2B5EF4-FFF2-40B4-BE49-F238E27FC236}">
              <a16:creationId xmlns:a16="http://schemas.microsoft.com/office/drawing/2014/main" id="{CC0EA05A-5EDE-4A2C-81BC-6037D2591B20}"/>
            </a:ext>
          </a:extLst>
        </xdr:cNvPr>
        <xdr:cNvSpPr txBox="1">
          <a:spLocks noChangeArrowheads="1"/>
        </xdr:cNvSpPr>
      </xdr:nvSpPr>
      <xdr:spPr bwMode="auto">
        <a:xfrm>
          <a:off x="84455" y="66675"/>
          <a:ext cx="2288023" cy="12369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Ｐゴシック"/>
              <a:ea typeface="ＭＳ Ｐゴシック"/>
            </a:rPr>
            <a:t>３③Ａ表　元利償還金及び特定財源の額</a:t>
          </a:r>
          <a:endParaRPr lang="en-US" altLang="ja-JP" sz="1200" b="0" i="0" strike="noStrike">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8255</xdr:colOff>
      <xdr:row>0</xdr:row>
      <xdr:rowOff>8255</xdr:rowOff>
    </xdr:from>
    <xdr:to>
      <xdr:col>1</xdr:col>
      <xdr:colOff>1819364</xdr:colOff>
      <xdr:row>2</xdr:row>
      <xdr:rowOff>10675</xdr:rowOff>
    </xdr:to>
    <xdr:sp macro="" textlink="">
      <xdr:nvSpPr>
        <xdr:cNvPr id="2" name="Text Box 1">
          <a:extLst>
            <a:ext uri="{FF2B5EF4-FFF2-40B4-BE49-F238E27FC236}">
              <a16:creationId xmlns:a16="http://schemas.microsoft.com/office/drawing/2014/main" id="{D8344A4E-20E6-41F6-BD2A-971406D90958}"/>
            </a:ext>
          </a:extLst>
        </xdr:cNvPr>
        <xdr:cNvSpPr txBox="1">
          <a:spLocks noChangeArrowheads="1"/>
        </xdr:cNvSpPr>
      </xdr:nvSpPr>
      <xdr:spPr bwMode="auto">
        <a:xfrm>
          <a:off x="24130" y="30480"/>
          <a:ext cx="3061970" cy="33782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400"/>
            </a:lnSpc>
            <a:defRPr sz="1000"/>
          </a:pPr>
          <a:r>
            <a:rPr lang="ja-JP" altLang="en-US" sz="1200" b="0" i="0" strike="noStrike">
              <a:solidFill>
                <a:srgbClr val="000000"/>
              </a:solidFill>
              <a:latin typeface="ＭＳ Ｐゴシック"/>
              <a:ea typeface="ＭＳ Ｐゴシック"/>
            </a:rPr>
            <a:t>３③Ｂ表　都市計画税充当可能額</a:t>
          </a:r>
          <a:endParaRPr lang="en-US" altLang="ja-JP" sz="12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シック">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B1:AB23"/>
  <sheetViews>
    <sheetView showZeros="0" tabSelected="1" view="pageBreakPreview" zoomScale="85" zoomScaleNormal="100" zoomScaleSheetLayoutView="85" workbookViewId="0"/>
  </sheetViews>
  <sheetFormatPr defaultColWidth="9" defaultRowHeight="14" x14ac:dyDescent="0.2"/>
  <cols>
    <col min="1" max="2" width="0.1796875" style="495" customWidth="1"/>
    <col min="3" max="3" width="14.81640625" style="495" customWidth="1"/>
    <col min="4" max="13" width="15.90625" style="495" customWidth="1"/>
    <col min="14" max="14" width="16.453125" style="495" customWidth="1"/>
    <col min="15" max="15" width="15.90625" style="495" customWidth="1"/>
    <col min="16" max="18" width="14.90625" style="495" customWidth="1"/>
    <col min="19" max="19" width="5.90625" style="495" customWidth="1"/>
    <col min="20" max="22" width="14.90625" style="495" customWidth="1"/>
    <col min="23" max="23" width="2.453125" style="495" customWidth="1"/>
    <col min="24" max="24" width="10.453125" style="495" customWidth="1"/>
    <col min="25" max="25" width="1.36328125" style="495" customWidth="1"/>
    <col min="26" max="16384" width="9" style="495"/>
  </cols>
  <sheetData>
    <row r="1" spans="2:25" ht="23.25" customHeight="1" thickBot="1" x14ac:dyDescent="0.25">
      <c r="B1" s="493"/>
      <c r="C1" s="494"/>
      <c r="D1" s="494"/>
      <c r="L1" s="496" t="s">
        <v>1</v>
      </c>
      <c r="M1" s="618"/>
      <c r="N1" s="619"/>
      <c r="O1" s="497"/>
    </row>
    <row r="2" spans="2:25" ht="19.5" customHeight="1" x14ac:dyDescent="0.2">
      <c r="B2" s="498"/>
      <c r="C2" s="499"/>
      <c r="G2" s="500"/>
      <c r="K2" s="498"/>
      <c r="N2" s="501"/>
      <c r="O2" s="498"/>
      <c r="W2" s="502"/>
    </row>
    <row r="3" spans="2:25" ht="6.75" customHeight="1" x14ac:dyDescent="0.2">
      <c r="B3" s="498"/>
      <c r="C3" s="499"/>
      <c r="G3" s="498"/>
      <c r="H3" s="498"/>
      <c r="I3" s="498"/>
      <c r="J3" s="498"/>
      <c r="K3" s="498"/>
      <c r="L3" s="498"/>
      <c r="M3" s="503"/>
      <c r="W3" s="502"/>
    </row>
    <row r="4" spans="2:25" ht="6.75" customHeight="1" x14ac:dyDescent="0.2">
      <c r="B4" s="498"/>
      <c r="C4" s="499"/>
      <c r="G4" s="498"/>
      <c r="H4" s="498"/>
      <c r="I4" s="498"/>
      <c r="J4" s="498"/>
      <c r="K4" s="498"/>
      <c r="L4" s="498"/>
      <c r="M4" s="503"/>
      <c r="W4" s="502"/>
    </row>
    <row r="5" spans="2:25" ht="19.5" customHeight="1" thickBot="1" x14ac:dyDescent="0.25">
      <c r="B5" s="499"/>
      <c r="C5" s="499"/>
      <c r="L5" s="499"/>
      <c r="M5" s="498"/>
      <c r="N5" s="504" t="s">
        <v>0</v>
      </c>
      <c r="O5" s="505"/>
      <c r="W5" s="502"/>
    </row>
    <row r="6" spans="2:25" ht="19.5" customHeight="1" x14ac:dyDescent="0.2">
      <c r="C6" s="613"/>
      <c r="D6" s="506" t="s">
        <v>159</v>
      </c>
      <c r="E6" s="507" t="s">
        <v>160</v>
      </c>
      <c r="F6" s="507" t="s">
        <v>161</v>
      </c>
      <c r="G6" s="507" t="s">
        <v>162</v>
      </c>
      <c r="H6" s="507" t="s">
        <v>163</v>
      </c>
      <c r="I6" s="507" t="s">
        <v>164</v>
      </c>
      <c r="J6" s="507" t="s">
        <v>165</v>
      </c>
      <c r="K6" s="507" t="s">
        <v>166</v>
      </c>
      <c r="L6" s="507" t="s">
        <v>167</v>
      </c>
      <c r="M6" s="507" t="s">
        <v>168</v>
      </c>
      <c r="N6" s="507" t="s">
        <v>169</v>
      </c>
      <c r="O6" s="508"/>
    </row>
    <row r="7" spans="2:25" ht="143" customHeight="1" thickBot="1" x14ac:dyDescent="0.25">
      <c r="C7" s="620"/>
      <c r="D7" s="509" t="s">
        <v>170</v>
      </c>
      <c r="E7" s="510" t="s">
        <v>171</v>
      </c>
      <c r="F7" s="510" t="s">
        <v>172</v>
      </c>
      <c r="G7" s="510" t="s">
        <v>173</v>
      </c>
      <c r="H7" s="510" t="s">
        <v>174</v>
      </c>
      <c r="I7" s="510" t="s">
        <v>175</v>
      </c>
      <c r="J7" s="510" t="s">
        <v>176</v>
      </c>
      <c r="K7" s="510" t="s">
        <v>177</v>
      </c>
      <c r="L7" s="510" t="s">
        <v>178</v>
      </c>
      <c r="M7" s="511" t="s">
        <v>179</v>
      </c>
      <c r="N7" s="512" t="s">
        <v>180</v>
      </c>
      <c r="O7" s="513"/>
    </row>
    <row r="8" spans="2:25" ht="30" customHeight="1" thickTop="1" thickBot="1" x14ac:dyDescent="0.25">
      <c r="C8" s="514" t="s">
        <v>378</v>
      </c>
      <c r="D8" s="50"/>
      <c r="E8" s="51"/>
      <c r="F8" s="51"/>
      <c r="G8" s="51"/>
      <c r="H8" s="51"/>
      <c r="I8" s="226">
        <f>SUM(D21:L21)</f>
        <v>0</v>
      </c>
      <c r="J8" s="51"/>
      <c r="K8" s="51"/>
      <c r="L8" s="51"/>
      <c r="M8" s="51"/>
      <c r="N8" s="52"/>
      <c r="O8" s="53"/>
    </row>
    <row r="9" spans="2:25" ht="30" customHeight="1" thickBot="1" x14ac:dyDescent="0.25">
      <c r="C9" s="514" t="s">
        <v>379</v>
      </c>
      <c r="D9" s="54"/>
      <c r="E9" s="51"/>
      <c r="F9" s="51"/>
      <c r="G9" s="51"/>
      <c r="H9" s="51"/>
      <c r="I9" s="226">
        <f>SUM(D22:L22)</f>
        <v>0</v>
      </c>
      <c r="J9" s="51"/>
      <c r="K9" s="51"/>
      <c r="L9" s="51"/>
      <c r="M9" s="51"/>
      <c r="N9" s="52"/>
      <c r="O9" s="53"/>
    </row>
    <row r="10" spans="2:25" ht="30" customHeight="1" thickBot="1" x14ac:dyDescent="0.25">
      <c r="C10" s="514" t="s">
        <v>382</v>
      </c>
      <c r="D10" s="55"/>
      <c r="E10" s="51"/>
      <c r="F10" s="51"/>
      <c r="G10" s="51"/>
      <c r="H10" s="51"/>
      <c r="I10" s="226">
        <f>SUM(D23:L23)</f>
        <v>0</v>
      </c>
      <c r="J10" s="51"/>
      <c r="K10" s="51"/>
      <c r="L10" s="51"/>
      <c r="M10" s="51"/>
      <c r="N10" s="52"/>
      <c r="O10" s="53"/>
    </row>
    <row r="11" spans="2:25" ht="19.5" customHeight="1" thickBot="1" x14ac:dyDescent="0.25">
      <c r="C11" s="515"/>
      <c r="I11" s="496"/>
      <c r="J11" s="496"/>
      <c r="Y11" s="516"/>
    </row>
    <row r="12" spans="2:25" ht="19.5" customHeight="1" x14ac:dyDescent="0.2">
      <c r="C12" s="613"/>
      <c r="D12" s="517" t="s">
        <v>181</v>
      </c>
      <c r="E12" s="518" t="s">
        <v>182</v>
      </c>
      <c r="F12" s="519" t="s">
        <v>183</v>
      </c>
      <c r="G12" s="520"/>
      <c r="H12" s="499"/>
      <c r="I12" s="521" t="s">
        <v>184</v>
      </c>
      <c r="J12" s="522"/>
      <c r="K12" s="622"/>
      <c r="L12" s="624" t="s">
        <v>185</v>
      </c>
      <c r="M12" s="522"/>
      <c r="N12" s="624" t="s">
        <v>186</v>
      </c>
    </row>
    <row r="13" spans="2:25" ht="125.25" customHeight="1" thickBot="1" x14ac:dyDescent="0.25">
      <c r="C13" s="621"/>
      <c r="D13" s="510" t="s">
        <v>187</v>
      </c>
      <c r="E13" s="510" t="s">
        <v>188</v>
      </c>
      <c r="F13" s="511" t="s">
        <v>189</v>
      </c>
      <c r="G13" s="523"/>
      <c r="H13" s="524"/>
      <c r="I13" s="525" t="s">
        <v>190</v>
      </c>
      <c r="J13" s="522"/>
      <c r="K13" s="623"/>
      <c r="L13" s="625"/>
      <c r="M13" s="522"/>
      <c r="N13" s="626"/>
    </row>
    <row r="14" spans="2:25" ht="30" customHeight="1" thickTop="1" thickBot="1" x14ac:dyDescent="0.25">
      <c r="C14" s="514" t="str">
        <f>$C$8</f>
        <v>令和３年度</v>
      </c>
      <c r="D14" s="526"/>
      <c r="E14" s="527"/>
      <c r="F14" s="52"/>
      <c r="G14" s="53"/>
      <c r="H14" s="56"/>
      <c r="I14" s="57"/>
      <c r="K14" s="528" t="str">
        <f>$C$8</f>
        <v>令和３年度</v>
      </c>
      <c r="L14" s="58" t="str">
        <f>IF((SUM(D14:F14)-SUM(L8:N8))=0,"-",((SUM(D8:J8)-SUM(K8:N8,I14))/(SUM(D14:F14)-SUM(L8:N8,I14)))*100)</f>
        <v>-</v>
      </c>
      <c r="N14" s="610" t="str">
        <f>IF(OR(L14="-",L15="-",L16="-")=TRUE,"-",ROUNDDOWN((L14+L15+L16)/3,1))</f>
        <v>-</v>
      </c>
    </row>
    <row r="15" spans="2:25" ht="30" customHeight="1" thickBot="1" x14ac:dyDescent="0.25">
      <c r="C15" s="514" t="str">
        <f>$C$9</f>
        <v>令和４年度</v>
      </c>
      <c r="D15" s="526"/>
      <c r="E15" s="527"/>
      <c r="F15" s="52"/>
      <c r="G15" s="53"/>
      <c r="H15" s="56"/>
      <c r="I15" s="59"/>
      <c r="K15" s="528" t="str">
        <f>$C$9</f>
        <v>令和４年度</v>
      </c>
      <c r="L15" s="58" t="str">
        <f>IF((SUM(D15:F15)-SUM(L9:N9))=0,"-",((SUM(D9:J9)-SUM(K9:N9,I15))/(SUM(D15:F15)-SUM(L9:N9,I15)))*100)</f>
        <v>-</v>
      </c>
      <c r="N15" s="611"/>
    </row>
    <row r="16" spans="2:25" ht="30" customHeight="1" thickBot="1" x14ac:dyDescent="0.25">
      <c r="C16" s="514" t="str">
        <f>$C$10</f>
        <v>令和５年度</v>
      </c>
      <c r="D16" s="526"/>
      <c r="E16" s="527"/>
      <c r="F16" s="52"/>
      <c r="G16" s="53"/>
      <c r="H16" s="56"/>
      <c r="I16" s="59"/>
      <c r="K16" s="528" t="str">
        <f>$C$10</f>
        <v>令和５年度</v>
      </c>
      <c r="L16" s="58" t="str">
        <f>IF((SUM(D16:F16)-SUM(L10:N10))=0,"-",((SUM(D10:J10)-SUM(K10:N10,I16))/(SUM(D16:F16)-SUM(L10:N10,I16)))*100)</f>
        <v>-</v>
      </c>
      <c r="N16" s="612"/>
    </row>
    <row r="17" spans="3:28" ht="34.5" customHeight="1" x14ac:dyDescent="0.2">
      <c r="C17" s="529"/>
      <c r="D17" s="530"/>
      <c r="E17" s="530"/>
      <c r="F17" s="530"/>
      <c r="G17" s="530"/>
      <c r="H17" s="530"/>
      <c r="I17" s="530"/>
      <c r="J17" s="530"/>
      <c r="K17" s="530"/>
      <c r="L17" s="530"/>
      <c r="M17" s="530"/>
      <c r="N17" s="530"/>
      <c r="O17" s="530"/>
      <c r="P17" s="530"/>
      <c r="Q17" s="530"/>
      <c r="R17" s="530"/>
      <c r="T17" s="531"/>
    </row>
    <row r="18" spans="3:28" ht="19.5" customHeight="1" thickBot="1" x14ac:dyDescent="0.25">
      <c r="C18" s="515" t="s">
        <v>191</v>
      </c>
      <c r="D18" s="522"/>
      <c r="E18" s="522"/>
      <c r="F18" s="522"/>
      <c r="G18" s="522"/>
      <c r="H18" s="522"/>
      <c r="I18" s="522"/>
      <c r="J18" s="522"/>
      <c r="K18" s="504"/>
      <c r="L18" s="504"/>
      <c r="M18" s="496"/>
      <c r="AB18" s="516"/>
    </row>
    <row r="19" spans="3:28" ht="19.5" customHeight="1" x14ac:dyDescent="0.2">
      <c r="C19" s="613"/>
      <c r="D19" s="615" t="s">
        <v>192</v>
      </c>
      <c r="E19" s="616"/>
      <c r="F19" s="616"/>
      <c r="G19" s="616"/>
      <c r="H19" s="616"/>
      <c r="I19" s="616"/>
      <c r="J19" s="616"/>
      <c r="K19" s="616"/>
      <c r="L19" s="617"/>
    </row>
    <row r="20" spans="3:28" ht="148.25" customHeight="1" thickBot="1" x14ac:dyDescent="0.25">
      <c r="C20" s="614"/>
      <c r="D20" s="532" t="s">
        <v>193</v>
      </c>
      <c r="E20" s="533" t="s">
        <v>194</v>
      </c>
      <c r="F20" s="533" t="s">
        <v>195</v>
      </c>
      <c r="G20" s="533" t="s">
        <v>196</v>
      </c>
      <c r="H20" s="533" t="s">
        <v>197</v>
      </c>
      <c r="I20" s="533" t="s">
        <v>198</v>
      </c>
      <c r="J20" s="533" t="s">
        <v>199</v>
      </c>
      <c r="K20" s="533" t="s">
        <v>200</v>
      </c>
      <c r="L20" s="534" t="s">
        <v>201</v>
      </c>
    </row>
    <row r="21" spans="3:28" ht="30" customHeight="1" thickTop="1" thickBot="1" x14ac:dyDescent="0.25">
      <c r="C21" s="514" t="str">
        <f>C8</f>
        <v>令和３年度</v>
      </c>
      <c r="D21" s="60"/>
      <c r="E21" s="61"/>
      <c r="F21" s="61"/>
      <c r="G21" s="61"/>
      <c r="H21" s="61"/>
      <c r="I21" s="61"/>
      <c r="J21" s="61"/>
      <c r="K21" s="61"/>
      <c r="L21" s="62"/>
      <c r="N21" s="516"/>
    </row>
    <row r="22" spans="3:28" ht="30" customHeight="1" thickBot="1" x14ac:dyDescent="0.25">
      <c r="C22" s="514" t="str">
        <f>C9</f>
        <v>令和４年度</v>
      </c>
      <c r="D22" s="60"/>
      <c r="E22" s="61"/>
      <c r="F22" s="61"/>
      <c r="G22" s="61"/>
      <c r="H22" s="61"/>
      <c r="I22" s="61"/>
      <c r="J22" s="61"/>
      <c r="K22" s="61"/>
      <c r="L22" s="62"/>
    </row>
    <row r="23" spans="3:28" ht="30" customHeight="1" thickBot="1" x14ac:dyDescent="0.25">
      <c r="C23" s="514" t="str">
        <f>C10</f>
        <v>令和５年度</v>
      </c>
      <c r="D23" s="60"/>
      <c r="E23" s="61"/>
      <c r="F23" s="61"/>
      <c r="G23" s="61"/>
      <c r="H23" s="61"/>
      <c r="I23" s="61"/>
      <c r="J23" s="61"/>
      <c r="K23" s="61"/>
      <c r="L23" s="62"/>
    </row>
  </sheetData>
  <mergeCells count="9">
    <mergeCell ref="N14:N16"/>
    <mergeCell ref="C19:C20"/>
    <mergeCell ref="D19:L19"/>
    <mergeCell ref="M1:N1"/>
    <mergeCell ref="C6:C7"/>
    <mergeCell ref="C12:C13"/>
    <mergeCell ref="K12:K13"/>
    <mergeCell ref="L12:L13"/>
    <mergeCell ref="N12:N13"/>
  </mergeCells>
  <phoneticPr fontId="1"/>
  <pageMargins left="0.19685039370078741" right="0.19685039370078741" top="0.31496062992125984" bottom="0.23622047244094491" header="0.23622047244094491" footer="0.19685039370078741"/>
  <pageSetup paperSize="9" scale="6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M123"/>
  <sheetViews>
    <sheetView view="pageBreakPreview" zoomScale="70" zoomScaleNormal="100" zoomScaleSheetLayoutView="70" workbookViewId="0"/>
  </sheetViews>
  <sheetFormatPr defaultColWidth="9" defaultRowHeight="13" x14ac:dyDescent="0.2"/>
  <cols>
    <col min="1" max="1" width="3.90625" style="382" customWidth="1"/>
    <col min="2" max="9" width="14.36328125" style="382" customWidth="1"/>
    <col min="10" max="10" width="17.54296875" style="382" customWidth="1"/>
    <col min="11" max="13" width="14.36328125" style="382" customWidth="1"/>
    <col min="14" max="16384" width="9" style="382"/>
  </cols>
  <sheetData>
    <row r="1" spans="1:10" s="343" customFormat="1" ht="14" x14ac:dyDescent="0.2">
      <c r="A1" s="343" t="s">
        <v>85</v>
      </c>
      <c r="H1" s="344" t="s">
        <v>2</v>
      </c>
      <c r="I1" s="401"/>
    </row>
    <row r="2" spans="1:10" s="343" customFormat="1" ht="14" x14ac:dyDescent="0.2">
      <c r="A2" s="342" t="s">
        <v>86</v>
      </c>
    </row>
    <row r="3" spans="1:10" s="343" customFormat="1" ht="14" x14ac:dyDescent="0.2">
      <c r="A3" s="342"/>
      <c r="H3" s="344" t="s">
        <v>1</v>
      </c>
      <c r="I3" s="563"/>
    </row>
    <row r="4" spans="1:10" s="343" customFormat="1" ht="14" x14ac:dyDescent="0.2">
      <c r="A4" s="342"/>
      <c r="I4" s="536"/>
    </row>
    <row r="5" spans="1:10" s="343" customFormat="1" ht="14" x14ac:dyDescent="0.2">
      <c r="A5" s="342"/>
      <c r="B5" s="344" t="s">
        <v>15</v>
      </c>
      <c r="C5" s="401"/>
    </row>
    <row r="6" spans="1:10" s="343" customFormat="1" ht="14" x14ac:dyDescent="0.2">
      <c r="A6" s="342"/>
      <c r="B6" s="347"/>
      <c r="C6" s="347"/>
      <c r="H6" s="347"/>
      <c r="I6" s="535"/>
    </row>
    <row r="7" spans="1:10" s="349" customFormat="1" ht="14" x14ac:dyDescent="0.2">
      <c r="I7" s="536" t="s">
        <v>0</v>
      </c>
    </row>
    <row r="8" spans="1:10" ht="82.5" customHeight="1" x14ac:dyDescent="0.2">
      <c r="A8" s="376"/>
      <c r="B8" s="564" t="s">
        <v>87</v>
      </c>
      <c r="C8" s="564" t="s">
        <v>138</v>
      </c>
      <c r="D8" s="565" t="s">
        <v>348</v>
      </c>
      <c r="E8" s="564" t="s">
        <v>139</v>
      </c>
      <c r="F8" s="376"/>
    </row>
    <row r="9" spans="1:10" ht="36" customHeight="1" x14ac:dyDescent="0.2">
      <c r="A9" s="376"/>
      <c r="B9" s="566"/>
      <c r="C9" s="566"/>
      <c r="D9" s="567"/>
      <c r="E9" s="568">
        <f>B9-C9-D9</f>
        <v>0</v>
      </c>
      <c r="F9" s="376"/>
    </row>
    <row r="10" spans="1:10" x14ac:dyDescent="0.2">
      <c r="A10" s="376"/>
      <c r="B10" s="569"/>
      <c r="C10" s="569"/>
      <c r="D10" s="569"/>
      <c r="E10" s="363"/>
      <c r="F10" s="363"/>
    </row>
    <row r="11" spans="1:10" ht="12.75" customHeight="1" thickBot="1" x14ac:dyDescent="0.25">
      <c r="A11" s="376"/>
      <c r="B11" s="569"/>
      <c r="C11" s="569"/>
      <c r="D11" s="569"/>
      <c r="E11" s="363"/>
      <c r="F11" s="363"/>
    </row>
    <row r="12" spans="1:10" ht="101.15" customHeight="1" thickTop="1" x14ac:dyDescent="0.2">
      <c r="A12" s="376"/>
      <c r="B12" s="569"/>
      <c r="C12" s="569"/>
      <c r="D12" s="570" t="s">
        <v>88</v>
      </c>
      <c r="E12" s="571" t="s">
        <v>140</v>
      </c>
      <c r="F12" s="572" t="s">
        <v>89</v>
      </c>
      <c r="G12" s="764"/>
      <c r="H12" s="764"/>
      <c r="I12" s="363"/>
      <c r="J12" s="363"/>
    </row>
    <row r="13" spans="1:10" ht="36" customHeight="1" thickBot="1" x14ac:dyDescent="0.25">
      <c r="A13" s="376"/>
      <c r="B13" s="569"/>
      <c r="C13" s="569"/>
      <c r="D13" s="557"/>
      <c r="E13" s="573">
        <f>+D13-D9</f>
        <v>0</v>
      </c>
      <c r="F13" s="574" t="e">
        <f>IF(IF(E9&lt;E13,E9+D9,E15+(E9-E15)*H19/G19+D9)&gt;D19,D19,IF(E9&lt;E13,E9+D9,E15+(E9-E15)*H19/G19+D9))</f>
        <v>#DIV/0!</v>
      </c>
      <c r="H13" s="569"/>
      <c r="I13" s="363"/>
      <c r="J13" s="363"/>
    </row>
    <row r="14" spans="1:10" ht="57.75" customHeight="1" thickTop="1" x14ac:dyDescent="0.2">
      <c r="A14" s="376"/>
      <c r="B14" s="569"/>
      <c r="C14" s="569"/>
      <c r="D14" s="575" t="s">
        <v>91</v>
      </c>
      <c r="E14" s="576" t="s">
        <v>92</v>
      </c>
      <c r="F14" s="363"/>
    </row>
    <row r="15" spans="1:10" ht="12.75" customHeight="1" x14ac:dyDescent="0.2">
      <c r="A15" s="376"/>
      <c r="B15" s="569"/>
      <c r="C15" s="569"/>
      <c r="D15" s="569"/>
      <c r="E15" s="577">
        <f>IF(E13&gt;0,E13,0)</f>
        <v>0</v>
      </c>
      <c r="F15" s="363" t="s">
        <v>358</v>
      </c>
    </row>
    <row r="16" spans="1:10" x14ac:dyDescent="0.2">
      <c r="A16" s="376"/>
      <c r="B16" s="569"/>
      <c r="C16" s="569"/>
      <c r="D16" s="569"/>
      <c r="E16" s="363"/>
      <c r="F16" s="363"/>
    </row>
    <row r="17" spans="1:13" x14ac:dyDescent="0.2">
      <c r="A17" s="376"/>
      <c r="B17" s="354" t="s">
        <v>24</v>
      </c>
      <c r="C17" s="569"/>
      <c r="D17" s="569"/>
      <c r="E17" s="363"/>
      <c r="F17" s="363"/>
    </row>
    <row r="18" spans="1:13" ht="67.5" customHeight="1" x14ac:dyDescent="0.2">
      <c r="A18" s="376"/>
      <c r="B18" s="565" t="s">
        <v>93</v>
      </c>
      <c r="C18" s="565" t="s">
        <v>94</v>
      </c>
      <c r="D18" s="578" t="s">
        <v>95</v>
      </c>
      <c r="E18" s="370" t="s">
        <v>29</v>
      </c>
      <c r="F18" s="370" t="s">
        <v>117</v>
      </c>
      <c r="G18" s="564" t="s">
        <v>349</v>
      </c>
      <c r="H18" s="564" t="s">
        <v>350</v>
      </c>
    </row>
    <row r="19" spans="1:13" ht="36" customHeight="1" x14ac:dyDescent="0.2">
      <c r="A19" s="376"/>
      <c r="B19" s="579"/>
      <c r="C19" s="579"/>
      <c r="D19" s="567"/>
      <c r="E19" s="402"/>
      <c r="F19" s="402"/>
      <c r="G19" s="580">
        <f>(B19-C19)-D13-F19</f>
        <v>0</v>
      </c>
      <c r="H19" s="580">
        <f>D19-E19-D13</f>
        <v>0</v>
      </c>
    </row>
    <row r="20" spans="1:13" ht="70.5" customHeight="1" x14ac:dyDescent="0.2">
      <c r="A20" s="376"/>
      <c r="B20" s="569"/>
      <c r="C20" s="569"/>
      <c r="D20" s="569"/>
      <c r="E20" s="374" t="s">
        <v>119</v>
      </c>
      <c r="F20" s="374" t="s">
        <v>351</v>
      </c>
      <c r="G20" s="363"/>
    </row>
    <row r="21" spans="1:13" ht="14" x14ac:dyDescent="0.2">
      <c r="A21" s="376"/>
      <c r="B21" s="569"/>
      <c r="C21" s="569"/>
      <c r="D21" s="569"/>
      <c r="E21" s="581"/>
      <c r="F21" s="581"/>
    </row>
    <row r="22" spans="1:13" x14ac:dyDescent="0.2">
      <c r="A22" s="382" t="s">
        <v>96</v>
      </c>
    </row>
    <row r="23" spans="1:13" s="376" customFormat="1" x14ac:dyDescent="0.2">
      <c r="A23" s="376" t="s">
        <v>120</v>
      </c>
      <c r="B23" s="363"/>
      <c r="C23" s="377"/>
      <c r="D23" s="380"/>
      <c r="E23" s="377"/>
      <c r="F23" s="377"/>
      <c r="G23" s="377"/>
      <c r="I23" s="541" t="s">
        <v>0</v>
      </c>
    </row>
    <row r="24" spans="1:13" s="349" customFormat="1" x14ac:dyDescent="0.2">
      <c r="A24" s="382" t="s">
        <v>97</v>
      </c>
      <c r="B24" s="382"/>
      <c r="C24" s="382"/>
      <c r="D24" s="382"/>
      <c r="E24" s="382"/>
      <c r="F24" s="382"/>
      <c r="G24" s="382"/>
      <c r="H24" s="382"/>
      <c r="I24" s="382"/>
      <c r="J24" s="382"/>
      <c r="K24" s="382"/>
      <c r="L24" s="382"/>
    </row>
    <row r="25" spans="1:13" x14ac:dyDescent="0.2">
      <c r="M25" s="349"/>
    </row>
    <row r="26" spans="1:13" s="376" customFormat="1" x14ac:dyDescent="0.2">
      <c r="B26" s="384" t="s">
        <v>121</v>
      </c>
    </row>
    <row r="27" spans="1:13" s="376" customFormat="1" ht="48.5" thickBot="1" x14ac:dyDescent="0.25">
      <c r="B27" s="385" t="s">
        <v>122</v>
      </c>
      <c r="C27" s="385" t="s">
        <v>34</v>
      </c>
      <c r="D27" s="385" t="s">
        <v>35</v>
      </c>
      <c r="E27" s="485" t="s">
        <v>344</v>
      </c>
      <c r="F27" s="485" t="s">
        <v>345</v>
      </c>
      <c r="G27" s="386" t="s">
        <v>36</v>
      </c>
      <c r="H27" s="387"/>
    </row>
    <row r="28" spans="1:13" s="376" customFormat="1" ht="40.5" customHeight="1" thickBot="1" x14ac:dyDescent="0.25">
      <c r="A28" s="388" t="s">
        <v>37</v>
      </c>
      <c r="B28" s="406"/>
      <c r="C28" s="406"/>
      <c r="D28" s="406"/>
      <c r="E28" s="406"/>
      <c r="F28" s="406"/>
      <c r="G28" s="389">
        <f>SUM(B28:F28)</f>
        <v>0</v>
      </c>
      <c r="H28" s="387"/>
    </row>
    <row r="29" spans="1:13" s="376" customFormat="1" x14ac:dyDescent="0.2">
      <c r="A29" s="377"/>
      <c r="B29" s="378" t="s">
        <v>38</v>
      </c>
      <c r="C29" s="378"/>
      <c r="D29" s="378"/>
      <c r="E29" s="378"/>
      <c r="F29" s="378"/>
      <c r="G29" s="378"/>
      <c r="H29" s="378"/>
      <c r="I29" s="387"/>
    </row>
    <row r="30" spans="1:13" s="376" customFormat="1" x14ac:dyDescent="0.2">
      <c r="A30" s="377"/>
      <c r="B30" s="390" t="s">
        <v>39</v>
      </c>
      <c r="C30" s="378"/>
      <c r="D30" s="378"/>
      <c r="E30" s="378"/>
      <c r="F30" s="378"/>
      <c r="G30" s="378"/>
      <c r="H30" s="378"/>
      <c r="I30" s="387"/>
    </row>
    <row r="31" spans="1:13" s="376" customFormat="1" x14ac:dyDescent="0.2">
      <c r="A31" s="377"/>
      <c r="B31" s="390" t="s">
        <v>40</v>
      </c>
      <c r="C31" s="378"/>
      <c r="D31" s="378"/>
      <c r="E31" s="378"/>
      <c r="F31" s="378"/>
      <c r="G31" s="378"/>
      <c r="H31" s="378"/>
      <c r="I31" s="387"/>
    </row>
    <row r="32" spans="1:13" s="376" customFormat="1" x14ac:dyDescent="0.2">
      <c r="A32" s="377"/>
      <c r="B32" s="390" t="s">
        <v>41</v>
      </c>
      <c r="C32" s="378"/>
      <c r="D32" s="378"/>
      <c r="E32" s="378"/>
      <c r="F32" s="378"/>
      <c r="G32" s="378"/>
      <c r="H32" s="378"/>
      <c r="I32" s="387"/>
    </row>
    <row r="33" spans="1:12" s="376" customFormat="1" x14ac:dyDescent="0.2">
      <c r="A33" s="377"/>
      <c r="B33" s="390" t="s">
        <v>359</v>
      </c>
      <c r="C33" s="378"/>
      <c r="D33" s="378"/>
      <c r="E33" s="378"/>
      <c r="F33" s="378"/>
      <c r="G33" s="378"/>
      <c r="H33" s="378"/>
      <c r="I33" s="387"/>
    </row>
    <row r="34" spans="1:12" s="376" customFormat="1" x14ac:dyDescent="0.2">
      <c r="A34" s="377"/>
      <c r="B34" s="390" t="s">
        <v>360</v>
      </c>
      <c r="C34" s="378"/>
      <c r="D34" s="378"/>
      <c r="E34" s="378"/>
      <c r="F34" s="378"/>
      <c r="G34" s="378"/>
      <c r="H34" s="378"/>
      <c r="I34" s="387"/>
    </row>
    <row r="35" spans="1:12" s="376" customFormat="1" x14ac:dyDescent="0.2">
      <c r="A35" s="377"/>
      <c r="B35" s="390"/>
      <c r="C35" s="378"/>
      <c r="D35" s="378"/>
      <c r="E35" s="378"/>
      <c r="F35" s="378"/>
      <c r="G35" s="378"/>
      <c r="H35" s="378"/>
      <c r="I35" s="387"/>
    </row>
    <row r="36" spans="1:12" s="376" customFormat="1" x14ac:dyDescent="0.2">
      <c r="B36" s="376" t="s">
        <v>42</v>
      </c>
    </row>
    <row r="37" spans="1:12" s="376" customFormat="1" ht="39.5" thickBot="1" x14ac:dyDescent="0.25">
      <c r="B37" s="385" t="s">
        <v>123</v>
      </c>
      <c r="C37" s="385" t="s">
        <v>36</v>
      </c>
      <c r="D37" s="378"/>
      <c r="E37" s="378"/>
      <c r="F37" s="378"/>
      <c r="G37" s="378"/>
      <c r="H37" s="387"/>
    </row>
    <row r="38" spans="1:12" s="376" customFormat="1" ht="44.25" customHeight="1" thickBot="1" x14ac:dyDescent="0.25">
      <c r="A38" s="388" t="s">
        <v>37</v>
      </c>
      <c r="B38" s="406"/>
      <c r="C38" s="389">
        <f>SUM(B38)</f>
        <v>0</v>
      </c>
      <c r="D38" s="378"/>
      <c r="E38" s="391"/>
      <c r="F38" s="378"/>
      <c r="G38" s="378"/>
      <c r="H38" s="387"/>
    </row>
    <row r="39" spans="1:12" s="376" customFormat="1" x14ac:dyDescent="0.2">
      <c r="A39" s="377"/>
      <c r="B39" s="378" t="s">
        <v>38</v>
      </c>
      <c r="C39" s="378"/>
      <c r="D39" s="378"/>
      <c r="E39" s="378"/>
      <c r="F39" s="378"/>
      <c r="G39" s="378"/>
      <c r="H39" s="378"/>
      <c r="I39" s="387"/>
    </row>
    <row r="40" spans="1:12" s="376" customFormat="1" x14ac:dyDescent="0.2">
      <c r="A40" s="377"/>
      <c r="B40" s="390" t="s">
        <v>43</v>
      </c>
      <c r="C40" s="378"/>
      <c r="D40" s="378"/>
      <c r="E40" s="378"/>
      <c r="F40" s="378"/>
      <c r="G40" s="378"/>
      <c r="H40" s="378"/>
      <c r="I40" s="387"/>
    </row>
    <row r="41" spans="1:12" s="349" customFormat="1" x14ac:dyDescent="0.2">
      <c r="A41" s="382"/>
      <c r="B41" s="382"/>
      <c r="C41" s="382"/>
      <c r="D41" s="382"/>
      <c r="E41" s="382"/>
      <c r="F41" s="382"/>
      <c r="G41" s="382"/>
      <c r="H41" s="382"/>
      <c r="I41" s="382"/>
      <c r="J41" s="382"/>
      <c r="K41" s="382"/>
      <c r="L41" s="382"/>
    </row>
    <row r="42" spans="1:12" s="349" customFormat="1" x14ac:dyDescent="0.2">
      <c r="A42" s="382"/>
      <c r="B42" s="382"/>
      <c r="C42" s="382"/>
      <c r="D42" s="382"/>
      <c r="E42" s="382"/>
      <c r="F42" s="382"/>
      <c r="G42" s="382"/>
      <c r="H42" s="382"/>
      <c r="I42" s="382"/>
      <c r="J42" s="382"/>
      <c r="K42" s="382"/>
      <c r="L42" s="382"/>
    </row>
    <row r="43" spans="1:12" s="376" customFormat="1" x14ac:dyDescent="0.2">
      <c r="B43" s="376" t="s">
        <v>44</v>
      </c>
    </row>
    <row r="44" spans="1:12" s="376" customFormat="1" ht="78.5" thickBot="1" x14ac:dyDescent="0.25">
      <c r="B44" s="590" t="s">
        <v>114</v>
      </c>
      <c r="C44" s="385" t="s">
        <v>124</v>
      </c>
      <c r="D44" s="385" t="s">
        <v>125</v>
      </c>
      <c r="E44" s="385" t="s">
        <v>126</v>
      </c>
      <c r="F44" s="385" t="s">
        <v>361</v>
      </c>
      <c r="G44" s="542" t="s">
        <v>36</v>
      </c>
      <c r="H44" s="387"/>
    </row>
    <row r="45" spans="1:12" s="376" customFormat="1" ht="43.5" customHeight="1" thickBot="1" x14ac:dyDescent="0.25">
      <c r="A45" s="388" t="s">
        <v>37</v>
      </c>
      <c r="B45" s="543"/>
      <c r="C45" s="406"/>
      <c r="D45" s="406"/>
      <c r="E45" s="406"/>
      <c r="F45" s="406"/>
      <c r="G45" s="389">
        <f>SUM(B45:F45)</f>
        <v>0</v>
      </c>
      <c r="H45" s="387"/>
    </row>
    <row r="46" spans="1:12" s="376" customFormat="1" x14ac:dyDescent="0.2">
      <c r="A46" s="377"/>
      <c r="B46" s="378" t="s">
        <v>38</v>
      </c>
      <c r="C46" s="378"/>
      <c r="D46" s="378"/>
      <c r="E46" s="378"/>
      <c r="F46" s="544"/>
      <c r="G46" s="378"/>
      <c r="H46" s="378"/>
      <c r="I46" s="387"/>
    </row>
    <row r="47" spans="1:12" s="376" customFormat="1" ht="13.5" customHeight="1" x14ac:dyDescent="0.2">
      <c r="A47" s="377"/>
      <c r="B47" s="761" t="s">
        <v>127</v>
      </c>
      <c r="C47" s="761"/>
      <c r="D47" s="761"/>
      <c r="E47" s="761"/>
      <c r="F47" s="761"/>
      <c r="G47" s="761"/>
      <c r="H47" s="378"/>
      <c r="I47" s="387"/>
    </row>
    <row r="48" spans="1:12" s="376" customFormat="1" x14ac:dyDescent="0.2">
      <c r="A48" s="377"/>
      <c r="B48" s="390" t="s">
        <v>109</v>
      </c>
      <c r="C48" s="378"/>
      <c r="D48" s="378"/>
      <c r="E48" s="378"/>
      <c r="F48" s="378"/>
      <c r="G48" s="378"/>
      <c r="H48" s="378"/>
      <c r="I48" s="387"/>
    </row>
    <row r="49" spans="1:12" s="376" customFormat="1" x14ac:dyDescent="0.2">
      <c r="A49" s="377"/>
      <c r="B49" s="390" t="s">
        <v>45</v>
      </c>
      <c r="C49" s="378"/>
      <c r="D49" s="378"/>
      <c r="E49" s="378"/>
      <c r="F49" s="378"/>
      <c r="G49" s="378"/>
      <c r="H49" s="378"/>
      <c r="I49" s="387"/>
    </row>
    <row r="50" spans="1:12" s="376" customFormat="1" x14ac:dyDescent="0.2">
      <c r="A50" s="377"/>
      <c r="B50" s="390" t="s">
        <v>371</v>
      </c>
      <c r="C50" s="378"/>
      <c r="D50" s="378"/>
      <c r="E50" s="378"/>
      <c r="F50" s="378"/>
      <c r="G50" s="378"/>
      <c r="H50" s="378"/>
      <c r="I50" s="387"/>
    </row>
    <row r="51" spans="1:12" s="376" customFormat="1" x14ac:dyDescent="0.2">
      <c r="A51" s="377"/>
      <c r="B51" s="489" t="s">
        <v>372</v>
      </c>
      <c r="C51" s="378"/>
      <c r="D51" s="378"/>
      <c r="E51" s="378"/>
      <c r="F51" s="378"/>
      <c r="G51" s="378"/>
      <c r="H51" s="378"/>
      <c r="I51" s="387"/>
    </row>
    <row r="52" spans="1:12" s="349" customFormat="1" x14ac:dyDescent="0.2">
      <c r="A52" s="382"/>
      <c r="B52" s="382"/>
      <c r="C52" s="382"/>
      <c r="D52" s="382"/>
      <c r="E52" s="382"/>
      <c r="F52" s="382"/>
      <c r="G52" s="382"/>
      <c r="H52" s="382"/>
      <c r="I52" s="382"/>
      <c r="J52" s="382"/>
      <c r="K52" s="382"/>
      <c r="L52" s="382"/>
    </row>
    <row r="53" spans="1:12" s="376" customFormat="1" ht="12" customHeight="1" x14ac:dyDescent="0.2"/>
    <row r="54" spans="1:12" s="376" customFormat="1" x14ac:dyDescent="0.2">
      <c r="B54" s="376" t="s">
        <v>46</v>
      </c>
      <c r="E54" s="545"/>
    </row>
    <row r="55" spans="1:12" s="376" customFormat="1" ht="91.5" thickBot="1" x14ac:dyDescent="0.25">
      <c r="B55" s="385" t="s">
        <v>128</v>
      </c>
      <c r="C55" s="385" t="s">
        <v>129</v>
      </c>
      <c r="D55" s="386" t="s">
        <v>390</v>
      </c>
      <c r="E55" s="599" t="s">
        <v>391</v>
      </c>
      <c r="F55" s="386" t="s">
        <v>36</v>
      </c>
      <c r="G55" s="378"/>
    </row>
    <row r="56" spans="1:12" s="376" customFormat="1" ht="41.25" customHeight="1" thickBot="1" x14ac:dyDescent="0.25">
      <c r="A56" s="388" t="s">
        <v>37</v>
      </c>
      <c r="B56" s="546"/>
      <c r="C56" s="547"/>
      <c r="D56" s="547"/>
      <c r="E56" s="548"/>
      <c r="F56" s="389">
        <f>SUM(B56:E56)</f>
        <v>0</v>
      </c>
      <c r="G56" s="597"/>
    </row>
    <row r="57" spans="1:12" s="376" customFormat="1" x14ac:dyDescent="0.2">
      <c r="A57" s="377"/>
      <c r="B57" s="378" t="s">
        <v>38</v>
      </c>
      <c r="C57" s="378"/>
      <c r="D57" s="378"/>
      <c r="E57" s="378"/>
      <c r="F57" s="378"/>
      <c r="G57" s="378"/>
      <c r="H57" s="378"/>
      <c r="I57" s="387"/>
    </row>
    <row r="58" spans="1:12" s="376" customFormat="1" x14ac:dyDescent="0.2">
      <c r="A58" s="377"/>
      <c r="B58" s="390" t="s">
        <v>143</v>
      </c>
      <c r="C58" s="378"/>
      <c r="D58" s="378"/>
      <c r="E58" s="378"/>
      <c r="F58" s="378"/>
      <c r="G58" s="378"/>
      <c r="H58" s="378"/>
      <c r="I58" s="387"/>
    </row>
    <row r="59" spans="1:12" s="376" customFormat="1" x14ac:dyDescent="0.2">
      <c r="A59" s="377"/>
      <c r="B59" s="765" t="s">
        <v>353</v>
      </c>
      <c r="C59" s="765"/>
      <c r="D59" s="765"/>
      <c r="E59" s="765"/>
      <c r="F59" s="765"/>
      <c r="G59" s="378"/>
      <c r="H59" s="378"/>
      <c r="I59" s="387"/>
    </row>
    <row r="60" spans="1:12" s="376" customFormat="1" x14ac:dyDescent="0.2">
      <c r="A60" s="377"/>
      <c r="B60" s="489" t="s">
        <v>392</v>
      </c>
      <c r="C60" s="490"/>
      <c r="D60" s="490"/>
      <c r="E60" s="490"/>
      <c r="F60" s="490"/>
      <c r="G60" s="549"/>
      <c r="H60" s="378"/>
      <c r="I60" s="387"/>
    </row>
    <row r="61" spans="1:12" s="376" customFormat="1" x14ac:dyDescent="0.2">
      <c r="A61" s="377"/>
      <c r="B61" s="489" t="s">
        <v>393</v>
      </c>
      <c r="C61" s="490"/>
      <c r="D61" s="490"/>
      <c r="E61" s="490"/>
      <c r="F61" s="490"/>
      <c r="G61" s="549"/>
      <c r="H61" s="378"/>
      <c r="I61" s="387"/>
    </row>
    <row r="62" spans="1:12" s="376" customFormat="1" x14ac:dyDescent="0.2">
      <c r="A62" s="377"/>
      <c r="B62" s="601"/>
      <c r="C62" s="378"/>
      <c r="D62" s="378"/>
      <c r="E62" s="378"/>
      <c r="F62" s="378"/>
      <c r="G62" s="378"/>
      <c r="H62" s="378"/>
      <c r="I62" s="387"/>
    </row>
    <row r="63" spans="1:12" s="376" customFormat="1" x14ac:dyDescent="0.2">
      <c r="B63" s="376" t="s">
        <v>47</v>
      </c>
    </row>
    <row r="64" spans="1:12" s="376" customFormat="1" ht="52.5" thickBot="1" x14ac:dyDescent="0.25">
      <c r="B64" s="385" t="s">
        <v>130</v>
      </c>
      <c r="C64" s="385" t="s">
        <v>48</v>
      </c>
      <c r="D64" s="385" t="s">
        <v>131</v>
      </c>
      <c r="E64" s="550" t="s">
        <v>142</v>
      </c>
      <c r="F64" s="385" t="s">
        <v>36</v>
      </c>
      <c r="G64" s="378"/>
      <c r="H64" s="378"/>
      <c r="I64" s="378"/>
      <c r="J64" s="387"/>
    </row>
    <row r="65" spans="1:12" s="376" customFormat="1" ht="42.75" customHeight="1" thickBot="1" x14ac:dyDescent="0.25">
      <c r="A65" s="388" t="s">
        <v>37</v>
      </c>
      <c r="B65" s="406"/>
      <c r="C65" s="406"/>
      <c r="D65" s="406"/>
      <c r="E65" s="551"/>
      <c r="F65" s="389">
        <f>SUM(B65:E65)</f>
        <v>0</v>
      </c>
      <c r="G65" s="378"/>
      <c r="H65" s="378"/>
      <c r="I65" s="378"/>
      <c r="J65" s="387"/>
    </row>
    <row r="66" spans="1:12" s="376" customFormat="1" x14ac:dyDescent="0.2">
      <c r="A66" s="377"/>
      <c r="B66" s="378" t="s">
        <v>38</v>
      </c>
      <c r="C66" s="378"/>
      <c r="D66" s="378"/>
      <c r="E66" s="544"/>
      <c r="F66" s="378"/>
      <c r="G66" s="378"/>
      <c r="H66" s="378"/>
      <c r="I66" s="387"/>
    </row>
    <row r="67" spans="1:12" s="376" customFormat="1" x14ac:dyDescent="0.2">
      <c r="A67" s="377"/>
      <c r="B67" s="390" t="s">
        <v>373</v>
      </c>
      <c r="C67" s="378"/>
      <c r="D67" s="378"/>
      <c r="E67" s="378"/>
      <c r="F67" s="378"/>
      <c r="G67" s="378"/>
      <c r="H67" s="378"/>
      <c r="I67" s="387"/>
    </row>
    <row r="68" spans="1:12" s="376" customFormat="1" x14ac:dyDescent="0.2">
      <c r="A68" s="377"/>
      <c r="B68" s="390" t="s">
        <v>144</v>
      </c>
      <c r="C68" s="378"/>
      <c r="D68" s="378"/>
      <c r="E68" s="378"/>
      <c r="F68" s="378"/>
      <c r="G68" s="378"/>
      <c r="H68" s="378"/>
      <c r="I68" s="387"/>
    </row>
    <row r="69" spans="1:12" s="376" customFormat="1" x14ac:dyDescent="0.2">
      <c r="A69" s="377"/>
      <c r="B69" s="390" t="s">
        <v>145</v>
      </c>
      <c r="C69" s="378"/>
      <c r="D69" s="378"/>
      <c r="E69" s="378"/>
      <c r="F69" s="378"/>
      <c r="G69" s="378"/>
      <c r="H69" s="378"/>
      <c r="I69" s="387"/>
    </row>
    <row r="70" spans="1:12" s="376" customFormat="1" x14ac:dyDescent="0.2">
      <c r="A70" s="377"/>
      <c r="B70" s="489" t="s">
        <v>146</v>
      </c>
      <c r="C70" s="378"/>
      <c r="D70" s="378"/>
      <c r="E70" s="378"/>
      <c r="F70" s="378"/>
      <c r="G70" s="378"/>
      <c r="H70" s="378"/>
      <c r="I70" s="387"/>
    </row>
    <row r="71" spans="1:12" s="376" customFormat="1" x14ac:dyDescent="0.2">
      <c r="A71" s="377"/>
      <c r="B71" s="390"/>
      <c r="C71" s="378"/>
      <c r="D71" s="378"/>
      <c r="E71" s="378"/>
      <c r="F71" s="378"/>
      <c r="G71" s="378"/>
      <c r="H71" s="378"/>
      <c r="I71" s="387"/>
    </row>
    <row r="72" spans="1:12" s="376" customFormat="1" x14ac:dyDescent="0.2">
      <c r="B72" s="376" t="s">
        <v>49</v>
      </c>
    </row>
    <row r="73" spans="1:12" s="376" customFormat="1" ht="26.5" thickBot="1" x14ac:dyDescent="0.25">
      <c r="B73" s="385" t="s">
        <v>132</v>
      </c>
      <c r="C73" s="385" t="s">
        <v>36</v>
      </c>
      <c r="D73" s="378"/>
      <c r="E73" s="378"/>
      <c r="F73" s="378"/>
      <c r="G73" s="378"/>
      <c r="H73" s="387"/>
    </row>
    <row r="74" spans="1:12" s="376" customFormat="1" ht="42" customHeight="1" thickBot="1" x14ac:dyDescent="0.25">
      <c r="A74" s="388" t="s">
        <v>37</v>
      </c>
      <c r="B74" s="406"/>
      <c r="C74" s="389">
        <f>SUM(B74)</f>
        <v>0</v>
      </c>
      <c r="D74" s="378"/>
      <c r="E74" s="391"/>
      <c r="F74" s="378"/>
      <c r="G74" s="378"/>
      <c r="H74" s="387"/>
    </row>
    <row r="75" spans="1:12" s="376" customFormat="1" x14ac:dyDescent="0.2">
      <c r="A75" s="377"/>
      <c r="B75" s="378" t="s">
        <v>38</v>
      </c>
      <c r="C75" s="378"/>
      <c r="D75" s="378"/>
      <c r="E75" s="378"/>
      <c r="F75" s="378"/>
      <c r="G75" s="378"/>
      <c r="H75" s="378"/>
      <c r="I75" s="387"/>
    </row>
    <row r="76" spans="1:12" s="376" customFormat="1" x14ac:dyDescent="0.2">
      <c r="A76" s="377"/>
      <c r="B76" s="390" t="s">
        <v>151</v>
      </c>
      <c r="C76" s="378"/>
      <c r="D76" s="378"/>
      <c r="E76" s="378"/>
      <c r="F76" s="378"/>
      <c r="G76" s="378"/>
      <c r="H76" s="378"/>
      <c r="I76" s="387"/>
    </row>
    <row r="77" spans="1:12" s="376" customFormat="1" x14ac:dyDescent="0.2">
      <c r="A77" s="377"/>
      <c r="B77" s="390"/>
      <c r="C77" s="378"/>
      <c r="D77" s="378"/>
      <c r="E77" s="378"/>
      <c r="F77" s="378"/>
      <c r="G77" s="378"/>
      <c r="H77" s="378"/>
      <c r="I77" s="387"/>
    </row>
    <row r="78" spans="1:12" s="349" customFormat="1" x14ac:dyDescent="0.2">
      <c r="A78" s="382"/>
      <c r="B78" s="382" t="s">
        <v>50</v>
      </c>
      <c r="C78" s="382"/>
      <c r="D78" s="382"/>
      <c r="E78" s="382"/>
      <c r="F78" s="382"/>
      <c r="G78" s="382"/>
      <c r="H78" s="382"/>
      <c r="I78" s="382"/>
      <c r="J78" s="382"/>
      <c r="K78" s="382"/>
      <c r="L78" s="382"/>
    </row>
    <row r="79" spans="1:12" s="349" customFormat="1" ht="52" x14ac:dyDescent="0.2">
      <c r="A79" s="397"/>
      <c r="B79" s="552" t="s">
        <v>51</v>
      </c>
      <c r="C79" s="552" t="s">
        <v>52</v>
      </c>
      <c r="D79" s="552" t="s">
        <v>53</v>
      </c>
      <c r="E79" s="552" t="s">
        <v>54</v>
      </c>
      <c r="F79" s="552" t="s">
        <v>55</v>
      </c>
      <c r="G79" s="552" t="s">
        <v>56</v>
      </c>
      <c r="H79" s="553" t="s">
        <v>142</v>
      </c>
      <c r="I79" s="552" t="s">
        <v>57</v>
      </c>
      <c r="J79" s="552" t="s">
        <v>58</v>
      </c>
    </row>
    <row r="80" spans="1:12" s="349" customFormat="1" ht="41.25" customHeight="1" x14ac:dyDescent="0.2">
      <c r="A80" s="552" t="s">
        <v>37</v>
      </c>
      <c r="B80" s="554"/>
      <c r="C80" s="554"/>
      <c r="D80" s="554"/>
      <c r="E80" s="554"/>
      <c r="F80" s="554"/>
      <c r="G80" s="554"/>
      <c r="H80" s="554"/>
      <c r="I80" s="554"/>
      <c r="J80" s="554"/>
    </row>
    <row r="81" spans="1:13" s="349" customFormat="1" x14ac:dyDescent="0.2">
      <c r="A81" s="397"/>
      <c r="B81" s="398"/>
      <c r="C81" s="398"/>
      <c r="D81" s="398"/>
      <c r="E81" s="398"/>
      <c r="F81" s="398"/>
      <c r="G81" s="398"/>
      <c r="H81" s="398"/>
      <c r="I81" s="398"/>
      <c r="J81" s="398"/>
      <c r="K81" s="398"/>
      <c r="L81" s="398"/>
      <c r="M81" s="555"/>
    </row>
    <row r="82" spans="1:13" s="349" customFormat="1" ht="57" customHeight="1" thickBot="1" x14ac:dyDescent="0.25">
      <c r="A82" s="397"/>
      <c r="B82" s="552" t="s">
        <v>113</v>
      </c>
      <c r="C82" s="552" t="s">
        <v>3</v>
      </c>
      <c r="D82" s="556" t="s">
        <v>36</v>
      </c>
      <c r="E82" s="398"/>
      <c r="F82" s="398"/>
      <c r="G82" s="398"/>
      <c r="H82" s="398"/>
      <c r="I82" s="398"/>
      <c r="J82" s="398"/>
      <c r="K82" s="398"/>
      <c r="L82" s="398"/>
      <c r="M82" s="555"/>
    </row>
    <row r="83" spans="1:13" s="349" customFormat="1" ht="50.15" customHeight="1" thickBot="1" x14ac:dyDescent="0.25">
      <c r="A83" s="397"/>
      <c r="B83" s="554"/>
      <c r="C83" s="557"/>
      <c r="D83" s="558">
        <f>B80+C80+D80+E80+F80+G80+H80+I80+J80+B83+C83</f>
        <v>0</v>
      </c>
      <c r="E83" s="398"/>
      <c r="F83" s="398"/>
      <c r="G83" s="398"/>
      <c r="H83" s="398"/>
      <c r="I83" s="398"/>
      <c r="J83" s="398"/>
      <c r="K83" s="398"/>
      <c r="L83" s="398"/>
      <c r="M83" s="555"/>
    </row>
    <row r="84" spans="1:13" s="349" customFormat="1" x14ac:dyDescent="0.2">
      <c r="A84" s="397"/>
      <c r="B84" s="398"/>
      <c r="C84" s="398"/>
      <c r="D84" s="398"/>
      <c r="E84" s="398"/>
      <c r="F84" s="398"/>
      <c r="G84" s="398"/>
      <c r="H84" s="398"/>
      <c r="I84" s="398"/>
      <c r="J84" s="398"/>
      <c r="K84" s="398"/>
      <c r="L84" s="398"/>
      <c r="M84" s="555"/>
    </row>
    <row r="85" spans="1:13" s="376" customFormat="1" x14ac:dyDescent="0.2">
      <c r="B85" s="384" t="s">
        <v>59</v>
      </c>
      <c r="C85" s="391"/>
      <c r="D85" s="391"/>
      <c r="E85" s="391"/>
      <c r="F85" s="391"/>
      <c r="G85" s="391"/>
      <c r="H85" s="391"/>
      <c r="I85" s="391"/>
      <c r="J85" s="378"/>
    </row>
    <row r="86" spans="1:13" s="376" customFormat="1" ht="14.25" customHeight="1" x14ac:dyDescent="0.2">
      <c r="B86" s="384" t="s">
        <v>157</v>
      </c>
      <c r="C86" s="391"/>
      <c r="D86" s="391"/>
      <c r="E86" s="391"/>
      <c r="F86" s="391"/>
      <c r="G86" s="391"/>
      <c r="H86" s="391"/>
      <c r="I86" s="391"/>
      <c r="J86" s="378"/>
    </row>
    <row r="87" spans="1:13" s="376" customFormat="1" ht="14.25" customHeight="1" x14ac:dyDescent="0.2">
      <c r="B87" s="384" t="s">
        <v>152</v>
      </c>
      <c r="C87" s="391"/>
      <c r="D87" s="391"/>
      <c r="E87" s="391"/>
      <c r="F87" s="391"/>
      <c r="G87" s="391"/>
      <c r="H87" s="391"/>
      <c r="I87" s="391"/>
      <c r="J87" s="378"/>
    </row>
    <row r="88" spans="1:13" s="376" customFormat="1" ht="14.25" customHeight="1" x14ac:dyDescent="0.2">
      <c r="B88" s="384" t="s">
        <v>153</v>
      </c>
      <c r="C88" s="391"/>
      <c r="D88" s="391"/>
      <c r="E88" s="391"/>
      <c r="F88" s="391"/>
      <c r="G88" s="391"/>
      <c r="H88" s="391"/>
      <c r="I88" s="391"/>
      <c r="J88" s="378"/>
    </row>
    <row r="89" spans="1:13" s="376" customFormat="1" ht="14.25" customHeight="1" x14ac:dyDescent="0.2">
      <c r="B89" s="384" t="s">
        <v>154</v>
      </c>
      <c r="C89" s="391"/>
      <c r="D89" s="391"/>
      <c r="E89" s="391"/>
      <c r="F89" s="391"/>
      <c r="G89" s="391"/>
      <c r="H89" s="391"/>
      <c r="I89" s="391"/>
      <c r="J89" s="378"/>
    </row>
    <row r="90" spans="1:13" s="376" customFormat="1" ht="14.25" customHeight="1" x14ac:dyDescent="0.2">
      <c r="B90" s="384" t="s">
        <v>155</v>
      </c>
      <c r="C90" s="391"/>
      <c r="D90" s="391"/>
      <c r="E90" s="391"/>
      <c r="F90" s="391"/>
      <c r="G90" s="391"/>
      <c r="H90" s="391"/>
      <c r="I90" s="391"/>
      <c r="J90" s="378"/>
    </row>
    <row r="91" spans="1:13" s="376" customFormat="1" ht="14.25" customHeight="1" x14ac:dyDescent="0.2">
      <c r="B91" s="384" t="s">
        <v>156</v>
      </c>
      <c r="C91" s="391"/>
      <c r="D91" s="391"/>
      <c r="E91" s="391"/>
      <c r="F91" s="391"/>
      <c r="G91" s="391"/>
      <c r="H91" s="391"/>
      <c r="I91" s="391"/>
      <c r="J91" s="378"/>
    </row>
    <row r="92" spans="1:13" s="376" customFormat="1" ht="14.25" customHeight="1" x14ac:dyDescent="0.2">
      <c r="B92" s="489" t="s">
        <v>389</v>
      </c>
      <c r="C92" s="391"/>
      <c r="D92" s="391"/>
      <c r="E92" s="391"/>
      <c r="F92" s="391"/>
      <c r="G92" s="391"/>
      <c r="H92" s="391"/>
      <c r="I92" s="391"/>
      <c r="J92" s="378"/>
    </row>
    <row r="93" spans="1:13" s="376" customFormat="1" ht="14.25" customHeight="1" x14ac:dyDescent="0.2">
      <c r="B93" s="384" t="s">
        <v>147</v>
      </c>
      <c r="C93" s="391"/>
      <c r="D93" s="391"/>
      <c r="E93" s="391"/>
      <c r="F93" s="391"/>
      <c r="G93" s="391"/>
      <c r="H93" s="391"/>
      <c r="I93" s="391"/>
      <c r="J93" s="378"/>
    </row>
    <row r="94" spans="1:13" s="376" customFormat="1" ht="14.25" customHeight="1" x14ac:dyDescent="0.2">
      <c r="B94" s="384" t="s">
        <v>148</v>
      </c>
      <c r="C94" s="391"/>
      <c r="D94" s="391"/>
      <c r="E94" s="391"/>
      <c r="F94" s="391"/>
      <c r="G94" s="391"/>
      <c r="H94" s="391"/>
      <c r="I94" s="391"/>
      <c r="J94" s="378"/>
    </row>
    <row r="95" spans="1:13" s="376" customFormat="1" ht="14.25" customHeight="1" x14ac:dyDescent="0.2">
      <c r="B95" s="384" t="s">
        <v>149</v>
      </c>
      <c r="C95" s="391"/>
      <c r="D95" s="391"/>
      <c r="E95" s="391"/>
      <c r="F95" s="391"/>
      <c r="G95" s="391"/>
      <c r="H95" s="391"/>
      <c r="I95" s="391"/>
      <c r="J95" s="378"/>
    </row>
    <row r="96" spans="1:13" s="376" customFormat="1" ht="14.25" customHeight="1" x14ac:dyDescent="0.2">
      <c r="B96" s="384" t="s">
        <v>150</v>
      </c>
      <c r="C96" s="391"/>
      <c r="D96" s="391"/>
      <c r="E96" s="391"/>
      <c r="F96" s="391"/>
      <c r="G96" s="391"/>
      <c r="H96" s="391"/>
      <c r="I96" s="391"/>
      <c r="J96" s="378"/>
    </row>
    <row r="97" spans="1:10" s="376" customFormat="1" x14ac:dyDescent="0.2">
      <c r="B97" s="384"/>
      <c r="C97" s="391"/>
      <c r="D97" s="391"/>
      <c r="E97" s="391"/>
      <c r="F97" s="391"/>
      <c r="G97" s="391"/>
      <c r="H97" s="391"/>
      <c r="I97" s="391"/>
      <c r="J97" s="378"/>
    </row>
    <row r="98" spans="1:10" s="376" customFormat="1" x14ac:dyDescent="0.2">
      <c r="B98" s="376" t="s">
        <v>60</v>
      </c>
    </row>
    <row r="99" spans="1:10" s="376" customFormat="1" ht="39.5" thickBot="1" x14ac:dyDescent="0.25">
      <c r="B99" s="385" t="s">
        <v>61</v>
      </c>
      <c r="C99" s="385" t="s">
        <v>36</v>
      </c>
      <c r="D99" s="378"/>
      <c r="E99" s="378"/>
      <c r="F99" s="378"/>
      <c r="G99" s="387"/>
    </row>
    <row r="100" spans="1:10" s="376" customFormat="1" ht="39" customHeight="1" thickBot="1" x14ac:dyDescent="0.25">
      <c r="A100" s="388" t="s">
        <v>37</v>
      </c>
      <c r="B100" s="406"/>
      <c r="C100" s="389">
        <f>SUM(B100:B100)</f>
        <v>0</v>
      </c>
      <c r="D100" s="378"/>
      <c r="E100" s="378"/>
      <c r="F100" s="378"/>
      <c r="G100" s="387"/>
    </row>
    <row r="101" spans="1:10" s="376" customFormat="1" x14ac:dyDescent="0.2">
      <c r="A101" s="377"/>
      <c r="B101" s="378" t="s">
        <v>38</v>
      </c>
      <c r="C101" s="378"/>
      <c r="D101" s="378"/>
      <c r="E101" s="378"/>
      <c r="F101" s="378"/>
      <c r="G101" s="378"/>
      <c r="H101" s="378"/>
      <c r="I101" s="387"/>
    </row>
    <row r="102" spans="1:10" s="376" customFormat="1" x14ac:dyDescent="0.2">
      <c r="A102" s="377"/>
      <c r="B102" s="390" t="s">
        <v>362</v>
      </c>
      <c r="C102" s="378"/>
      <c r="D102" s="378"/>
      <c r="E102" s="378"/>
      <c r="F102" s="378"/>
      <c r="G102" s="378"/>
      <c r="H102" s="378"/>
      <c r="I102" s="387"/>
    </row>
    <row r="103" spans="1:10" s="376" customFormat="1" x14ac:dyDescent="0.2">
      <c r="A103" s="377"/>
      <c r="B103" s="559"/>
      <c r="C103" s="378"/>
      <c r="D103" s="378"/>
      <c r="E103" s="378"/>
      <c r="F103" s="378"/>
      <c r="G103" s="378"/>
      <c r="H103" s="378"/>
      <c r="I103" s="387"/>
    </row>
    <row r="104" spans="1:10" s="376" customFormat="1" x14ac:dyDescent="0.2"/>
    <row r="105" spans="1:10" x14ac:dyDescent="0.2">
      <c r="A105" s="376"/>
      <c r="B105" s="376" t="s">
        <v>62</v>
      </c>
      <c r="C105" s="376"/>
    </row>
    <row r="106" spans="1:10" ht="106" customHeight="1" thickBot="1" x14ac:dyDescent="0.25">
      <c r="A106" s="376"/>
      <c r="B106" s="388" t="s">
        <v>108</v>
      </c>
      <c r="C106" s="388" t="s">
        <v>107</v>
      </c>
      <c r="D106" s="388" t="s">
        <v>346</v>
      </c>
      <c r="E106" s="388" t="s">
        <v>355</v>
      </c>
      <c r="F106" s="608" t="s">
        <v>395</v>
      </c>
      <c r="G106" s="492" t="s">
        <v>36</v>
      </c>
    </row>
    <row r="107" spans="1:10" ht="41.25" customHeight="1" thickBot="1" x14ac:dyDescent="0.25">
      <c r="A107" s="400" t="s">
        <v>37</v>
      </c>
      <c r="B107" s="48"/>
      <c r="C107" s="408"/>
      <c r="D107" s="486"/>
      <c r="E107" s="486"/>
      <c r="F107" s="602"/>
      <c r="G107" s="389">
        <f>SUM(B107:F107)</f>
        <v>0</v>
      </c>
    </row>
    <row r="108" spans="1:10" x14ac:dyDescent="0.2">
      <c r="A108" s="377"/>
      <c r="B108" s="378" t="s">
        <v>38</v>
      </c>
      <c r="C108" s="378"/>
    </row>
    <row r="109" spans="1:10" s="376" customFormat="1" x14ac:dyDescent="0.2">
      <c r="A109" s="377"/>
      <c r="B109" s="390" t="s">
        <v>158</v>
      </c>
      <c r="C109" s="378"/>
      <c r="D109" s="378"/>
      <c r="E109" s="378"/>
      <c r="F109" s="378"/>
      <c r="G109" s="378"/>
      <c r="H109" s="378"/>
      <c r="I109" s="387"/>
    </row>
    <row r="110" spans="1:10" x14ac:dyDescent="0.2">
      <c r="A110" s="377"/>
      <c r="B110" s="390" t="s">
        <v>356</v>
      </c>
      <c r="C110" s="378"/>
    </row>
    <row r="111" spans="1:10" x14ac:dyDescent="0.2">
      <c r="A111" s="377"/>
      <c r="B111" s="390" t="s">
        <v>374</v>
      </c>
      <c r="C111" s="378"/>
    </row>
    <row r="112" spans="1:10" x14ac:dyDescent="0.2">
      <c r="A112" s="377"/>
      <c r="B112" s="390" t="s">
        <v>357</v>
      </c>
      <c r="C112" s="378"/>
    </row>
    <row r="113" spans="1:3" x14ac:dyDescent="0.2">
      <c r="A113" s="377"/>
      <c r="B113" s="390" t="s">
        <v>375</v>
      </c>
      <c r="C113" s="378"/>
    </row>
    <row r="114" spans="1:3" x14ac:dyDescent="0.2">
      <c r="A114" s="377"/>
      <c r="B114" s="605" t="s">
        <v>396</v>
      </c>
      <c r="C114" s="378"/>
    </row>
    <row r="115" spans="1:3" s="349" customFormat="1" ht="12" x14ac:dyDescent="0.2"/>
    <row r="116" spans="1:3" x14ac:dyDescent="0.2">
      <c r="A116" s="376"/>
      <c r="B116" s="376" t="s">
        <v>111</v>
      </c>
      <c r="C116" s="376"/>
    </row>
    <row r="117" spans="1:3" ht="98.15" customHeight="1" thickBot="1" x14ac:dyDescent="0.25">
      <c r="A117" s="376"/>
      <c r="B117" s="399" t="s">
        <v>363</v>
      </c>
      <c r="C117" s="385" t="s">
        <v>36</v>
      </c>
    </row>
    <row r="118" spans="1:3" ht="40.5" customHeight="1" thickBot="1" x14ac:dyDescent="0.25">
      <c r="A118" s="400" t="s">
        <v>37</v>
      </c>
      <c r="B118" s="48"/>
      <c r="C118" s="389">
        <f>SUM(B118:B118)</f>
        <v>0</v>
      </c>
    </row>
    <row r="119" spans="1:3" x14ac:dyDescent="0.2">
      <c r="A119" s="377"/>
      <c r="B119" s="378" t="s">
        <v>38</v>
      </c>
      <c r="C119" s="378"/>
    </row>
    <row r="120" spans="1:3" x14ac:dyDescent="0.2">
      <c r="B120" s="382" t="s">
        <v>394</v>
      </c>
    </row>
    <row r="121" spans="1:3" s="349" customFormat="1" ht="12" x14ac:dyDescent="0.2"/>
    <row r="122" spans="1:3" s="349" customFormat="1" ht="12" x14ac:dyDescent="0.2"/>
    <row r="123" spans="1:3" s="349" customFormat="1" ht="12" x14ac:dyDescent="0.2"/>
  </sheetData>
  <mergeCells count="3">
    <mergeCell ref="G12:H12"/>
    <mergeCell ref="B47:G47"/>
    <mergeCell ref="B59:F59"/>
  </mergeCells>
  <phoneticPr fontId="1"/>
  <pageMargins left="0.38" right="0.3" top="0.64" bottom="0.34" header="0.51200000000000001" footer="0.2"/>
  <pageSetup paperSize="9" scale="60" fitToHeight="4" orientation="landscape" r:id="rId1"/>
  <headerFooter alignWithMargins="0"/>
  <rowBreaks count="3" manualBreakCount="3">
    <brk id="21" max="16383" man="1"/>
    <brk id="62" max="9" man="1"/>
    <brk id="10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M123"/>
  <sheetViews>
    <sheetView view="pageBreakPreview" zoomScale="70" zoomScaleNormal="100" zoomScaleSheetLayoutView="70" workbookViewId="0"/>
  </sheetViews>
  <sheetFormatPr defaultColWidth="9" defaultRowHeight="13" x14ac:dyDescent="0.2"/>
  <cols>
    <col min="1" max="1" width="3.90625" style="383" customWidth="1"/>
    <col min="2" max="13" width="14.36328125" style="383" customWidth="1"/>
    <col min="14" max="16384" width="9" style="383"/>
  </cols>
  <sheetData>
    <row r="1" spans="1:13" s="346" customFormat="1" ht="14" x14ac:dyDescent="0.2">
      <c r="A1" s="343" t="s">
        <v>98</v>
      </c>
      <c r="B1" s="343"/>
      <c r="C1" s="343"/>
      <c r="D1" s="343"/>
      <c r="E1" s="343"/>
      <c r="F1" s="343"/>
      <c r="G1" s="343"/>
      <c r="H1" s="344" t="s">
        <v>2</v>
      </c>
      <c r="I1" s="401"/>
      <c r="K1" s="409" t="s">
        <v>99</v>
      </c>
      <c r="L1" s="410"/>
    </row>
    <row r="2" spans="1:13" s="346" customFormat="1" ht="14" x14ac:dyDescent="0.2">
      <c r="A2" s="342" t="s">
        <v>86</v>
      </c>
      <c r="B2" s="343"/>
      <c r="C2" s="343"/>
      <c r="D2" s="343"/>
      <c r="E2" s="343"/>
      <c r="F2" s="343"/>
      <c r="G2" s="343"/>
      <c r="H2" s="343"/>
      <c r="I2" s="343"/>
      <c r="K2" s="409"/>
      <c r="L2" s="410"/>
    </row>
    <row r="3" spans="1:13" s="346" customFormat="1" ht="14" x14ac:dyDescent="0.2">
      <c r="A3" s="342"/>
      <c r="B3" s="343"/>
      <c r="C3" s="343"/>
      <c r="D3" s="343"/>
      <c r="E3" s="343"/>
      <c r="F3" s="343"/>
      <c r="G3" s="343"/>
      <c r="H3" s="344" t="s">
        <v>65</v>
      </c>
      <c r="I3" s="563"/>
      <c r="K3" s="409"/>
      <c r="L3" s="345" t="s">
        <v>66</v>
      </c>
      <c r="M3" s="416"/>
    </row>
    <row r="4" spans="1:13" s="346" customFormat="1" ht="14" x14ac:dyDescent="0.2">
      <c r="A4" s="342"/>
      <c r="B4" s="343"/>
      <c r="C4" s="343"/>
      <c r="D4" s="343"/>
      <c r="E4" s="343"/>
      <c r="F4" s="343"/>
      <c r="G4" s="343"/>
      <c r="H4" s="343"/>
      <c r="I4" s="536"/>
      <c r="K4" s="409"/>
      <c r="L4" s="446"/>
      <c r="M4" s="410"/>
    </row>
    <row r="5" spans="1:13" s="346" customFormat="1" ht="14" x14ac:dyDescent="0.2">
      <c r="A5" s="342"/>
      <c r="B5" s="344" t="s">
        <v>15</v>
      </c>
      <c r="C5" s="401"/>
      <c r="D5" s="343"/>
      <c r="E5" s="343"/>
      <c r="F5" s="343"/>
      <c r="G5" s="343"/>
      <c r="H5" s="343"/>
      <c r="I5" s="343"/>
      <c r="K5" s="409"/>
      <c r="L5" s="410"/>
      <c r="M5" s="410"/>
    </row>
    <row r="6" spans="1:13" s="346" customFormat="1" ht="14" x14ac:dyDescent="0.2">
      <c r="A6" s="342"/>
      <c r="B6" s="347"/>
      <c r="C6" s="347"/>
      <c r="D6" s="343"/>
      <c r="E6" s="343"/>
      <c r="F6" s="343"/>
      <c r="G6" s="343"/>
      <c r="H6" s="347"/>
      <c r="I6" s="535"/>
      <c r="K6" s="409"/>
      <c r="L6" s="410"/>
      <c r="M6" s="410"/>
    </row>
    <row r="7" spans="1:13" s="350" customFormat="1" ht="14.5" thickBot="1" x14ac:dyDescent="0.25">
      <c r="A7" s="349"/>
      <c r="B7" s="349"/>
      <c r="C7" s="349"/>
      <c r="D7" s="349"/>
      <c r="E7" s="349"/>
      <c r="F7" s="349"/>
      <c r="G7" s="349"/>
      <c r="H7" s="349"/>
      <c r="I7" s="536" t="s">
        <v>0</v>
      </c>
      <c r="K7" s="411"/>
      <c r="L7" s="447"/>
      <c r="M7" s="348" t="s">
        <v>0</v>
      </c>
    </row>
    <row r="8" spans="1:13" ht="82.5" customHeight="1" x14ac:dyDescent="0.2">
      <c r="A8" s="376"/>
      <c r="B8" s="564" t="s">
        <v>87</v>
      </c>
      <c r="C8" s="564" t="s">
        <v>138</v>
      </c>
      <c r="D8" s="565" t="s">
        <v>348</v>
      </c>
      <c r="E8" s="564" t="s">
        <v>139</v>
      </c>
      <c r="F8" s="376"/>
      <c r="G8" s="382"/>
      <c r="H8" s="382"/>
      <c r="I8" s="382"/>
      <c r="K8" s="448"/>
      <c r="L8" s="412" t="s">
        <v>100</v>
      </c>
      <c r="M8" s="364"/>
    </row>
    <row r="9" spans="1:13" ht="36" customHeight="1" thickBot="1" x14ac:dyDescent="0.25">
      <c r="A9" s="376"/>
      <c r="B9" s="566"/>
      <c r="C9" s="566"/>
      <c r="D9" s="567"/>
      <c r="E9" s="568">
        <f>B9-C9-D9</f>
        <v>0</v>
      </c>
      <c r="F9" s="376"/>
      <c r="G9" s="382"/>
      <c r="H9" s="382"/>
      <c r="I9" s="382"/>
      <c r="K9" s="448"/>
      <c r="L9" s="417"/>
      <c r="M9" s="364"/>
    </row>
    <row r="10" spans="1:13" x14ac:dyDescent="0.2">
      <c r="A10" s="376"/>
      <c r="B10" s="569"/>
      <c r="C10" s="569"/>
      <c r="D10" s="569"/>
      <c r="E10" s="363"/>
      <c r="F10" s="363"/>
      <c r="G10" s="382"/>
      <c r="H10" s="382"/>
      <c r="I10" s="382"/>
      <c r="K10" s="448"/>
      <c r="L10" s="413"/>
      <c r="M10" s="364"/>
    </row>
    <row r="11" spans="1:13" ht="12.75" customHeight="1" thickBot="1" x14ac:dyDescent="0.25">
      <c r="A11" s="376"/>
      <c r="B11" s="569"/>
      <c r="C11" s="569"/>
      <c r="D11" s="569"/>
      <c r="E11" s="363"/>
      <c r="F11" s="363"/>
      <c r="G11" s="382"/>
      <c r="H11" s="382"/>
      <c r="I11" s="382"/>
      <c r="K11" s="448"/>
      <c r="L11" s="414"/>
      <c r="M11" s="364"/>
    </row>
    <row r="12" spans="1:13" ht="91.4" customHeight="1" thickTop="1" x14ac:dyDescent="0.2">
      <c r="A12" s="376"/>
      <c r="B12" s="569"/>
      <c r="C12" s="569"/>
      <c r="D12" s="570" t="s">
        <v>88</v>
      </c>
      <c r="E12" s="571" t="s">
        <v>140</v>
      </c>
      <c r="F12" s="572" t="s">
        <v>89</v>
      </c>
      <c r="G12" s="764" t="s">
        <v>90</v>
      </c>
      <c r="H12" s="764"/>
      <c r="I12" s="363"/>
      <c r="J12" s="415"/>
      <c r="K12" s="448"/>
      <c r="L12" s="449" t="s">
        <v>101</v>
      </c>
      <c r="M12" s="364"/>
    </row>
    <row r="13" spans="1:13" ht="36" customHeight="1" thickBot="1" x14ac:dyDescent="0.25">
      <c r="A13" s="376"/>
      <c r="B13" s="569"/>
      <c r="C13" s="569"/>
      <c r="D13" s="557"/>
      <c r="E13" s="573">
        <f>+D13-D9</f>
        <v>0</v>
      </c>
      <c r="F13" s="574" t="e">
        <f>IF(IF(E9&lt;E13,E9+D9,E15+(E9-E15)*H19/G19+D9)&gt;D19,D19,IF(E9&lt;E13,E9+D9,E15+(E9-E15)*H19/G19+D9))</f>
        <v>#DIV/0!</v>
      </c>
      <c r="G13" s="382"/>
      <c r="H13" s="569"/>
      <c r="I13" s="363"/>
      <c r="J13" s="415"/>
      <c r="K13" s="448"/>
      <c r="L13" s="362" t="e">
        <f>+F13*L9</f>
        <v>#DIV/0!</v>
      </c>
      <c r="M13" s="364"/>
    </row>
    <row r="14" spans="1:13" ht="57.75" customHeight="1" thickTop="1" x14ac:dyDescent="0.2">
      <c r="A14" s="376"/>
      <c r="B14" s="569"/>
      <c r="C14" s="569"/>
      <c r="D14" s="575" t="s">
        <v>91</v>
      </c>
      <c r="E14" s="576" t="s">
        <v>92</v>
      </c>
      <c r="F14" s="363"/>
      <c r="G14" s="382"/>
      <c r="H14" s="382"/>
      <c r="I14" s="382"/>
      <c r="K14" s="411"/>
      <c r="L14" s="364"/>
    </row>
    <row r="15" spans="1:13" ht="12.75" customHeight="1" x14ac:dyDescent="0.2">
      <c r="A15" s="376"/>
      <c r="B15" s="569"/>
      <c r="C15" s="569"/>
      <c r="D15" s="569"/>
      <c r="E15" s="577">
        <f>IF(E13&gt;0,E13,0)</f>
        <v>0</v>
      </c>
      <c r="F15" s="363"/>
      <c r="G15" s="382"/>
      <c r="H15" s="382"/>
      <c r="I15" s="382"/>
      <c r="K15" s="411"/>
      <c r="L15" s="364"/>
    </row>
    <row r="16" spans="1:13" x14ac:dyDescent="0.2">
      <c r="A16" s="376"/>
      <c r="B16" s="569"/>
      <c r="C16" s="569"/>
      <c r="D16" s="569"/>
      <c r="E16" s="363"/>
      <c r="F16" s="363"/>
      <c r="G16" s="382"/>
      <c r="H16" s="382"/>
      <c r="I16" s="382"/>
      <c r="K16" s="411"/>
      <c r="L16" s="364"/>
    </row>
    <row r="17" spans="1:13" x14ac:dyDescent="0.2">
      <c r="A17" s="376"/>
      <c r="B17" s="354" t="s">
        <v>24</v>
      </c>
      <c r="C17" s="569"/>
      <c r="D17" s="569"/>
      <c r="E17" s="363"/>
      <c r="F17" s="363"/>
      <c r="G17" s="382"/>
      <c r="H17" s="382"/>
      <c r="I17" s="382"/>
      <c r="K17" s="411"/>
      <c r="L17" s="364"/>
    </row>
    <row r="18" spans="1:13" ht="67.5" customHeight="1" x14ac:dyDescent="0.2">
      <c r="A18" s="376"/>
      <c r="B18" s="565" t="s">
        <v>93</v>
      </c>
      <c r="C18" s="565" t="s">
        <v>94</v>
      </c>
      <c r="D18" s="578" t="s">
        <v>95</v>
      </c>
      <c r="E18" s="370" t="s">
        <v>29</v>
      </c>
      <c r="F18" s="370" t="s">
        <v>117</v>
      </c>
      <c r="G18" s="564" t="s">
        <v>349</v>
      </c>
      <c r="H18" s="564" t="s">
        <v>350</v>
      </c>
      <c r="I18" s="382"/>
      <c r="K18" s="411"/>
      <c r="L18" s="364"/>
    </row>
    <row r="19" spans="1:13" ht="36" customHeight="1" x14ac:dyDescent="0.2">
      <c r="A19" s="376"/>
      <c r="B19" s="579"/>
      <c r="C19" s="579"/>
      <c r="D19" s="567"/>
      <c r="E19" s="402"/>
      <c r="F19" s="402"/>
      <c r="G19" s="580">
        <f>(B19-C19)-D13-F19</f>
        <v>0</v>
      </c>
      <c r="H19" s="580">
        <f>D19-E19-D13</f>
        <v>0</v>
      </c>
      <c r="I19" s="382"/>
      <c r="K19" s="411"/>
      <c r="L19" s="364"/>
    </row>
    <row r="20" spans="1:13" ht="70.5" customHeight="1" x14ac:dyDescent="0.2">
      <c r="A20" s="376"/>
      <c r="B20" s="569"/>
      <c r="C20" s="569"/>
      <c r="D20" s="569"/>
      <c r="E20" s="374" t="s">
        <v>119</v>
      </c>
      <c r="F20" s="374" t="s">
        <v>105</v>
      </c>
      <c r="G20" s="363"/>
      <c r="H20" s="382"/>
      <c r="I20" s="382"/>
      <c r="K20" s="411"/>
      <c r="L20" s="364"/>
    </row>
    <row r="21" spans="1:13" ht="14" x14ac:dyDescent="0.2">
      <c r="A21" s="376"/>
      <c r="B21" s="569"/>
      <c r="C21" s="569"/>
      <c r="D21" s="569"/>
      <c r="E21" s="581"/>
      <c r="F21" s="581"/>
      <c r="G21" s="382"/>
      <c r="H21" s="382"/>
      <c r="I21" s="382"/>
      <c r="K21" s="411"/>
      <c r="L21" s="364"/>
    </row>
    <row r="22" spans="1:13" x14ac:dyDescent="0.2">
      <c r="A22" s="382" t="s">
        <v>110</v>
      </c>
      <c r="B22" s="382"/>
      <c r="C22" s="382"/>
      <c r="D22" s="382"/>
      <c r="E22" s="382"/>
      <c r="F22" s="382"/>
      <c r="G22" s="382"/>
      <c r="H22" s="382"/>
      <c r="I22" s="382"/>
      <c r="K22" s="364"/>
      <c r="L22" s="364"/>
    </row>
    <row r="23" spans="1:13" s="379" customFormat="1" x14ac:dyDescent="0.2">
      <c r="A23" s="376" t="s">
        <v>120</v>
      </c>
      <c r="B23" s="363"/>
      <c r="C23" s="377"/>
      <c r="D23" s="380"/>
      <c r="E23" s="377"/>
      <c r="F23" s="377"/>
      <c r="G23" s="377"/>
      <c r="H23" s="376"/>
      <c r="I23" s="376"/>
      <c r="K23" s="364"/>
      <c r="L23" s="364"/>
      <c r="M23" s="381" t="s">
        <v>0</v>
      </c>
    </row>
    <row r="24" spans="1:13" s="350" customFormat="1" x14ac:dyDescent="0.2">
      <c r="A24" s="382" t="s">
        <v>97</v>
      </c>
      <c r="B24" s="382"/>
      <c r="C24" s="382"/>
      <c r="D24" s="382"/>
      <c r="E24" s="382"/>
      <c r="F24" s="382"/>
      <c r="G24" s="382"/>
      <c r="H24" s="382"/>
      <c r="I24" s="382"/>
      <c r="J24" s="383"/>
      <c r="K24" s="364"/>
      <c r="L24" s="364"/>
    </row>
    <row r="25" spans="1:13" x14ac:dyDescent="0.2">
      <c r="A25" s="382"/>
      <c r="B25" s="382"/>
      <c r="C25" s="382"/>
      <c r="D25" s="382"/>
      <c r="E25" s="382"/>
      <c r="F25" s="382"/>
      <c r="G25" s="382"/>
      <c r="H25" s="382"/>
      <c r="I25" s="382"/>
      <c r="M25" s="350"/>
    </row>
    <row r="26" spans="1:13" s="379" customFormat="1" x14ac:dyDescent="0.2">
      <c r="A26" s="376"/>
      <c r="B26" s="384" t="s">
        <v>121</v>
      </c>
      <c r="C26" s="376"/>
      <c r="D26" s="376"/>
      <c r="E26" s="376"/>
      <c r="F26" s="376"/>
      <c r="G26" s="376"/>
      <c r="H26" s="376"/>
      <c r="I26" s="376"/>
    </row>
    <row r="27" spans="1:13" s="379" customFormat="1" ht="48.5" thickBot="1" x14ac:dyDescent="0.25">
      <c r="A27" s="376"/>
      <c r="B27" s="385" t="s">
        <v>122</v>
      </c>
      <c r="C27" s="385" t="s">
        <v>34</v>
      </c>
      <c r="D27" s="385" t="s">
        <v>35</v>
      </c>
      <c r="E27" s="485" t="s">
        <v>344</v>
      </c>
      <c r="F27" s="485" t="s">
        <v>345</v>
      </c>
      <c r="G27" s="386" t="s">
        <v>36</v>
      </c>
      <c r="H27" s="387"/>
      <c r="I27" s="376"/>
    </row>
    <row r="28" spans="1:13" s="379" customFormat="1" ht="40.5" customHeight="1" thickBot="1" x14ac:dyDescent="0.25">
      <c r="A28" s="388" t="s">
        <v>37</v>
      </c>
      <c r="B28" s="406"/>
      <c r="C28" s="406"/>
      <c r="D28" s="406"/>
      <c r="E28" s="406"/>
      <c r="F28" s="406"/>
      <c r="G28" s="389">
        <f>SUM(B28:F28)</f>
        <v>0</v>
      </c>
      <c r="H28" s="387"/>
      <c r="I28" s="376"/>
    </row>
    <row r="29" spans="1:13" s="379" customFormat="1" x14ac:dyDescent="0.2">
      <c r="A29" s="377"/>
      <c r="B29" s="378" t="s">
        <v>38</v>
      </c>
      <c r="C29" s="378"/>
      <c r="D29" s="378"/>
      <c r="E29" s="378"/>
      <c r="F29" s="378"/>
      <c r="G29" s="378"/>
      <c r="H29" s="378"/>
      <c r="I29" s="387"/>
    </row>
    <row r="30" spans="1:13" s="379" customFormat="1" x14ac:dyDescent="0.2">
      <c r="A30" s="377"/>
      <c r="B30" s="390" t="s">
        <v>39</v>
      </c>
      <c r="C30" s="378"/>
      <c r="D30" s="378"/>
      <c r="E30" s="378"/>
      <c r="F30" s="378"/>
      <c r="G30" s="378"/>
      <c r="H30" s="378"/>
      <c r="I30" s="387"/>
    </row>
    <row r="31" spans="1:13" s="379" customFormat="1" x14ac:dyDescent="0.2">
      <c r="A31" s="377"/>
      <c r="B31" s="390" t="s">
        <v>40</v>
      </c>
      <c r="C31" s="378"/>
      <c r="D31" s="378"/>
      <c r="E31" s="378"/>
      <c r="F31" s="378"/>
      <c r="G31" s="378"/>
      <c r="H31" s="378"/>
      <c r="I31" s="387"/>
    </row>
    <row r="32" spans="1:13" s="379" customFormat="1" x14ac:dyDescent="0.2">
      <c r="A32" s="377"/>
      <c r="B32" s="390" t="s">
        <v>41</v>
      </c>
      <c r="C32" s="378"/>
      <c r="D32" s="378"/>
      <c r="E32" s="378"/>
      <c r="F32" s="378"/>
      <c r="G32" s="378"/>
      <c r="H32" s="378"/>
      <c r="I32" s="387"/>
    </row>
    <row r="33" spans="1:12" s="379" customFormat="1" x14ac:dyDescent="0.2">
      <c r="A33" s="377"/>
      <c r="B33" s="390" t="s">
        <v>359</v>
      </c>
      <c r="C33" s="378"/>
      <c r="D33" s="378"/>
      <c r="E33" s="378"/>
      <c r="F33" s="378"/>
      <c r="G33" s="378"/>
      <c r="H33" s="378"/>
      <c r="I33" s="387"/>
    </row>
    <row r="34" spans="1:12" s="379" customFormat="1" x14ac:dyDescent="0.2">
      <c r="A34" s="377"/>
      <c r="B34" s="390" t="s">
        <v>360</v>
      </c>
      <c r="C34" s="378"/>
      <c r="D34" s="378"/>
      <c r="E34" s="378"/>
      <c r="F34" s="378"/>
      <c r="G34" s="378"/>
      <c r="H34" s="378"/>
      <c r="I34" s="387"/>
    </row>
    <row r="35" spans="1:12" s="379" customFormat="1" x14ac:dyDescent="0.2">
      <c r="A35" s="377"/>
      <c r="B35" s="390"/>
      <c r="C35" s="378"/>
      <c r="D35" s="378"/>
      <c r="E35" s="378"/>
      <c r="F35" s="378"/>
      <c r="G35" s="378"/>
      <c r="H35" s="378"/>
      <c r="I35" s="387"/>
    </row>
    <row r="36" spans="1:12" s="379" customFormat="1" x14ac:dyDescent="0.2">
      <c r="A36" s="376"/>
      <c r="B36" s="376" t="s">
        <v>42</v>
      </c>
      <c r="C36" s="376"/>
      <c r="D36" s="376"/>
      <c r="E36" s="376"/>
      <c r="F36" s="376"/>
      <c r="G36" s="376"/>
      <c r="H36" s="376"/>
      <c r="I36" s="376"/>
    </row>
    <row r="37" spans="1:12" s="379" customFormat="1" ht="39.5" thickBot="1" x14ac:dyDescent="0.25">
      <c r="A37" s="376"/>
      <c r="B37" s="385" t="s">
        <v>123</v>
      </c>
      <c r="C37" s="385" t="s">
        <v>36</v>
      </c>
      <c r="D37" s="378"/>
      <c r="E37" s="378"/>
      <c r="F37" s="378"/>
      <c r="G37" s="378"/>
      <c r="H37" s="387"/>
      <c r="I37" s="376"/>
    </row>
    <row r="38" spans="1:12" s="379" customFormat="1" ht="44.25" customHeight="1" thickBot="1" x14ac:dyDescent="0.25">
      <c r="A38" s="388" t="s">
        <v>37</v>
      </c>
      <c r="B38" s="406"/>
      <c r="C38" s="389">
        <f>SUM(B38)</f>
        <v>0</v>
      </c>
      <c r="D38" s="378"/>
      <c r="E38" s="391"/>
      <c r="F38" s="378"/>
      <c r="G38" s="378"/>
      <c r="H38" s="387"/>
      <c r="I38" s="376"/>
    </row>
    <row r="39" spans="1:12" s="379" customFormat="1" x14ac:dyDescent="0.2">
      <c r="A39" s="377"/>
      <c r="B39" s="378" t="s">
        <v>38</v>
      </c>
      <c r="C39" s="378"/>
      <c r="D39" s="378"/>
      <c r="E39" s="378"/>
      <c r="F39" s="378"/>
      <c r="G39" s="378"/>
      <c r="H39" s="378"/>
      <c r="I39" s="387"/>
    </row>
    <row r="40" spans="1:12" s="379" customFormat="1" x14ac:dyDescent="0.2">
      <c r="A40" s="377"/>
      <c r="B40" s="390" t="s">
        <v>43</v>
      </c>
      <c r="C40" s="378"/>
      <c r="D40" s="378"/>
      <c r="E40" s="378"/>
      <c r="F40" s="378"/>
      <c r="G40" s="378"/>
      <c r="H40" s="378"/>
      <c r="I40" s="387"/>
    </row>
    <row r="41" spans="1:12" s="350" customFormat="1" x14ac:dyDescent="0.2">
      <c r="A41" s="382"/>
      <c r="B41" s="382"/>
      <c r="C41" s="382"/>
      <c r="D41" s="382"/>
      <c r="E41" s="382"/>
      <c r="F41" s="382"/>
      <c r="G41" s="382"/>
      <c r="H41" s="382"/>
      <c r="I41" s="382"/>
      <c r="J41" s="383"/>
      <c r="K41" s="383"/>
      <c r="L41" s="383"/>
    </row>
    <row r="42" spans="1:12" s="350" customFormat="1" x14ac:dyDescent="0.2">
      <c r="A42" s="382"/>
      <c r="B42" s="382"/>
      <c r="C42" s="382"/>
      <c r="D42" s="382"/>
      <c r="E42" s="382"/>
      <c r="F42" s="382"/>
      <c r="G42" s="382"/>
      <c r="H42" s="382"/>
      <c r="I42" s="382"/>
      <c r="J42" s="383"/>
      <c r="K42" s="383"/>
      <c r="L42" s="383"/>
    </row>
    <row r="43" spans="1:12" s="379" customFormat="1" x14ac:dyDescent="0.2">
      <c r="A43" s="376"/>
      <c r="B43" s="376" t="s">
        <v>44</v>
      </c>
      <c r="C43" s="376"/>
      <c r="D43" s="376"/>
      <c r="E43" s="376"/>
      <c r="F43" s="376"/>
      <c r="G43" s="376"/>
      <c r="H43" s="376"/>
      <c r="I43" s="376"/>
    </row>
    <row r="44" spans="1:12" s="379" customFormat="1" ht="78.5" thickBot="1" x14ac:dyDescent="0.25">
      <c r="A44" s="376"/>
      <c r="B44" s="582" t="s">
        <v>114</v>
      </c>
      <c r="C44" s="385" t="s">
        <v>124</v>
      </c>
      <c r="D44" s="385" t="s">
        <v>125</v>
      </c>
      <c r="E44" s="385" t="s">
        <v>126</v>
      </c>
      <c r="F44" s="385" t="s">
        <v>361</v>
      </c>
      <c r="G44" s="542" t="s">
        <v>36</v>
      </c>
      <c r="H44" s="387"/>
      <c r="I44" s="376"/>
    </row>
    <row r="45" spans="1:12" s="379" customFormat="1" ht="43.5" customHeight="1" thickBot="1" x14ac:dyDescent="0.25">
      <c r="A45" s="388" t="s">
        <v>37</v>
      </c>
      <c r="B45" s="543"/>
      <c r="C45" s="406"/>
      <c r="D45" s="406"/>
      <c r="E45" s="406"/>
      <c r="F45" s="406"/>
      <c r="G45" s="389">
        <f>SUM(B45:F45)</f>
        <v>0</v>
      </c>
      <c r="H45" s="387"/>
      <c r="I45" s="376"/>
    </row>
    <row r="46" spans="1:12" s="379" customFormat="1" x14ac:dyDescent="0.2">
      <c r="A46" s="377"/>
      <c r="B46" s="378" t="s">
        <v>38</v>
      </c>
      <c r="C46" s="378"/>
      <c r="D46" s="378"/>
      <c r="E46" s="378"/>
      <c r="F46" s="544"/>
      <c r="G46" s="378"/>
      <c r="H46" s="378"/>
      <c r="I46" s="387"/>
    </row>
    <row r="47" spans="1:12" s="379" customFormat="1" ht="13.5" customHeight="1" x14ac:dyDescent="0.2">
      <c r="A47" s="377"/>
      <c r="B47" s="761" t="s">
        <v>127</v>
      </c>
      <c r="C47" s="761"/>
      <c r="D47" s="761"/>
      <c r="E47" s="761"/>
      <c r="F47" s="761"/>
      <c r="G47" s="761"/>
      <c r="H47" s="378"/>
      <c r="I47" s="387"/>
    </row>
    <row r="48" spans="1:12" s="379" customFormat="1" x14ac:dyDescent="0.2">
      <c r="A48" s="377"/>
      <c r="B48" s="390" t="s">
        <v>109</v>
      </c>
      <c r="C48" s="378"/>
      <c r="D48" s="378"/>
      <c r="E48" s="378"/>
      <c r="F48" s="378"/>
      <c r="G48" s="378"/>
      <c r="H48" s="378"/>
      <c r="I48" s="387"/>
    </row>
    <row r="49" spans="1:12" s="379" customFormat="1" x14ac:dyDescent="0.2">
      <c r="A49" s="377"/>
      <c r="B49" s="390" t="s">
        <v>45</v>
      </c>
      <c r="C49" s="378"/>
      <c r="D49" s="378"/>
      <c r="E49" s="378"/>
      <c r="F49" s="378"/>
      <c r="G49" s="378"/>
      <c r="H49" s="378"/>
      <c r="I49" s="387"/>
    </row>
    <row r="50" spans="1:12" s="379" customFormat="1" x14ac:dyDescent="0.2">
      <c r="A50" s="377"/>
      <c r="B50" s="390" t="s">
        <v>371</v>
      </c>
      <c r="C50" s="378"/>
      <c r="D50" s="378"/>
      <c r="E50" s="378"/>
      <c r="F50" s="378"/>
      <c r="G50" s="378"/>
      <c r="H50" s="378"/>
      <c r="I50" s="387"/>
    </row>
    <row r="51" spans="1:12" s="379" customFormat="1" x14ac:dyDescent="0.2">
      <c r="A51" s="377"/>
      <c r="B51" s="489" t="s">
        <v>372</v>
      </c>
      <c r="C51" s="378"/>
      <c r="D51" s="378"/>
      <c r="E51" s="378"/>
      <c r="F51" s="378"/>
      <c r="G51" s="378"/>
      <c r="H51" s="378"/>
      <c r="I51" s="387"/>
    </row>
    <row r="52" spans="1:12" s="350" customFormat="1" x14ac:dyDescent="0.2">
      <c r="A52" s="382"/>
      <c r="B52" s="382"/>
      <c r="C52" s="382"/>
      <c r="D52" s="382"/>
      <c r="E52" s="382"/>
      <c r="F52" s="382"/>
      <c r="G52" s="382"/>
      <c r="H52" s="382"/>
      <c r="I52" s="382"/>
      <c r="J52" s="383"/>
      <c r="K52" s="383"/>
      <c r="L52" s="383"/>
    </row>
    <row r="53" spans="1:12" s="379" customFormat="1" ht="12" customHeight="1" x14ac:dyDescent="0.2">
      <c r="A53" s="376"/>
      <c r="B53" s="376"/>
      <c r="C53" s="376"/>
      <c r="D53" s="376"/>
      <c r="E53" s="376"/>
      <c r="F53" s="376"/>
      <c r="G53" s="376"/>
      <c r="H53" s="376"/>
      <c r="I53" s="376"/>
    </row>
    <row r="54" spans="1:12" s="379" customFormat="1" x14ac:dyDescent="0.2">
      <c r="A54" s="376"/>
      <c r="B54" s="376" t="s">
        <v>46</v>
      </c>
      <c r="C54" s="376"/>
      <c r="D54" s="376"/>
      <c r="E54" s="545"/>
      <c r="F54" s="376"/>
      <c r="G54" s="376"/>
      <c r="H54" s="376"/>
      <c r="I54" s="376"/>
    </row>
    <row r="55" spans="1:12" s="379" customFormat="1" ht="91.5" thickBot="1" x14ac:dyDescent="0.25">
      <c r="A55" s="376"/>
      <c r="B55" s="385" t="s">
        <v>128</v>
      </c>
      <c r="C55" s="385" t="s">
        <v>129</v>
      </c>
      <c r="D55" s="386" t="s">
        <v>390</v>
      </c>
      <c r="E55" s="599" t="s">
        <v>391</v>
      </c>
      <c r="F55" s="386" t="s">
        <v>36</v>
      </c>
      <c r="G55" s="378"/>
      <c r="H55" s="376"/>
      <c r="I55" s="376"/>
    </row>
    <row r="56" spans="1:12" s="379" customFormat="1" ht="41.25" customHeight="1" thickBot="1" x14ac:dyDescent="0.25">
      <c r="A56" s="388" t="s">
        <v>37</v>
      </c>
      <c r="B56" s="546"/>
      <c r="C56" s="547"/>
      <c r="D56" s="547"/>
      <c r="E56" s="548"/>
      <c r="F56" s="389">
        <f>SUM(B56:E56)</f>
        <v>0</v>
      </c>
      <c r="G56" s="597"/>
      <c r="H56" s="376"/>
      <c r="I56" s="376"/>
    </row>
    <row r="57" spans="1:12" s="379" customFormat="1" x14ac:dyDescent="0.2">
      <c r="A57" s="377"/>
      <c r="B57" s="378" t="s">
        <v>38</v>
      </c>
      <c r="C57" s="378"/>
      <c r="D57" s="378"/>
      <c r="E57" s="378"/>
      <c r="F57" s="378"/>
      <c r="G57" s="378"/>
      <c r="H57" s="378"/>
      <c r="I57" s="387"/>
    </row>
    <row r="58" spans="1:12" s="379" customFormat="1" x14ac:dyDescent="0.2">
      <c r="A58" s="377"/>
      <c r="B58" s="390" t="s">
        <v>143</v>
      </c>
      <c r="C58" s="378"/>
      <c r="D58" s="378"/>
      <c r="E58" s="378"/>
      <c r="F58" s="378"/>
      <c r="G58" s="378"/>
      <c r="H58" s="378"/>
      <c r="I58" s="387"/>
    </row>
    <row r="59" spans="1:12" s="379" customFormat="1" x14ac:dyDescent="0.2">
      <c r="A59" s="377"/>
      <c r="B59" s="765" t="s">
        <v>353</v>
      </c>
      <c r="C59" s="765"/>
      <c r="D59" s="765"/>
      <c r="E59" s="765"/>
      <c r="F59" s="765"/>
      <c r="G59" s="378"/>
      <c r="H59" s="378"/>
      <c r="I59" s="387"/>
    </row>
    <row r="60" spans="1:12" s="379" customFormat="1" x14ac:dyDescent="0.2">
      <c r="A60" s="377"/>
      <c r="B60" s="489" t="s">
        <v>392</v>
      </c>
      <c r="C60" s="490"/>
      <c r="D60" s="490"/>
      <c r="E60" s="490"/>
      <c r="F60" s="490"/>
      <c r="G60" s="490"/>
      <c r="H60" s="378"/>
      <c r="I60" s="387"/>
    </row>
    <row r="61" spans="1:12" s="379" customFormat="1" x14ac:dyDescent="0.2">
      <c r="A61" s="377"/>
      <c r="B61" s="489" t="s">
        <v>393</v>
      </c>
      <c r="C61" s="490"/>
      <c r="D61" s="490"/>
      <c r="E61" s="490"/>
      <c r="F61" s="490"/>
      <c r="G61" s="490"/>
      <c r="H61" s="378"/>
      <c r="I61" s="387"/>
    </row>
    <row r="62" spans="1:12" s="379" customFormat="1" x14ac:dyDescent="0.2">
      <c r="A62" s="377"/>
      <c r="B62" s="601"/>
      <c r="C62" s="378"/>
      <c r="D62" s="378"/>
      <c r="E62" s="378"/>
      <c r="F62" s="378"/>
      <c r="G62" s="378"/>
      <c r="H62" s="378"/>
      <c r="I62" s="387"/>
    </row>
    <row r="63" spans="1:12" s="379" customFormat="1" x14ac:dyDescent="0.2">
      <c r="A63" s="376"/>
      <c r="B63" s="376" t="s">
        <v>47</v>
      </c>
      <c r="C63" s="376"/>
      <c r="D63" s="376"/>
      <c r="E63" s="376"/>
      <c r="F63" s="376"/>
      <c r="G63" s="376"/>
      <c r="H63" s="376"/>
      <c r="I63" s="376"/>
    </row>
    <row r="64" spans="1:12" s="379" customFormat="1" ht="52.5" thickBot="1" x14ac:dyDescent="0.25">
      <c r="A64" s="376"/>
      <c r="B64" s="385" t="s">
        <v>130</v>
      </c>
      <c r="C64" s="385" t="s">
        <v>48</v>
      </c>
      <c r="D64" s="385" t="s">
        <v>131</v>
      </c>
      <c r="E64" s="550" t="s">
        <v>142</v>
      </c>
      <c r="F64" s="385" t="s">
        <v>36</v>
      </c>
      <c r="G64" s="378"/>
      <c r="H64" s="378"/>
      <c r="I64" s="378"/>
      <c r="J64" s="392"/>
    </row>
    <row r="65" spans="1:12" s="379" customFormat="1" ht="42.75" customHeight="1" thickBot="1" x14ac:dyDescent="0.25">
      <c r="A65" s="388" t="s">
        <v>37</v>
      </c>
      <c r="B65" s="406"/>
      <c r="C65" s="406"/>
      <c r="D65" s="406"/>
      <c r="E65" s="551"/>
      <c r="F65" s="389">
        <f>SUM(B65:E65)</f>
        <v>0</v>
      </c>
      <c r="G65" s="378"/>
      <c r="H65" s="378"/>
      <c r="I65" s="378"/>
      <c r="J65" s="392"/>
    </row>
    <row r="66" spans="1:12" s="379" customFormat="1" x14ac:dyDescent="0.2">
      <c r="A66" s="377"/>
      <c r="B66" s="378" t="s">
        <v>38</v>
      </c>
      <c r="C66" s="378"/>
      <c r="D66" s="378"/>
      <c r="E66" s="544"/>
      <c r="F66" s="378"/>
      <c r="G66" s="378"/>
      <c r="H66" s="378"/>
      <c r="I66" s="387"/>
    </row>
    <row r="67" spans="1:12" s="379" customFormat="1" x14ac:dyDescent="0.2">
      <c r="A67" s="377"/>
      <c r="B67" s="390" t="s">
        <v>373</v>
      </c>
      <c r="C67" s="378"/>
      <c r="D67" s="378"/>
      <c r="E67" s="378"/>
      <c r="F67" s="378"/>
      <c r="G67" s="378"/>
      <c r="H67" s="378"/>
      <c r="I67" s="387"/>
    </row>
    <row r="68" spans="1:12" s="379" customFormat="1" x14ac:dyDescent="0.2">
      <c r="A68" s="377"/>
      <c r="B68" s="390" t="s">
        <v>144</v>
      </c>
      <c r="C68" s="378"/>
      <c r="D68" s="378"/>
      <c r="E68" s="378"/>
      <c r="F68" s="378"/>
      <c r="G68" s="378"/>
      <c r="H68" s="378"/>
      <c r="I68" s="387"/>
    </row>
    <row r="69" spans="1:12" s="379" customFormat="1" x14ac:dyDescent="0.2">
      <c r="A69" s="377"/>
      <c r="B69" s="390" t="s">
        <v>145</v>
      </c>
      <c r="C69" s="378"/>
      <c r="D69" s="378"/>
      <c r="E69" s="378"/>
      <c r="F69" s="378"/>
      <c r="G69" s="378"/>
      <c r="H69" s="378"/>
      <c r="I69" s="387"/>
    </row>
    <row r="70" spans="1:12" s="379" customFormat="1" x14ac:dyDescent="0.2">
      <c r="A70" s="377"/>
      <c r="B70" s="489" t="s">
        <v>146</v>
      </c>
      <c r="C70" s="378"/>
      <c r="D70" s="378"/>
      <c r="E70" s="378"/>
      <c r="F70" s="378"/>
      <c r="G70" s="378"/>
      <c r="H70" s="378"/>
      <c r="I70" s="387"/>
    </row>
    <row r="71" spans="1:12" s="379" customFormat="1" x14ac:dyDescent="0.2">
      <c r="A71" s="377"/>
      <c r="B71" s="390"/>
      <c r="C71" s="378"/>
      <c r="D71" s="378"/>
      <c r="E71" s="378"/>
      <c r="F71" s="378"/>
      <c r="G71" s="378"/>
      <c r="H71" s="378"/>
      <c r="I71" s="387"/>
    </row>
    <row r="72" spans="1:12" s="379" customFormat="1" x14ac:dyDescent="0.2">
      <c r="A72" s="376"/>
      <c r="B72" s="376" t="s">
        <v>49</v>
      </c>
      <c r="C72" s="376"/>
      <c r="D72" s="376"/>
      <c r="E72" s="376"/>
      <c r="F72" s="376"/>
      <c r="G72" s="376"/>
      <c r="H72" s="376"/>
      <c r="I72" s="376"/>
    </row>
    <row r="73" spans="1:12" s="379" customFormat="1" ht="26.5" thickBot="1" x14ac:dyDescent="0.25">
      <c r="A73" s="376"/>
      <c r="B73" s="385" t="s">
        <v>132</v>
      </c>
      <c r="C73" s="385" t="s">
        <v>36</v>
      </c>
      <c r="D73" s="378"/>
      <c r="E73" s="378"/>
      <c r="F73" s="378"/>
      <c r="G73" s="378"/>
      <c r="H73" s="387"/>
      <c r="I73" s="376"/>
    </row>
    <row r="74" spans="1:12" s="379" customFormat="1" ht="42" customHeight="1" thickBot="1" x14ac:dyDescent="0.25">
      <c r="A74" s="388" t="s">
        <v>37</v>
      </c>
      <c r="B74" s="406"/>
      <c r="C74" s="389">
        <f>SUM(B74)</f>
        <v>0</v>
      </c>
      <c r="D74" s="378"/>
      <c r="E74" s="391"/>
      <c r="F74" s="378"/>
      <c r="G74" s="378"/>
      <c r="H74" s="387"/>
      <c r="I74" s="376"/>
    </row>
    <row r="75" spans="1:12" s="379" customFormat="1" x14ac:dyDescent="0.2">
      <c r="A75" s="377"/>
      <c r="B75" s="378" t="s">
        <v>38</v>
      </c>
      <c r="C75" s="378"/>
      <c r="D75" s="378"/>
      <c r="E75" s="378"/>
      <c r="F75" s="378"/>
      <c r="G75" s="378"/>
      <c r="H75" s="378"/>
      <c r="I75" s="387"/>
    </row>
    <row r="76" spans="1:12" s="379" customFormat="1" x14ac:dyDescent="0.2">
      <c r="A76" s="377"/>
      <c r="B76" s="390" t="s">
        <v>151</v>
      </c>
      <c r="C76" s="378"/>
      <c r="D76" s="378"/>
      <c r="E76" s="378"/>
      <c r="F76" s="378"/>
      <c r="G76" s="378"/>
      <c r="H76" s="378"/>
      <c r="I76" s="387"/>
    </row>
    <row r="77" spans="1:12" s="379" customFormat="1" x14ac:dyDescent="0.2">
      <c r="A77" s="377"/>
      <c r="B77" s="390"/>
      <c r="C77" s="378"/>
      <c r="D77" s="378"/>
      <c r="E77" s="378"/>
      <c r="F77" s="378"/>
      <c r="G77" s="378"/>
      <c r="H77" s="378"/>
      <c r="I77" s="387"/>
    </row>
    <row r="78" spans="1:12" s="350" customFormat="1" x14ac:dyDescent="0.2">
      <c r="A78" s="382"/>
      <c r="B78" s="382" t="s">
        <v>50</v>
      </c>
      <c r="C78" s="382"/>
      <c r="D78" s="382"/>
      <c r="E78" s="382"/>
      <c r="F78" s="382"/>
      <c r="G78" s="382"/>
      <c r="H78" s="382"/>
      <c r="I78" s="382"/>
      <c r="J78" s="383"/>
      <c r="K78" s="383"/>
      <c r="L78" s="383"/>
    </row>
    <row r="79" spans="1:12" s="350" customFormat="1" ht="52" x14ac:dyDescent="0.2">
      <c r="A79" s="397"/>
      <c r="B79" s="552" t="s">
        <v>51</v>
      </c>
      <c r="C79" s="552" t="s">
        <v>52</v>
      </c>
      <c r="D79" s="552" t="s">
        <v>53</v>
      </c>
      <c r="E79" s="552" t="s">
        <v>54</v>
      </c>
      <c r="F79" s="552" t="s">
        <v>55</v>
      </c>
      <c r="G79" s="552" t="s">
        <v>56</v>
      </c>
      <c r="H79" s="583" t="s">
        <v>142</v>
      </c>
      <c r="I79" s="552" t="s">
        <v>57</v>
      </c>
      <c r="J79" s="394" t="s">
        <v>58</v>
      </c>
    </row>
    <row r="80" spans="1:12" s="350" customFormat="1" ht="41.25" customHeight="1" x14ac:dyDescent="0.2">
      <c r="A80" s="552" t="s">
        <v>37</v>
      </c>
      <c r="B80" s="554"/>
      <c r="C80" s="554"/>
      <c r="D80" s="554"/>
      <c r="E80" s="554"/>
      <c r="F80" s="554"/>
      <c r="G80" s="554"/>
      <c r="H80" s="554"/>
      <c r="I80" s="554"/>
      <c r="J80" s="407"/>
    </row>
    <row r="81" spans="1:13" s="350" customFormat="1" x14ac:dyDescent="0.2">
      <c r="A81" s="397"/>
      <c r="B81" s="398"/>
      <c r="C81" s="398"/>
      <c r="D81" s="398"/>
      <c r="E81" s="398"/>
      <c r="F81" s="398"/>
      <c r="G81" s="398"/>
      <c r="H81" s="398"/>
      <c r="I81" s="398"/>
      <c r="J81" s="395"/>
      <c r="K81" s="395"/>
      <c r="L81" s="395"/>
      <c r="M81" s="396"/>
    </row>
    <row r="82" spans="1:13" s="350" customFormat="1" ht="57" customHeight="1" thickBot="1" x14ac:dyDescent="0.25">
      <c r="A82" s="397"/>
      <c r="B82" s="552" t="s">
        <v>113</v>
      </c>
      <c r="C82" s="552" t="s">
        <v>3</v>
      </c>
      <c r="D82" s="556" t="s">
        <v>36</v>
      </c>
      <c r="E82" s="398"/>
      <c r="F82" s="398"/>
      <c r="G82" s="398"/>
      <c r="H82" s="398"/>
      <c r="I82" s="398"/>
      <c r="J82" s="395"/>
      <c r="K82" s="395"/>
      <c r="L82" s="395"/>
      <c r="M82" s="396"/>
    </row>
    <row r="83" spans="1:13" s="350" customFormat="1" ht="50.15" customHeight="1" thickBot="1" x14ac:dyDescent="0.25">
      <c r="A83" s="397"/>
      <c r="B83" s="554"/>
      <c r="C83" s="557"/>
      <c r="D83" s="558">
        <f>B80+C80+D80+E80+F80+G80+H80+I80+J80+B83+C83</f>
        <v>0</v>
      </c>
      <c r="E83" s="398"/>
      <c r="F83" s="398"/>
      <c r="G83" s="398"/>
      <c r="H83" s="398"/>
      <c r="I83" s="398"/>
      <c r="J83" s="395"/>
      <c r="K83" s="395"/>
      <c r="L83" s="395"/>
      <c r="M83" s="396"/>
    </row>
    <row r="84" spans="1:13" s="350" customFormat="1" x14ac:dyDescent="0.2">
      <c r="A84" s="397"/>
      <c r="B84" s="398"/>
      <c r="C84" s="398"/>
      <c r="D84" s="398"/>
      <c r="E84" s="398"/>
      <c r="F84" s="398"/>
      <c r="G84" s="398"/>
      <c r="H84" s="398"/>
      <c r="I84" s="398"/>
      <c r="J84" s="395"/>
      <c r="K84" s="395"/>
      <c r="L84" s="395"/>
      <c r="M84" s="396"/>
    </row>
    <row r="85" spans="1:13" s="379" customFormat="1" x14ac:dyDescent="0.2">
      <c r="A85" s="376"/>
      <c r="B85" s="384" t="s">
        <v>59</v>
      </c>
      <c r="C85" s="391"/>
      <c r="D85" s="391"/>
      <c r="E85" s="391"/>
      <c r="F85" s="391"/>
      <c r="G85" s="391"/>
      <c r="H85" s="391"/>
      <c r="I85" s="391"/>
      <c r="J85" s="393"/>
    </row>
    <row r="86" spans="1:13" s="379" customFormat="1" x14ac:dyDescent="0.2">
      <c r="A86" s="376"/>
      <c r="B86" s="384" t="s">
        <v>157</v>
      </c>
      <c r="C86" s="391"/>
      <c r="D86" s="391"/>
      <c r="E86" s="391"/>
      <c r="F86" s="391"/>
      <c r="G86" s="391"/>
      <c r="H86" s="391"/>
      <c r="I86" s="391"/>
      <c r="J86" s="393"/>
    </row>
    <row r="87" spans="1:13" s="379" customFormat="1" x14ac:dyDescent="0.2">
      <c r="A87" s="376"/>
      <c r="B87" s="384" t="s">
        <v>152</v>
      </c>
      <c r="C87" s="391"/>
      <c r="D87" s="391"/>
      <c r="E87" s="391"/>
      <c r="F87" s="391"/>
      <c r="G87" s="391"/>
      <c r="H87" s="391"/>
      <c r="I87" s="391"/>
      <c r="J87" s="393"/>
    </row>
    <row r="88" spans="1:13" s="379" customFormat="1" x14ac:dyDescent="0.2">
      <c r="A88" s="376"/>
      <c r="B88" s="384" t="s">
        <v>153</v>
      </c>
      <c r="C88" s="391"/>
      <c r="D88" s="391"/>
      <c r="E88" s="391"/>
      <c r="F88" s="391"/>
      <c r="G88" s="391"/>
      <c r="H88" s="391"/>
      <c r="I88" s="391"/>
      <c r="J88" s="393"/>
    </row>
    <row r="89" spans="1:13" s="379" customFormat="1" x14ac:dyDescent="0.2">
      <c r="A89" s="376"/>
      <c r="B89" s="384" t="s">
        <v>154</v>
      </c>
      <c r="C89" s="391"/>
      <c r="D89" s="391"/>
      <c r="E89" s="391"/>
      <c r="F89" s="391"/>
      <c r="G89" s="391"/>
      <c r="H89" s="391"/>
      <c r="I89" s="391"/>
      <c r="J89" s="393"/>
    </row>
    <row r="90" spans="1:13" s="379" customFormat="1" x14ac:dyDescent="0.2">
      <c r="A90" s="376"/>
      <c r="B90" s="384" t="s">
        <v>155</v>
      </c>
      <c r="C90" s="391"/>
      <c r="D90" s="391"/>
      <c r="E90" s="391"/>
      <c r="F90" s="391"/>
      <c r="G90" s="391"/>
      <c r="H90" s="391"/>
      <c r="I90" s="391"/>
      <c r="J90" s="393"/>
    </row>
    <row r="91" spans="1:13" s="379" customFormat="1" x14ac:dyDescent="0.2">
      <c r="A91" s="376"/>
      <c r="B91" s="384" t="s">
        <v>156</v>
      </c>
      <c r="C91" s="391"/>
      <c r="D91" s="391"/>
      <c r="E91" s="391"/>
      <c r="F91" s="391"/>
      <c r="G91" s="391"/>
      <c r="H91" s="391"/>
      <c r="I91" s="391"/>
      <c r="J91" s="393"/>
    </row>
    <row r="92" spans="1:13" s="379" customFormat="1" x14ac:dyDescent="0.2">
      <c r="A92" s="376"/>
      <c r="B92" s="489" t="s">
        <v>389</v>
      </c>
      <c r="C92" s="391"/>
      <c r="D92" s="391"/>
      <c r="E92" s="391"/>
      <c r="F92" s="391"/>
      <c r="G92" s="391"/>
      <c r="H92" s="391"/>
      <c r="I92" s="391"/>
      <c r="J92" s="393"/>
    </row>
    <row r="93" spans="1:13" s="379" customFormat="1" x14ac:dyDescent="0.2">
      <c r="A93" s="376"/>
      <c r="B93" s="384" t="s">
        <v>147</v>
      </c>
      <c r="C93" s="391"/>
      <c r="D93" s="391"/>
      <c r="E93" s="391"/>
      <c r="F93" s="391"/>
      <c r="G93" s="391"/>
      <c r="H93" s="391"/>
      <c r="I93" s="391"/>
      <c r="J93" s="393"/>
    </row>
    <row r="94" spans="1:13" s="379" customFormat="1" x14ac:dyDescent="0.2">
      <c r="A94" s="376"/>
      <c r="B94" s="384" t="s">
        <v>148</v>
      </c>
      <c r="C94" s="391"/>
      <c r="D94" s="391"/>
      <c r="E94" s="391"/>
      <c r="F94" s="391"/>
      <c r="G94" s="391"/>
      <c r="H94" s="391"/>
      <c r="I94" s="391"/>
      <c r="J94" s="393"/>
    </row>
    <row r="95" spans="1:13" s="379" customFormat="1" x14ac:dyDescent="0.2">
      <c r="A95" s="376"/>
      <c r="B95" s="384" t="s">
        <v>149</v>
      </c>
      <c r="C95" s="391"/>
      <c r="D95" s="391"/>
      <c r="E95" s="391"/>
      <c r="F95" s="391"/>
      <c r="G95" s="391"/>
      <c r="H95" s="391"/>
      <c r="I95" s="391"/>
      <c r="J95" s="393"/>
    </row>
    <row r="96" spans="1:13" s="379" customFormat="1" x14ac:dyDescent="0.2">
      <c r="A96" s="376"/>
      <c r="B96" s="384" t="s">
        <v>150</v>
      </c>
      <c r="C96" s="391"/>
      <c r="D96" s="391"/>
      <c r="E96" s="391"/>
      <c r="F96" s="391"/>
      <c r="G96" s="391"/>
      <c r="H96" s="391"/>
      <c r="I96" s="391"/>
      <c r="J96" s="393"/>
    </row>
    <row r="97" spans="1:10" s="379" customFormat="1" x14ac:dyDescent="0.2">
      <c r="A97" s="376"/>
      <c r="B97" s="384"/>
      <c r="C97" s="391"/>
      <c r="D97" s="391"/>
      <c r="E97" s="391"/>
      <c r="F97" s="391"/>
      <c r="G97" s="391"/>
      <c r="H97" s="391"/>
      <c r="I97" s="391"/>
      <c r="J97" s="393"/>
    </row>
    <row r="98" spans="1:10" s="379" customFormat="1" x14ac:dyDescent="0.2">
      <c r="A98" s="376"/>
      <c r="B98" s="376" t="s">
        <v>60</v>
      </c>
      <c r="C98" s="376"/>
      <c r="D98" s="376"/>
      <c r="E98" s="376"/>
      <c r="F98" s="376"/>
      <c r="G98" s="376"/>
      <c r="H98" s="376"/>
      <c r="I98" s="376"/>
    </row>
    <row r="99" spans="1:10" s="379" customFormat="1" ht="39.5" thickBot="1" x14ac:dyDescent="0.25">
      <c r="A99" s="376"/>
      <c r="B99" s="385" t="s">
        <v>61</v>
      </c>
      <c r="C99" s="385" t="s">
        <v>36</v>
      </c>
      <c r="D99" s="378"/>
      <c r="E99" s="378"/>
      <c r="F99" s="378"/>
      <c r="G99" s="387"/>
      <c r="H99" s="376"/>
      <c r="I99" s="376"/>
    </row>
    <row r="100" spans="1:10" s="379" customFormat="1" ht="39" customHeight="1" thickBot="1" x14ac:dyDescent="0.25">
      <c r="A100" s="388" t="s">
        <v>37</v>
      </c>
      <c r="B100" s="406"/>
      <c r="C100" s="389">
        <f>SUM(B100:B100)</f>
        <v>0</v>
      </c>
      <c r="D100" s="378"/>
      <c r="E100" s="378"/>
      <c r="F100" s="378"/>
      <c r="G100" s="387"/>
      <c r="H100" s="376"/>
      <c r="I100" s="376"/>
    </row>
    <row r="101" spans="1:10" s="379" customFormat="1" x14ac:dyDescent="0.2">
      <c r="A101" s="377"/>
      <c r="B101" s="378" t="s">
        <v>38</v>
      </c>
      <c r="C101" s="378"/>
      <c r="D101" s="378"/>
      <c r="E101" s="378"/>
      <c r="F101" s="378"/>
      <c r="G101" s="378"/>
      <c r="H101" s="378"/>
      <c r="I101" s="387"/>
    </row>
    <row r="102" spans="1:10" s="379" customFormat="1" x14ac:dyDescent="0.2">
      <c r="A102" s="377"/>
      <c r="B102" s="390" t="s">
        <v>354</v>
      </c>
      <c r="C102" s="378"/>
      <c r="D102" s="378"/>
      <c r="E102" s="378"/>
      <c r="F102" s="378"/>
      <c r="G102" s="378"/>
      <c r="H102" s="378"/>
      <c r="I102" s="387"/>
    </row>
    <row r="103" spans="1:10" s="379" customFormat="1" x14ac:dyDescent="0.2">
      <c r="A103" s="377"/>
      <c r="B103" s="559"/>
      <c r="C103" s="378"/>
      <c r="D103" s="378"/>
      <c r="E103" s="378"/>
      <c r="F103" s="378"/>
      <c r="G103" s="378"/>
      <c r="H103" s="378"/>
      <c r="I103" s="387"/>
    </row>
    <row r="104" spans="1:10" s="379" customFormat="1" x14ac:dyDescent="0.2">
      <c r="A104" s="376"/>
      <c r="B104" s="376"/>
      <c r="C104" s="376"/>
      <c r="D104" s="376"/>
      <c r="E104" s="376"/>
      <c r="F104" s="376"/>
      <c r="G104" s="376"/>
      <c r="H104" s="376"/>
      <c r="I104" s="376"/>
    </row>
    <row r="105" spans="1:10" x14ac:dyDescent="0.2">
      <c r="A105" s="376"/>
      <c r="B105" s="376" t="s">
        <v>62</v>
      </c>
      <c r="C105" s="376"/>
      <c r="D105" s="382"/>
      <c r="E105" s="382"/>
      <c r="F105" s="382"/>
      <c r="G105" s="382"/>
      <c r="H105" s="382"/>
      <c r="I105" s="382"/>
    </row>
    <row r="106" spans="1:10" ht="110.5" customHeight="1" thickBot="1" x14ac:dyDescent="0.25">
      <c r="A106" s="376"/>
      <c r="B106" s="388" t="s">
        <v>108</v>
      </c>
      <c r="C106" s="388" t="s">
        <v>107</v>
      </c>
      <c r="D106" s="388" t="s">
        <v>346</v>
      </c>
      <c r="E106" s="388" t="s">
        <v>355</v>
      </c>
      <c r="F106" s="608" t="s">
        <v>395</v>
      </c>
      <c r="G106" s="492" t="s">
        <v>36</v>
      </c>
      <c r="H106" s="382"/>
      <c r="I106" s="382"/>
      <c r="J106" s="382"/>
    </row>
    <row r="107" spans="1:10" ht="41.25" customHeight="1" thickBot="1" x14ac:dyDescent="0.25">
      <c r="A107" s="400" t="s">
        <v>37</v>
      </c>
      <c r="B107" s="48"/>
      <c r="C107" s="408"/>
      <c r="D107" s="486"/>
      <c r="E107" s="486"/>
      <c r="F107" s="598"/>
      <c r="G107" s="389">
        <f>SUM( B107:F107)</f>
        <v>0</v>
      </c>
      <c r="H107" s="382"/>
      <c r="I107" s="382"/>
      <c r="J107" s="382"/>
    </row>
    <row r="108" spans="1:10" x14ac:dyDescent="0.2">
      <c r="A108" s="377"/>
      <c r="B108" s="378" t="s">
        <v>38</v>
      </c>
      <c r="C108" s="378"/>
      <c r="D108" s="382"/>
      <c r="E108" s="382"/>
      <c r="F108" s="382"/>
      <c r="G108" s="382"/>
      <c r="H108" s="382"/>
      <c r="I108" s="382"/>
    </row>
    <row r="109" spans="1:10" s="379" customFormat="1" x14ac:dyDescent="0.2">
      <c r="A109" s="377"/>
      <c r="B109" s="390" t="s">
        <v>158</v>
      </c>
      <c r="C109" s="378"/>
      <c r="D109" s="378"/>
      <c r="E109" s="378"/>
      <c r="F109" s="378"/>
      <c r="G109" s="378"/>
      <c r="H109" s="378"/>
      <c r="I109" s="387"/>
    </row>
    <row r="110" spans="1:10" x14ac:dyDescent="0.2">
      <c r="A110" s="377"/>
      <c r="B110" s="390" t="s">
        <v>356</v>
      </c>
      <c r="C110" s="378"/>
      <c r="D110" s="382"/>
      <c r="E110" s="382"/>
      <c r="F110" s="382"/>
      <c r="G110" s="382"/>
      <c r="H110" s="382"/>
      <c r="I110" s="382"/>
    </row>
    <row r="111" spans="1:10" x14ac:dyDescent="0.2">
      <c r="A111" s="382"/>
      <c r="B111" s="390" t="s">
        <v>374</v>
      </c>
      <c r="C111" s="382"/>
      <c r="D111" s="382"/>
      <c r="E111" s="382"/>
      <c r="F111" s="382"/>
      <c r="G111" s="382"/>
      <c r="H111" s="382"/>
      <c r="I111" s="382"/>
    </row>
    <row r="112" spans="1:10" x14ac:dyDescent="0.2">
      <c r="A112" s="382"/>
      <c r="B112" s="390" t="s">
        <v>357</v>
      </c>
      <c r="C112" s="382"/>
      <c r="D112" s="382"/>
      <c r="E112" s="382"/>
      <c r="F112" s="382"/>
      <c r="G112" s="382"/>
      <c r="H112" s="382"/>
      <c r="I112" s="382"/>
    </row>
    <row r="113" spans="1:9" x14ac:dyDescent="0.2">
      <c r="A113" s="382"/>
      <c r="B113" s="390" t="s">
        <v>375</v>
      </c>
      <c r="C113" s="382"/>
      <c r="D113" s="382"/>
      <c r="E113" s="382"/>
      <c r="F113" s="382"/>
      <c r="G113" s="382"/>
      <c r="H113" s="382"/>
      <c r="I113" s="382"/>
    </row>
    <row r="114" spans="1:9" x14ac:dyDescent="0.2">
      <c r="A114" s="382"/>
      <c r="B114" s="605" t="s">
        <v>396</v>
      </c>
      <c r="C114" s="382"/>
      <c r="D114" s="382"/>
      <c r="E114" s="382"/>
      <c r="F114" s="382"/>
      <c r="G114" s="382"/>
      <c r="H114" s="382"/>
      <c r="I114" s="382"/>
    </row>
    <row r="115" spans="1:9" s="350" customFormat="1" ht="12" x14ac:dyDescent="0.2">
      <c r="A115" s="349"/>
      <c r="B115" s="349"/>
      <c r="C115" s="349"/>
      <c r="D115" s="349"/>
      <c r="E115" s="349"/>
      <c r="F115" s="349"/>
      <c r="G115" s="349"/>
      <c r="H115" s="349"/>
      <c r="I115" s="349"/>
    </row>
    <row r="116" spans="1:9" x14ac:dyDescent="0.2">
      <c r="A116" s="376"/>
      <c r="B116" s="376" t="s">
        <v>111</v>
      </c>
      <c r="C116" s="376"/>
      <c r="D116" s="382"/>
      <c r="E116" s="382"/>
      <c r="F116" s="382"/>
      <c r="G116" s="382"/>
      <c r="H116" s="382"/>
      <c r="I116" s="382"/>
    </row>
    <row r="117" spans="1:9" ht="98.15" customHeight="1" thickBot="1" x14ac:dyDescent="0.25">
      <c r="A117" s="376"/>
      <c r="B117" s="399" t="s">
        <v>363</v>
      </c>
      <c r="C117" s="385" t="s">
        <v>36</v>
      </c>
      <c r="D117" s="382"/>
      <c r="E117" s="382"/>
      <c r="F117" s="382"/>
      <c r="G117" s="382"/>
      <c r="H117" s="382"/>
      <c r="I117" s="382"/>
    </row>
    <row r="118" spans="1:9" ht="40.5" customHeight="1" thickBot="1" x14ac:dyDescent="0.25">
      <c r="A118" s="400" t="s">
        <v>37</v>
      </c>
      <c r="B118" s="48"/>
      <c r="C118" s="389">
        <f>SUM(B118:B118)</f>
        <v>0</v>
      </c>
      <c r="D118" s="382"/>
      <c r="E118" s="382"/>
      <c r="F118" s="382"/>
      <c r="G118" s="382"/>
      <c r="H118" s="382"/>
      <c r="I118" s="382"/>
    </row>
    <row r="119" spans="1:9" x14ac:dyDescent="0.2">
      <c r="A119" s="377"/>
      <c r="B119" s="378" t="s">
        <v>38</v>
      </c>
      <c r="C119" s="378"/>
      <c r="D119" s="382"/>
      <c r="E119" s="382"/>
      <c r="F119" s="382"/>
      <c r="G119" s="382"/>
      <c r="H119" s="382"/>
      <c r="I119" s="382"/>
    </row>
    <row r="120" spans="1:9" x14ac:dyDescent="0.2">
      <c r="A120" s="382"/>
      <c r="B120" s="382" t="s">
        <v>394</v>
      </c>
      <c r="C120" s="382"/>
      <c r="D120" s="382"/>
      <c r="E120" s="382"/>
      <c r="F120" s="382"/>
      <c r="G120" s="382"/>
      <c r="H120" s="382"/>
      <c r="I120" s="382"/>
    </row>
    <row r="121" spans="1:9" s="350" customFormat="1" ht="12" x14ac:dyDescent="0.2">
      <c r="A121" s="349"/>
      <c r="B121" s="349"/>
      <c r="C121" s="349"/>
      <c r="D121" s="349"/>
      <c r="E121" s="349"/>
      <c r="F121" s="349"/>
      <c r="G121" s="349"/>
      <c r="H121" s="349"/>
      <c r="I121" s="349"/>
    </row>
    <row r="122" spans="1:9" s="350" customFormat="1" ht="12" x14ac:dyDescent="0.2">
      <c r="A122" s="349"/>
      <c r="B122" s="349"/>
      <c r="C122" s="349"/>
      <c r="D122" s="349"/>
      <c r="E122" s="349"/>
      <c r="F122" s="349"/>
      <c r="G122" s="349"/>
      <c r="H122" s="349"/>
      <c r="I122" s="349"/>
    </row>
    <row r="123" spans="1:9" s="350" customFormat="1" ht="12" x14ac:dyDescent="0.2">
      <c r="A123" s="349"/>
      <c r="B123" s="349"/>
      <c r="C123" s="349"/>
      <c r="D123" s="349"/>
      <c r="E123" s="349"/>
      <c r="F123" s="349"/>
      <c r="G123" s="349"/>
      <c r="H123" s="349"/>
      <c r="I123" s="349"/>
    </row>
  </sheetData>
  <mergeCells count="3">
    <mergeCell ref="G12:H12"/>
    <mergeCell ref="B47:G47"/>
    <mergeCell ref="B59:F59"/>
  </mergeCells>
  <phoneticPr fontId="1"/>
  <pageMargins left="0.56000000000000005" right="0.38" top="0.51" bottom="0.31" header="0.45" footer="0.2"/>
  <pageSetup paperSize="9" scale="60" fitToHeight="4" orientation="landscape" r:id="rId1"/>
  <headerFooter alignWithMargins="0"/>
  <rowBreaks count="3" manualBreakCount="3">
    <brk id="21" max="16383" man="1"/>
    <brk id="62" max="12" man="1"/>
    <brk id="104"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G31"/>
  <sheetViews>
    <sheetView view="pageBreakPreview" zoomScaleNormal="100" workbookViewId="0"/>
  </sheetViews>
  <sheetFormatPr defaultColWidth="9" defaultRowHeight="13" x14ac:dyDescent="0.2"/>
  <cols>
    <col min="1" max="1" width="4.6328125" style="34" customWidth="1"/>
    <col min="2" max="2" width="19.90625" style="34" customWidth="1"/>
    <col min="3" max="3" width="15.08984375" style="34" customWidth="1"/>
    <col min="4" max="4" width="30.453125" style="34" customWidth="1"/>
    <col min="5" max="5" width="42.08984375" style="34" customWidth="1"/>
    <col min="6" max="6" width="9" style="34"/>
    <col min="7" max="7" width="14.90625" style="34" customWidth="1"/>
    <col min="8" max="16384" width="9" style="34"/>
  </cols>
  <sheetData>
    <row r="1" spans="1:7" ht="14" x14ac:dyDescent="0.2">
      <c r="A1" s="34" t="s">
        <v>102</v>
      </c>
      <c r="F1" s="35" t="s">
        <v>2</v>
      </c>
      <c r="G1" s="445"/>
    </row>
    <row r="2" spans="1:7" ht="14" x14ac:dyDescent="0.2">
      <c r="F2" s="36"/>
      <c r="G2" s="36"/>
    </row>
    <row r="3" spans="1:7" s="36" customFormat="1" ht="14" x14ac:dyDescent="0.2">
      <c r="A3" s="35" t="s">
        <v>15</v>
      </c>
      <c r="B3" s="445"/>
      <c r="F3" s="35" t="s">
        <v>1</v>
      </c>
      <c r="G3" s="444"/>
    </row>
    <row r="4" spans="1:7" ht="14" x14ac:dyDescent="0.2">
      <c r="F4" s="36"/>
      <c r="G4" s="37"/>
    </row>
    <row r="6" spans="1:7" ht="13.5" thickBot="1" x14ac:dyDescent="0.25">
      <c r="E6" s="38" t="s">
        <v>134</v>
      </c>
    </row>
    <row r="7" spans="1:7" s="39" customFormat="1" ht="13.5" thickBot="1" x14ac:dyDescent="0.25">
      <c r="B7" s="40" t="s">
        <v>71</v>
      </c>
      <c r="C7" s="41" t="s">
        <v>72</v>
      </c>
      <c r="D7" s="41" t="s">
        <v>73</v>
      </c>
      <c r="E7" s="42" t="s">
        <v>103</v>
      </c>
    </row>
    <row r="8" spans="1:7" ht="13.5" thickTop="1" x14ac:dyDescent="0.2">
      <c r="B8" s="432"/>
      <c r="C8" s="433"/>
      <c r="D8" s="434"/>
      <c r="E8" s="435"/>
    </row>
    <row r="9" spans="1:7" x14ac:dyDescent="0.2">
      <c r="B9" s="436"/>
      <c r="C9" s="437"/>
      <c r="D9" s="438"/>
      <c r="E9" s="439"/>
    </row>
    <row r="10" spans="1:7" x14ac:dyDescent="0.2">
      <c r="B10" s="436"/>
      <c r="C10" s="437"/>
      <c r="D10" s="438"/>
      <c r="E10" s="439"/>
    </row>
    <row r="11" spans="1:7" x14ac:dyDescent="0.2">
      <c r="B11" s="436"/>
      <c r="C11" s="437"/>
      <c r="D11" s="438"/>
      <c r="E11" s="439"/>
    </row>
    <row r="12" spans="1:7" x14ac:dyDescent="0.2">
      <c r="B12" s="436"/>
      <c r="C12" s="437"/>
      <c r="D12" s="438"/>
      <c r="E12" s="439"/>
    </row>
    <row r="13" spans="1:7" x14ac:dyDescent="0.2">
      <c r="B13" s="436"/>
      <c r="C13" s="437"/>
      <c r="D13" s="438"/>
      <c r="E13" s="439"/>
    </row>
    <row r="14" spans="1:7" x14ac:dyDescent="0.2">
      <c r="B14" s="436"/>
      <c r="C14" s="437"/>
      <c r="D14" s="438"/>
      <c r="E14" s="439"/>
    </row>
    <row r="15" spans="1:7" x14ac:dyDescent="0.2">
      <c r="B15" s="436"/>
      <c r="C15" s="437"/>
      <c r="D15" s="438"/>
      <c r="E15" s="439"/>
    </row>
    <row r="16" spans="1:7" x14ac:dyDescent="0.2">
      <c r="B16" s="436"/>
      <c r="C16" s="437"/>
      <c r="D16" s="438"/>
      <c r="E16" s="439"/>
    </row>
    <row r="17" spans="2:5" x14ac:dyDescent="0.2">
      <c r="B17" s="436"/>
      <c r="C17" s="437"/>
      <c r="D17" s="438"/>
      <c r="E17" s="439"/>
    </row>
    <row r="18" spans="2:5" x14ac:dyDescent="0.2">
      <c r="B18" s="436"/>
      <c r="C18" s="437"/>
      <c r="D18" s="438"/>
      <c r="E18" s="439"/>
    </row>
    <row r="19" spans="2:5" x14ac:dyDescent="0.2">
      <c r="B19" s="436"/>
      <c r="C19" s="437"/>
      <c r="D19" s="438"/>
      <c r="E19" s="439"/>
    </row>
    <row r="20" spans="2:5" x14ac:dyDescent="0.2">
      <c r="B20" s="436"/>
      <c r="C20" s="437"/>
      <c r="D20" s="438"/>
      <c r="E20" s="439"/>
    </row>
    <row r="21" spans="2:5" ht="13.5" thickBot="1" x14ac:dyDescent="0.25">
      <c r="B21" s="440"/>
      <c r="C21" s="441"/>
      <c r="D21" s="442"/>
      <c r="E21" s="443"/>
    </row>
    <row r="22" spans="2:5" ht="13.5" thickBot="1" x14ac:dyDescent="0.25">
      <c r="B22" s="43" t="s">
        <v>75</v>
      </c>
      <c r="C22" s="44">
        <f>SUM(C8:C21)</f>
        <v>0</v>
      </c>
      <c r="D22" s="45"/>
      <c r="E22" s="46"/>
    </row>
    <row r="24" spans="2:5" x14ac:dyDescent="0.2">
      <c r="B24" s="34" t="s">
        <v>104</v>
      </c>
    </row>
    <row r="25" spans="2:5" x14ac:dyDescent="0.2">
      <c r="B25" s="34" t="s">
        <v>81</v>
      </c>
    </row>
    <row r="26" spans="2:5" x14ac:dyDescent="0.2">
      <c r="B26" s="34" t="s">
        <v>352</v>
      </c>
    </row>
    <row r="27" spans="2:5" x14ac:dyDescent="0.2">
      <c r="B27" s="34" t="s">
        <v>141</v>
      </c>
    </row>
    <row r="28" spans="2:5" x14ac:dyDescent="0.2">
      <c r="B28" s="34" t="s">
        <v>83</v>
      </c>
    </row>
    <row r="29" spans="2:5" x14ac:dyDescent="0.2">
      <c r="B29" s="34" t="s">
        <v>84</v>
      </c>
    </row>
    <row r="30" spans="2:5" x14ac:dyDescent="0.2">
      <c r="B30" s="34" t="s">
        <v>136</v>
      </c>
    </row>
    <row r="31" spans="2:5" x14ac:dyDescent="0.2">
      <c r="B31" s="47" t="s">
        <v>137</v>
      </c>
    </row>
  </sheetData>
  <phoneticPr fontId="1"/>
  <pageMargins left="0.78700000000000003" right="0.78700000000000003" top="0.98399999999999999" bottom="0.98399999999999999" header="0.51200000000000001" footer="0.5120000000000000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A1:L29"/>
  <sheetViews>
    <sheetView view="pageBreakPreview" zoomScale="85" zoomScaleNormal="100" zoomScaleSheetLayoutView="85" workbookViewId="0"/>
  </sheetViews>
  <sheetFormatPr defaultColWidth="9" defaultRowHeight="13" x14ac:dyDescent="0.2"/>
  <cols>
    <col min="1" max="1" width="14.6328125" style="165" customWidth="1"/>
    <col min="2" max="11" width="13.6328125" style="165" customWidth="1"/>
    <col min="12" max="12" width="13.453125" style="165" customWidth="1"/>
    <col min="13" max="16384" width="9" style="165"/>
  </cols>
  <sheetData>
    <row r="1" spans="1:12" ht="29.25" customHeight="1" x14ac:dyDescent="0.2">
      <c r="A1" s="164"/>
      <c r="B1" s="164"/>
      <c r="J1" s="166" t="s">
        <v>302</v>
      </c>
      <c r="K1" s="166" t="s">
        <v>303</v>
      </c>
      <c r="L1" s="166" t="s">
        <v>304</v>
      </c>
    </row>
    <row r="2" spans="1:12" ht="13.5" customHeight="1" x14ac:dyDescent="0.2">
      <c r="A2" s="164"/>
      <c r="B2" s="164"/>
      <c r="J2" s="456"/>
      <c r="K2" s="456"/>
      <c r="L2" s="456"/>
    </row>
    <row r="3" spans="1:12" ht="14" x14ac:dyDescent="0.2">
      <c r="A3" s="167"/>
      <c r="B3" s="167"/>
      <c r="I3" s="168"/>
      <c r="J3" s="168"/>
      <c r="K3" s="168"/>
    </row>
    <row r="4" spans="1:12" ht="14" x14ac:dyDescent="0.2">
      <c r="A4" s="167"/>
      <c r="B4" s="167"/>
      <c r="I4" s="168"/>
      <c r="J4" s="168"/>
      <c r="K4" s="168"/>
    </row>
    <row r="5" spans="1:12" ht="13.5" thickBot="1" x14ac:dyDescent="0.25">
      <c r="L5" s="169" t="s">
        <v>0</v>
      </c>
    </row>
    <row r="6" spans="1:12" ht="13.5" customHeight="1" x14ac:dyDescent="0.2">
      <c r="A6" s="784"/>
      <c r="B6" s="170" t="s">
        <v>159</v>
      </c>
      <c r="C6" s="171" t="s">
        <v>160</v>
      </c>
      <c r="D6" s="171" t="s">
        <v>161</v>
      </c>
      <c r="E6" s="171" t="s">
        <v>162</v>
      </c>
      <c r="F6" s="787" t="s">
        <v>305</v>
      </c>
      <c r="G6" s="790" t="s">
        <v>163</v>
      </c>
      <c r="H6" s="791"/>
      <c r="I6" s="791"/>
      <c r="J6" s="791"/>
      <c r="K6" s="791"/>
      <c r="L6" s="792" t="s">
        <v>306</v>
      </c>
    </row>
    <row r="7" spans="1:12" ht="24" customHeight="1" x14ac:dyDescent="0.2">
      <c r="A7" s="785"/>
      <c r="B7" s="795" t="s">
        <v>307</v>
      </c>
      <c r="C7" s="797" t="s">
        <v>308</v>
      </c>
      <c r="D7" s="799" t="s">
        <v>309</v>
      </c>
      <c r="E7" s="799" t="s">
        <v>310</v>
      </c>
      <c r="F7" s="788"/>
      <c r="G7" s="801" t="s">
        <v>311</v>
      </c>
      <c r="H7" s="802"/>
      <c r="I7" s="802"/>
      <c r="J7" s="802"/>
      <c r="K7" s="802"/>
      <c r="L7" s="793"/>
    </row>
    <row r="8" spans="1:12" ht="99" customHeight="1" thickBot="1" x14ac:dyDescent="0.25">
      <c r="A8" s="786"/>
      <c r="B8" s="796"/>
      <c r="C8" s="798"/>
      <c r="D8" s="800"/>
      <c r="E8" s="800"/>
      <c r="F8" s="789"/>
      <c r="G8" s="172" t="s">
        <v>312</v>
      </c>
      <c r="H8" s="172" t="s">
        <v>313</v>
      </c>
      <c r="I8" s="172" t="s">
        <v>314</v>
      </c>
      <c r="J8" s="173" t="s">
        <v>315</v>
      </c>
      <c r="K8" s="174" t="s">
        <v>3</v>
      </c>
      <c r="L8" s="794"/>
    </row>
    <row r="9" spans="1:12" ht="24" customHeight="1" x14ac:dyDescent="0.2">
      <c r="A9" s="175" t="s">
        <v>378</v>
      </c>
      <c r="B9" s="453"/>
      <c r="C9" s="450"/>
      <c r="D9" s="450"/>
      <c r="E9" s="450"/>
      <c r="F9" s="176">
        <f>B9-C9-D9-E9</f>
        <v>0</v>
      </c>
      <c r="G9" s="450"/>
      <c r="H9" s="450"/>
      <c r="I9" s="450"/>
      <c r="J9" s="177">
        <f>'３③Ｂ'!C16</f>
        <v>0</v>
      </c>
      <c r="K9" s="178">
        <f>SUMIF($A$16:$A$29,$A9,$E$16:$E$29)+SUMIF($F$16:$F$29,$A9,$I$16:$I$29)</f>
        <v>0</v>
      </c>
      <c r="L9" s="179">
        <f>SUM(G9:K9)</f>
        <v>0</v>
      </c>
    </row>
    <row r="10" spans="1:12" ht="24" customHeight="1" x14ac:dyDescent="0.2">
      <c r="A10" s="180" t="s">
        <v>379</v>
      </c>
      <c r="B10" s="454"/>
      <c r="C10" s="451"/>
      <c r="D10" s="451"/>
      <c r="E10" s="451"/>
      <c r="F10" s="181">
        <f>B10-C10-D10-E10</f>
        <v>0</v>
      </c>
      <c r="G10" s="451"/>
      <c r="H10" s="451"/>
      <c r="I10" s="451"/>
      <c r="J10" s="182">
        <f>'３③Ｂ'!D16</f>
        <v>0</v>
      </c>
      <c r="K10" s="183">
        <f>SUMIF($A$16:$A$29,$A10,$E$16:$E$29)+SUMIF($F$16:$F$29,$A10,$I$16:$I$29)</f>
        <v>0</v>
      </c>
      <c r="L10" s="184">
        <f>SUM(G10:K10)</f>
        <v>0</v>
      </c>
    </row>
    <row r="11" spans="1:12" ht="24" customHeight="1" thickBot="1" x14ac:dyDescent="0.25">
      <c r="A11" s="185" t="s">
        <v>383</v>
      </c>
      <c r="B11" s="455"/>
      <c r="C11" s="452"/>
      <c r="D11" s="452"/>
      <c r="E11" s="452"/>
      <c r="F11" s="186">
        <f>B11-C11-D11-E11</f>
        <v>0</v>
      </c>
      <c r="G11" s="452"/>
      <c r="H11" s="452"/>
      <c r="I11" s="452"/>
      <c r="J11" s="187">
        <f>'３③Ｂ'!E16</f>
        <v>0</v>
      </c>
      <c r="K11" s="188">
        <f>SUMIF($A$16:$A$29,$A11,$E$16:$E$29)+SUMIF($F$16:$F$29,$A11,$I$16:$I$29)</f>
        <v>0</v>
      </c>
      <c r="L11" s="189">
        <f>SUM(G11:K11)</f>
        <v>0</v>
      </c>
    </row>
    <row r="12" spans="1:12" ht="13.5" customHeight="1" x14ac:dyDescent="0.2"/>
    <row r="13" spans="1:12" ht="13.5" customHeight="1" x14ac:dyDescent="0.2">
      <c r="A13" s="190" t="s">
        <v>316</v>
      </c>
    </row>
    <row r="14" spans="1:12" ht="6" customHeight="1" x14ac:dyDescent="0.2"/>
    <row r="15" spans="1:12" x14ac:dyDescent="0.2">
      <c r="A15" s="191" t="s">
        <v>317</v>
      </c>
      <c r="B15" s="776" t="s">
        <v>318</v>
      </c>
      <c r="C15" s="777"/>
      <c r="D15" s="778"/>
      <c r="E15" s="192" t="s">
        <v>319</v>
      </c>
      <c r="F15" s="591" t="s">
        <v>317</v>
      </c>
      <c r="G15" s="776" t="s">
        <v>318</v>
      </c>
      <c r="H15" s="778"/>
      <c r="I15" s="191" t="s">
        <v>319</v>
      </c>
    </row>
    <row r="16" spans="1:12" x14ac:dyDescent="0.2">
      <c r="A16" s="457"/>
      <c r="B16" s="779"/>
      <c r="C16" s="780"/>
      <c r="D16" s="781"/>
      <c r="E16" s="458"/>
      <c r="F16" s="459"/>
      <c r="G16" s="782"/>
      <c r="H16" s="783"/>
      <c r="I16" s="460"/>
    </row>
    <row r="17" spans="1:9" x14ac:dyDescent="0.2">
      <c r="A17" s="461"/>
      <c r="B17" s="766"/>
      <c r="C17" s="767"/>
      <c r="D17" s="768"/>
      <c r="E17" s="462"/>
      <c r="F17" s="463"/>
      <c r="G17" s="769"/>
      <c r="H17" s="770"/>
      <c r="I17" s="464"/>
    </row>
    <row r="18" spans="1:9" x14ac:dyDescent="0.2">
      <c r="A18" s="461"/>
      <c r="B18" s="766"/>
      <c r="C18" s="767"/>
      <c r="D18" s="768"/>
      <c r="E18" s="462"/>
      <c r="F18" s="463"/>
      <c r="G18" s="769"/>
      <c r="H18" s="770"/>
      <c r="I18" s="464"/>
    </row>
    <row r="19" spans="1:9" x14ac:dyDescent="0.2">
      <c r="A19" s="461"/>
      <c r="B19" s="766"/>
      <c r="C19" s="767"/>
      <c r="D19" s="768"/>
      <c r="E19" s="462"/>
      <c r="F19" s="463"/>
      <c r="G19" s="769"/>
      <c r="H19" s="770"/>
      <c r="I19" s="464"/>
    </row>
    <row r="20" spans="1:9" x14ac:dyDescent="0.2">
      <c r="A20" s="461"/>
      <c r="B20" s="766"/>
      <c r="C20" s="767"/>
      <c r="D20" s="768"/>
      <c r="E20" s="462"/>
      <c r="F20" s="463"/>
      <c r="G20" s="769"/>
      <c r="H20" s="770"/>
      <c r="I20" s="464"/>
    </row>
    <row r="21" spans="1:9" x14ac:dyDescent="0.2">
      <c r="A21" s="461"/>
      <c r="B21" s="766"/>
      <c r="C21" s="767"/>
      <c r="D21" s="768"/>
      <c r="E21" s="462"/>
      <c r="F21" s="463"/>
      <c r="G21" s="769"/>
      <c r="H21" s="770"/>
      <c r="I21" s="464"/>
    </row>
    <row r="22" spans="1:9" x14ac:dyDescent="0.2">
      <c r="A22" s="461"/>
      <c r="B22" s="766"/>
      <c r="C22" s="767"/>
      <c r="D22" s="768"/>
      <c r="E22" s="462"/>
      <c r="F22" s="463"/>
      <c r="G22" s="769"/>
      <c r="H22" s="770"/>
      <c r="I22" s="464"/>
    </row>
    <row r="23" spans="1:9" x14ac:dyDescent="0.2">
      <c r="A23" s="461"/>
      <c r="B23" s="766"/>
      <c r="C23" s="767"/>
      <c r="D23" s="768"/>
      <c r="E23" s="462"/>
      <c r="F23" s="463"/>
      <c r="G23" s="769"/>
      <c r="H23" s="770"/>
      <c r="I23" s="464"/>
    </row>
    <row r="24" spans="1:9" x14ac:dyDescent="0.2">
      <c r="A24" s="461"/>
      <c r="B24" s="766"/>
      <c r="C24" s="767"/>
      <c r="D24" s="768"/>
      <c r="E24" s="462"/>
      <c r="F24" s="463"/>
      <c r="G24" s="769"/>
      <c r="H24" s="770"/>
      <c r="I24" s="464"/>
    </row>
    <row r="25" spans="1:9" x14ac:dyDescent="0.2">
      <c r="A25" s="461"/>
      <c r="B25" s="766"/>
      <c r="C25" s="767"/>
      <c r="D25" s="768"/>
      <c r="E25" s="462"/>
      <c r="F25" s="463"/>
      <c r="G25" s="769"/>
      <c r="H25" s="770"/>
      <c r="I25" s="464"/>
    </row>
    <row r="26" spans="1:9" x14ac:dyDescent="0.2">
      <c r="A26" s="461"/>
      <c r="B26" s="766"/>
      <c r="C26" s="767"/>
      <c r="D26" s="768"/>
      <c r="E26" s="462"/>
      <c r="F26" s="463"/>
      <c r="G26" s="769"/>
      <c r="H26" s="770"/>
      <c r="I26" s="464"/>
    </row>
    <row r="27" spans="1:9" x14ac:dyDescent="0.2">
      <c r="A27" s="461"/>
      <c r="B27" s="766"/>
      <c r="C27" s="767"/>
      <c r="D27" s="768"/>
      <c r="E27" s="462"/>
      <c r="F27" s="463"/>
      <c r="G27" s="769"/>
      <c r="H27" s="770"/>
      <c r="I27" s="464"/>
    </row>
    <row r="28" spans="1:9" x14ac:dyDescent="0.2">
      <c r="A28" s="461"/>
      <c r="B28" s="766"/>
      <c r="C28" s="767"/>
      <c r="D28" s="768"/>
      <c r="E28" s="462"/>
      <c r="F28" s="463"/>
      <c r="G28" s="769"/>
      <c r="H28" s="770"/>
      <c r="I28" s="464"/>
    </row>
    <row r="29" spans="1:9" x14ac:dyDescent="0.2">
      <c r="A29" s="465"/>
      <c r="B29" s="771"/>
      <c r="C29" s="772"/>
      <c r="D29" s="773"/>
      <c r="E29" s="466"/>
      <c r="F29" s="467"/>
      <c r="G29" s="774"/>
      <c r="H29" s="775"/>
      <c r="I29" s="468"/>
    </row>
  </sheetData>
  <mergeCells count="39">
    <mergeCell ref="A6:A8"/>
    <mergeCell ref="F6:F8"/>
    <mergeCell ref="G6:K6"/>
    <mergeCell ref="L6:L8"/>
    <mergeCell ref="B7:B8"/>
    <mergeCell ref="C7:C8"/>
    <mergeCell ref="D7:D8"/>
    <mergeCell ref="E7:E8"/>
    <mergeCell ref="G7:K7"/>
    <mergeCell ref="B15:D15"/>
    <mergeCell ref="G15:H15"/>
    <mergeCell ref="B16:D16"/>
    <mergeCell ref="G16:H16"/>
    <mergeCell ref="B17:D17"/>
    <mergeCell ref="G17:H17"/>
    <mergeCell ref="B18:D18"/>
    <mergeCell ref="G18:H18"/>
    <mergeCell ref="B19:D19"/>
    <mergeCell ref="G19:H19"/>
    <mergeCell ref="B20:D20"/>
    <mergeCell ref="G20:H20"/>
    <mergeCell ref="B21:D21"/>
    <mergeCell ref="G21:H21"/>
    <mergeCell ref="B22:D22"/>
    <mergeCell ref="G22:H22"/>
    <mergeCell ref="B23:D23"/>
    <mergeCell ref="G23:H23"/>
    <mergeCell ref="B24:D24"/>
    <mergeCell ref="G24:H24"/>
    <mergeCell ref="B25:D25"/>
    <mergeCell ref="G25:H25"/>
    <mergeCell ref="B26:D26"/>
    <mergeCell ref="G26:H26"/>
    <mergeCell ref="B27:D27"/>
    <mergeCell ref="G27:H27"/>
    <mergeCell ref="B28:D28"/>
    <mergeCell ref="G28:H28"/>
    <mergeCell ref="B29:D29"/>
    <mergeCell ref="G29:H29"/>
  </mergeCells>
  <phoneticPr fontId="1"/>
  <dataValidations count="1">
    <dataValidation type="list" allowBlank="1" showInputMessage="1" showErrorMessage="1" sqref="A16:A29 F16:F29" xr:uid="{00000000-0002-0000-0C00-000000000000}">
      <formula1>$A$9:$A$11</formula1>
    </dataValidation>
  </dataValidations>
  <pageMargins left="0.24" right="0.2" top="0.74803149606299213" bottom="0.74803149606299213" header="0.31496062992125984" footer="0.31496062992125984"/>
  <pageSetup paperSize="9" scale="8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39997558519241921"/>
  </sheetPr>
  <dimension ref="A1:F17"/>
  <sheetViews>
    <sheetView view="pageBreakPreview" zoomScale="70" zoomScaleNormal="100" zoomScaleSheetLayoutView="70" workbookViewId="0">
      <selection sqref="A1:B2"/>
    </sheetView>
  </sheetViews>
  <sheetFormatPr defaultColWidth="9" defaultRowHeight="13" x14ac:dyDescent="0.2"/>
  <cols>
    <col min="1" max="1" width="5.08984375" style="196" customWidth="1"/>
    <col min="2" max="2" width="87.6328125" style="196" bestFit="1" customWidth="1"/>
    <col min="3" max="5" width="15.6328125" style="196" customWidth="1"/>
    <col min="6" max="16384" width="9" style="196"/>
  </cols>
  <sheetData>
    <row r="1" spans="1:6" ht="13.5" customHeight="1" x14ac:dyDescent="0.2">
      <c r="A1" s="803"/>
      <c r="B1" s="803"/>
      <c r="C1" s="193" t="s">
        <v>302</v>
      </c>
      <c r="D1" s="194" t="s">
        <v>303</v>
      </c>
      <c r="E1" s="194" t="s">
        <v>304</v>
      </c>
      <c r="F1" s="195"/>
    </row>
    <row r="2" spans="1:6" ht="14.25" customHeight="1" x14ac:dyDescent="0.2">
      <c r="A2" s="803"/>
      <c r="B2" s="803"/>
      <c r="C2" s="469"/>
      <c r="D2" s="469"/>
      <c r="E2" s="469"/>
      <c r="F2" s="195"/>
    </row>
    <row r="3" spans="1:6" ht="14" x14ac:dyDescent="0.2">
      <c r="A3" s="197"/>
      <c r="B3" s="197"/>
      <c r="C3" s="198"/>
      <c r="D3" s="198"/>
      <c r="E3" s="198"/>
      <c r="F3" s="198"/>
    </row>
    <row r="4" spans="1:6" ht="14.5" thickBot="1" x14ac:dyDescent="0.25">
      <c r="A4" s="197"/>
      <c r="B4" s="197"/>
      <c r="D4" s="198"/>
      <c r="E4" s="199" t="s">
        <v>0</v>
      </c>
      <c r="F4" s="198"/>
    </row>
    <row r="5" spans="1:6" ht="30" customHeight="1" thickBot="1" x14ac:dyDescent="0.25">
      <c r="A5" s="200"/>
      <c r="B5" s="200"/>
      <c r="C5" s="201" t="s">
        <v>378</v>
      </c>
      <c r="D5" s="202" t="s">
        <v>379</v>
      </c>
      <c r="E5" s="203" t="s">
        <v>383</v>
      </c>
      <c r="F5" s="198"/>
    </row>
    <row r="6" spans="1:6" ht="30" customHeight="1" x14ac:dyDescent="0.2">
      <c r="A6" s="804" t="s">
        <v>320</v>
      </c>
      <c r="B6" s="204" t="s">
        <v>321</v>
      </c>
      <c r="C6" s="470"/>
      <c r="D6" s="471"/>
      <c r="E6" s="472"/>
    </row>
    <row r="7" spans="1:6" ht="30" customHeight="1" thickBot="1" x14ac:dyDescent="0.25">
      <c r="A7" s="805"/>
      <c r="B7" s="205" t="s">
        <v>322</v>
      </c>
      <c r="C7" s="473"/>
      <c r="D7" s="474"/>
      <c r="E7" s="475"/>
    </row>
    <row r="8" spans="1:6" ht="30" customHeight="1" x14ac:dyDescent="0.2">
      <c r="A8" s="806" t="s">
        <v>323</v>
      </c>
      <c r="B8" s="206" t="s">
        <v>324</v>
      </c>
      <c r="C8" s="470"/>
      <c r="D8" s="471"/>
      <c r="E8" s="472"/>
    </row>
    <row r="9" spans="1:6" ht="30" customHeight="1" x14ac:dyDescent="0.2">
      <c r="A9" s="807"/>
      <c r="B9" s="207" t="s">
        <v>325</v>
      </c>
      <c r="C9" s="476"/>
      <c r="D9" s="477"/>
      <c r="E9" s="478"/>
    </row>
    <row r="10" spans="1:6" ht="30" customHeight="1" thickBot="1" x14ac:dyDescent="0.25">
      <c r="A10" s="808"/>
      <c r="B10" s="208" t="s">
        <v>326</v>
      </c>
      <c r="C10" s="479"/>
      <c r="D10" s="480"/>
      <c r="E10" s="481"/>
    </row>
    <row r="11" spans="1:6" ht="30" customHeight="1" thickTop="1" thickBot="1" x14ac:dyDescent="0.25">
      <c r="A11" s="809" t="s">
        <v>327</v>
      </c>
      <c r="B11" s="810"/>
      <c r="C11" s="209">
        <f>+C6+C7+C8+C9+C10</f>
        <v>0</v>
      </c>
      <c r="D11" s="210">
        <f>+D6+D7+D8+D9+D10</f>
        <v>0</v>
      </c>
      <c r="E11" s="211">
        <f>+E6+E7+E8+E9+E10</f>
        <v>0</v>
      </c>
    </row>
    <row r="12" spans="1:6" ht="30" customHeight="1" x14ac:dyDescent="0.2">
      <c r="A12" s="811" t="s">
        <v>328</v>
      </c>
      <c r="B12" s="212" t="s">
        <v>329</v>
      </c>
      <c r="C12" s="470"/>
      <c r="D12" s="471"/>
      <c r="E12" s="472"/>
    </row>
    <row r="13" spans="1:6" ht="30" customHeight="1" x14ac:dyDescent="0.2">
      <c r="A13" s="812"/>
      <c r="B13" s="213" t="s">
        <v>330</v>
      </c>
      <c r="C13" s="482"/>
      <c r="D13" s="483"/>
      <c r="E13" s="484"/>
    </row>
    <row r="14" spans="1:6" ht="30" customHeight="1" x14ac:dyDescent="0.2">
      <c r="A14" s="812"/>
      <c r="B14" s="214" t="s">
        <v>331</v>
      </c>
      <c r="C14" s="482"/>
      <c r="D14" s="483"/>
      <c r="E14" s="484"/>
    </row>
    <row r="15" spans="1:6" ht="30" customHeight="1" thickBot="1" x14ac:dyDescent="0.25">
      <c r="A15" s="813"/>
      <c r="B15" s="215" t="s">
        <v>332</v>
      </c>
      <c r="C15" s="216">
        <f>+C11-C12-C13-C14</f>
        <v>0</v>
      </c>
      <c r="D15" s="217">
        <f>+D11-D12-D13-D14</f>
        <v>0</v>
      </c>
      <c r="E15" s="218">
        <f>+E11-E12-E13-E14</f>
        <v>0</v>
      </c>
    </row>
    <row r="16" spans="1:6" ht="30.75" customHeight="1" thickTop="1" thickBot="1" x14ac:dyDescent="0.25">
      <c r="A16" s="219"/>
      <c r="B16" s="220" t="s">
        <v>333</v>
      </c>
      <c r="C16" s="221">
        <f>IF(SUM(C14:C15)=0,0,+IF(((C8+C9+C10-C13)*C14/(C14+C15))&gt;(C8+C9+C10-C13),(C8+C9+C10-C13),(C8+C9+C10-C13)*C14/(C14+C15)))</f>
        <v>0</v>
      </c>
      <c r="D16" s="222">
        <f>IF(SUM(D14:D15)=0,0,+IF(((D8+D9+D10-D13)*D14/(D14+D15))&gt;(D8+D9+D10-D13),(D8+D9+D10-D13),(D8+D9+D10-D13)*D14/(D14+D15)))</f>
        <v>0</v>
      </c>
      <c r="E16" s="223">
        <f>IF(SUM(E14:E15)=0,0,+IF(((E8+E9+E10-E13)*E14/(E14+E15))&gt;(E8+E9+E10-E13),(E8+E9+E10-E13),(E8+E9+E10-E13)*E14/(E14+E15)))</f>
        <v>0</v>
      </c>
    </row>
    <row r="17" spans="2:2" ht="13.5" thickTop="1" x14ac:dyDescent="0.2">
      <c r="B17" s="224" t="s">
        <v>334</v>
      </c>
    </row>
  </sheetData>
  <mergeCells count="5">
    <mergeCell ref="A1:B2"/>
    <mergeCell ref="A6:A7"/>
    <mergeCell ref="A8:A10"/>
    <mergeCell ref="A11:B11"/>
    <mergeCell ref="A12:A15"/>
  </mergeCells>
  <phoneticPr fontId="1"/>
  <pageMargins left="0.38" right="0.2" top="0.98399999999999999" bottom="0.98399999999999999" header="0.51200000000000001" footer="0.5120000000000000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C156"/>
  <sheetViews>
    <sheetView showGridLines="0" showZeros="0" view="pageBreakPreview" zoomScale="70" zoomScaleNormal="100" zoomScaleSheetLayoutView="70" workbookViewId="0">
      <selection sqref="A1:G1"/>
    </sheetView>
  </sheetViews>
  <sheetFormatPr defaultColWidth="9" defaultRowHeight="13" x14ac:dyDescent="0.2"/>
  <cols>
    <col min="1" max="1" width="7.6328125" style="66" customWidth="1"/>
    <col min="2" max="21" width="14" style="66" customWidth="1"/>
    <col min="22" max="23" width="9.6328125" style="66" customWidth="1"/>
    <col min="24" max="24" width="7.453125" style="66" customWidth="1"/>
    <col min="25" max="26" width="13.90625" style="66" customWidth="1"/>
    <col min="27" max="28" width="7.1796875" style="66" customWidth="1"/>
    <col min="29" max="30" width="7.453125" style="66" customWidth="1"/>
    <col min="31" max="31" width="30.6328125" style="66" customWidth="1"/>
    <col min="32" max="32" width="13.90625" style="66" customWidth="1"/>
    <col min="33" max="16384" width="9" style="66"/>
  </cols>
  <sheetData>
    <row r="1" spans="1:19" ht="35.25" customHeight="1" x14ac:dyDescent="0.2">
      <c r="A1" s="682" t="s">
        <v>202</v>
      </c>
      <c r="B1" s="683"/>
      <c r="C1" s="683"/>
      <c r="D1" s="683"/>
      <c r="E1" s="683"/>
      <c r="F1" s="683"/>
      <c r="G1" s="683"/>
      <c r="H1" s="63"/>
      <c r="I1" s="64"/>
      <c r="J1" s="65"/>
      <c r="P1" s="67" t="s">
        <v>1</v>
      </c>
      <c r="Q1" s="227"/>
      <c r="R1" s="227"/>
      <c r="S1" s="227"/>
    </row>
    <row r="2" spans="1:19" ht="35.25" customHeight="1" x14ac:dyDescent="0.2">
      <c r="P2" s="67" t="s">
        <v>203</v>
      </c>
      <c r="Q2" s="228"/>
      <c r="R2" s="228"/>
      <c r="S2" s="228"/>
    </row>
    <row r="3" spans="1:19" ht="23.5" x14ac:dyDescent="0.2">
      <c r="A3" s="68" t="s">
        <v>204</v>
      </c>
      <c r="P3" s="67" t="s">
        <v>205</v>
      </c>
      <c r="Q3" s="228"/>
      <c r="R3" s="228"/>
      <c r="S3" s="228"/>
    </row>
    <row r="4" spans="1:19" ht="23.5" x14ac:dyDescent="0.2">
      <c r="A4" s="69" t="s">
        <v>206</v>
      </c>
      <c r="P4" s="67" t="s">
        <v>207</v>
      </c>
      <c r="Q4" s="228"/>
      <c r="R4" s="228"/>
      <c r="S4" s="228"/>
    </row>
    <row r="5" spans="1:19" ht="13.5" thickBot="1" x14ac:dyDescent="0.25">
      <c r="A5" s="70"/>
    </row>
    <row r="6" spans="1:19" ht="17" thickBot="1" x14ac:dyDescent="0.25">
      <c r="A6" s="71" t="s">
        <v>208</v>
      </c>
      <c r="B6" s="72" t="s">
        <v>209</v>
      </c>
      <c r="H6" s="73" t="s">
        <v>210</v>
      </c>
      <c r="I6" s="74" t="s">
        <v>335</v>
      </c>
      <c r="J6" s="225">
        <v>3</v>
      </c>
      <c r="K6" s="75" t="s">
        <v>2</v>
      </c>
      <c r="R6" s="76"/>
      <c r="S6" s="66" t="s">
        <v>211</v>
      </c>
    </row>
    <row r="7" spans="1:19" s="77" customFormat="1" x14ac:dyDescent="0.2">
      <c r="B7" s="77" t="s">
        <v>212</v>
      </c>
      <c r="J7" s="487">
        <v>33</v>
      </c>
      <c r="P7" s="78"/>
      <c r="Q7" s="78"/>
      <c r="R7" s="78"/>
      <c r="S7" s="78"/>
    </row>
    <row r="8" spans="1:19" ht="30" customHeight="1" x14ac:dyDescent="0.2">
      <c r="B8" s="673" t="s">
        <v>213</v>
      </c>
      <c r="C8" s="684"/>
      <c r="D8" s="676"/>
      <c r="E8" s="686" t="s">
        <v>214</v>
      </c>
      <c r="F8" s="673" t="s">
        <v>215</v>
      </c>
      <c r="G8" s="669" t="s">
        <v>216</v>
      </c>
      <c r="H8" s="688" t="s">
        <v>217</v>
      </c>
      <c r="I8" s="669" t="s">
        <v>218</v>
      </c>
      <c r="J8" s="669" t="s">
        <v>219</v>
      </c>
      <c r="K8" s="669" t="s">
        <v>220</v>
      </c>
      <c r="L8" s="669" t="s">
        <v>221</v>
      </c>
      <c r="M8" s="669" t="s">
        <v>222</v>
      </c>
      <c r="N8" s="669" t="s">
        <v>223</v>
      </c>
      <c r="O8" s="669" t="s">
        <v>224</v>
      </c>
      <c r="P8" s="669" t="s">
        <v>225</v>
      </c>
      <c r="Q8" s="645" t="s">
        <v>226</v>
      </c>
      <c r="R8" s="664" t="s">
        <v>227</v>
      </c>
      <c r="S8" s="664" t="s">
        <v>228</v>
      </c>
    </row>
    <row r="9" spans="1:19" ht="30" customHeight="1" x14ac:dyDescent="0.2">
      <c r="B9" s="677"/>
      <c r="C9" s="685"/>
      <c r="D9" s="678"/>
      <c r="E9" s="687"/>
      <c r="F9" s="674"/>
      <c r="G9" s="670"/>
      <c r="H9" s="689"/>
      <c r="I9" s="670"/>
      <c r="J9" s="670"/>
      <c r="K9" s="665"/>
      <c r="L9" s="665"/>
      <c r="M9" s="670"/>
      <c r="N9" s="670"/>
      <c r="O9" s="670"/>
      <c r="P9" s="670"/>
      <c r="Q9" s="666"/>
      <c r="R9" s="665"/>
      <c r="S9" s="665"/>
    </row>
    <row r="10" spans="1:19" s="79" customFormat="1" ht="79.5" customHeight="1" x14ac:dyDescent="0.2">
      <c r="B10" s="667" t="s">
        <v>229</v>
      </c>
      <c r="C10" s="668"/>
      <c r="D10" s="681"/>
      <c r="E10" s="594" t="s">
        <v>377</v>
      </c>
      <c r="F10" s="80"/>
      <c r="G10" s="81" t="s">
        <v>231</v>
      </c>
      <c r="H10" s="82"/>
      <c r="I10" s="81" t="s">
        <v>232</v>
      </c>
      <c r="J10" s="83" t="s">
        <v>233</v>
      </c>
      <c r="K10" s="83" t="s">
        <v>234</v>
      </c>
      <c r="L10" s="83"/>
      <c r="M10" s="84" t="s">
        <v>235</v>
      </c>
      <c r="N10" s="83" t="s">
        <v>236</v>
      </c>
      <c r="O10" s="83"/>
      <c r="P10" s="81" t="s">
        <v>237</v>
      </c>
      <c r="Q10" s="81"/>
      <c r="R10" s="83" t="s">
        <v>238</v>
      </c>
      <c r="S10" s="85"/>
    </row>
    <row r="11" spans="1:19" x14ac:dyDescent="0.2">
      <c r="B11" s="675"/>
      <c r="C11" s="675"/>
      <c r="D11" s="675"/>
      <c r="E11" s="230"/>
      <c r="F11" s="231"/>
      <c r="G11" s="86">
        <f>IF(H11=0,0,(F11/30))</f>
        <v>0</v>
      </c>
      <c r="H11" s="86">
        <f t="shared" ref="H11:H55" si="0">IF(F11=0,0,$J$7-E11)</f>
        <v>0</v>
      </c>
      <c r="I11" s="86">
        <f>G11*H11</f>
        <v>0</v>
      </c>
      <c r="J11" s="230"/>
      <c r="K11" s="87">
        <f>IF(L11=0,0,(30-J11+E11))</f>
        <v>0</v>
      </c>
      <c r="L11" s="230"/>
      <c r="M11" s="86">
        <f t="shared" ref="M11:M55" si="1">IF(L11=0,0,F11-+L11)</f>
        <v>0</v>
      </c>
      <c r="N11" s="87">
        <f>IF(O11=0,0,(L11/K11))</f>
        <v>0</v>
      </c>
      <c r="O11" s="87">
        <f>IF(K11=0,0,($J$7-J11))</f>
        <v>0</v>
      </c>
      <c r="P11" s="87">
        <f t="shared" ref="P11:P55" si="2">N11*O11</f>
        <v>0</v>
      </c>
      <c r="Q11" s="86">
        <f t="shared" ref="Q11:Q55" si="3">IF(L11=0,G11,N11)</f>
        <v>0</v>
      </c>
      <c r="R11" s="87">
        <f t="shared" ref="R11:R55" si="4">IF(L11=0,I11,P11)</f>
        <v>0</v>
      </c>
      <c r="S11" s="88">
        <f t="shared" ref="S11:S55" si="5">R11-+Q11</f>
        <v>0</v>
      </c>
    </row>
    <row r="12" spans="1:19" x14ac:dyDescent="0.2">
      <c r="B12" s="675"/>
      <c r="C12" s="675"/>
      <c r="D12" s="675"/>
      <c r="E12" s="230"/>
      <c r="F12" s="231"/>
      <c r="G12" s="86">
        <f t="shared" ref="G12:G55" si="6">IF(H12=0,0,(F12/30))</f>
        <v>0</v>
      </c>
      <c r="H12" s="86">
        <f t="shared" si="0"/>
        <v>0</v>
      </c>
      <c r="I12" s="86">
        <f t="shared" ref="I12:I55" si="7">G12*H12</f>
        <v>0</v>
      </c>
      <c r="J12" s="230"/>
      <c r="K12" s="87">
        <f t="shared" ref="K12:K55" si="8">IF(L12=0,0,(30-J12+E12))</f>
        <v>0</v>
      </c>
      <c r="L12" s="230"/>
      <c r="M12" s="86">
        <f t="shared" si="1"/>
        <v>0</v>
      </c>
      <c r="N12" s="87">
        <f t="shared" ref="N12:N55" si="9">IF(O12=0,0,(L12/K12))</f>
        <v>0</v>
      </c>
      <c r="O12" s="87">
        <f t="shared" ref="O12:O55" si="10">IF(K12=0,0,($J$7-J12))</f>
        <v>0</v>
      </c>
      <c r="P12" s="87">
        <f t="shared" si="2"/>
        <v>0</v>
      </c>
      <c r="Q12" s="86">
        <f t="shared" si="3"/>
        <v>0</v>
      </c>
      <c r="R12" s="87">
        <f t="shared" si="4"/>
        <v>0</v>
      </c>
      <c r="S12" s="88">
        <f t="shared" si="5"/>
        <v>0</v>
      </c>
    </row>
    <row r="13" spans="1:19" x14ac:dyDescent="0.2">
      <c r="B13" s="675"/>
      <c r="C13" s="675"/>
      <c r="D13" s="675"/>
      <c r="E13" s="230"/>
      <c r="F13" s="231"/>
      <c r="G13" s="86">
        <f t="shared" si="6"/>
        <v>0</v>
      </c>
      <c r="H13" s="86">
        <f t="shared" si="0"/>
        <v>0</v>
      </c>
      <c r="I13" s="86">
        <f t="shared" si="7"/>
        <v>0</v>
      </c>
      <c r="J13" s="230"/>
      <c r="K13" s="87">
        <f t="shared" si="8"/>
        <v>0</v>
      </c>
      <c r="L13" s="230"/>
      <c r="M13" s="86">
        <f t="shared" si="1"/>
        <v>0</v>
      </c>
      <c r="N13" s="87">
        <f t="shared" si="9"/>
        <v>0</v>
      </c>
      <c r="O13" s="87">
        <f t="shared" si="10"/>
        <v>0</v>
      </c>
      <c r="P13" s="87">
        <f t="shared" si="2"/>
        <v>0</v>
      </c>
      <c r="Q13" s="86">
        <f t="shared" si="3"/>
        <v>0</v>
      </c>
      <c r="R13" s="87">
        <f t="shared" si="4"/>
        <v>0</v>
      </c>
      <c r="S13" s="88">
        <f t="shared" si="5"/>
        <v>0</v>
      </c>
    </row>
    <row r="14" spans="1:19" x14ac:dyDescent="0.2">
      <c r="B14" s="675"/>
      <c r="C14" s="675"/>
      <c r="D14" s="675"/>
      <c r="E14" s="230"/>
      <c r="F14" s="231"/>
      <c r="G14" s="86">
        <f t="shared" si="6"/>
        <v>0</v>
      </c>
      <c r="H14" s="86">
        <f t="shared" si="0"/>
        <v>0</v>
      </c>
      <c r="I14" s="86">
        <f t="shared" si="7"/>
        <v>0</v>
      </c>
      <c r="J14" s="230"/>
      <c r="K14" s="87">
        <f t="shared" si="8"/>
        <v>0</v>
      </c>
      <c r="L14" s="230"/>
      <c r="M14" s="86">
        <f t="shared" si="1"/>
        <v>0</v>
      </c>
      <c r="N14" s="87">
        <f t="shared" si="9"/>
        <v>0</v>
      </c>
      <c r="O14" s="87">
        <f t="shared" si="10"/>
        <v>0</v>
      </c>
      <c r="P14" s="87">
        <f t="shared" si="2"/>
        <v>0</v>
      </c>
      <c r="Q14" s="86">
        <f t="shared" si="3"/>
        <v>0</v>
      </c>
      <c r="R14" s="87">
        <f t="shared" si="4"/>
        <v>0</v>
      </c>
      <c r="S14" s="88">
        <f t="shared" si="5"/>
        <v>0</v>
      </c>
    </row>
    <row r="15" spans="1:19" x14ac:dyDescent="0.2">
      <c r="B15" s="675"/>
      <c r="C15" s="675"/>
      <c r="D15" s="675"/>
      <c r="E15" s="230"/>
      <c r="F15" s="231"/>
      <c r="G15" s="86">
        <f t="shared" si="6"/>
        <v>0</v>
      </c>
      <c r="H15" s="86">
        <f t="shared" si="0"/>
        <v>0</v>
      </c>
      <c r="I15" s="86">
        <f t="shared" si="7"/>
        <v>0</v>
      </c>
      <c r="J15" s="230"/>
      <c r="K15" s="87">
        <f t="shared" si="8"/>
        <v>0</v>
      </c>
      <c r="L15" s="230"/>
      <c r="M15" s="86">
        <f t="shared" si="1"/>
        <v>0</v>
      </c>
      <c r="N15" s="87">
        <f t="shared" si="9"/>
        <v>0</v>
      </c>
      <c r="O15" s="87">
        <f t="shared" si="10"/>
        <v>0</v>
      </c>
      <c r="P15" s="87">
        <f t="shared" si="2"/>
        <v>0</v>
      </c>
      <c r="Q15" s="86">
        <f t="shared" si="3"/>
        <v>0</v>
      </c>
      <c r="R15" s="87">
        <f t="shared" si="4"/>
        <v>0</v>
      </c>
      <c r="S15" s="88">
        <f t="shared" si="5"/>
        <v>0</v>
      </c>
    </row>
    <row r="16" spans="1:19" x14ac:dyDescent="0.2">
      <c r="B16" s="675"/>
      <c r="C16" s="675"/>
      <c r="D16" s="675"/>
      <c r="E16" s="230"/>
      <c r="F16" s="231"/>
      <c r="G16" s="86">
        <f t="shared" si="6"/>
        <v>0</v>
      </c>
      <c r="H16" s="86">
        <f t="shared" si="0"/>
        <v>0</v>
      </c>
      <c r="I16" s="86">
        <f t="shared" si="7"/>
        <v>0</v>
      </c>
      <c r="J16" s="230"/>
      <c r="K16" s="87">
        <f t="shared" si="8"/>
        <v>0</v>
      </c>
      <c r="L16" s="230"/>
      <c r="M16" s="86">
        <f t="shared" si="1"/>
        <v>0</v>
      </c>
      <c r="N16" s="87">
        <f t="shared" si="9"/>
        <v>0</v>
      </c>
      <c r="O16" s="87">
        <f t="shared" si="10"/>
        <v>0</v>
      </c>
      <c r="P16" s="87">
        <f t="shared" si="2"/>
        <v>0</v>
      </c>
      <c r="Q16" s="86">
        <f t="shared" si="3"/>
        <v>0</v>
      </c>
      <c r="R16" s="87">
        <f t="shared" si="4"/>
        <v>0</v>
      </c>
      <c r="S16" s="88">
        <f t="shared" si="5"/>
        <v>0</v>
      </c>
    </row>
    <row r="17" spans="2:19" x14ac:dyDescent="0.2">
      <c r="B17" s="675"/>
      <c r="C17" s="675"/>
      <c r="D17" s="675"/>
      <c r="E17" s="230"/>
      <c r="F17" s="231"/>
      <c r="G17" s="86">
        <f t="shared" si="6"/>
        <v>0</v>
      </c>
      <c r="H17" s="86">
        <f t="shared" si="0"/>
        <v>0</v>
      </c>
      <c r="I17" s="86">
        <f t="shared" si="7"/>
        <v>0</v>
      </c>
      <c r="J17" s="230"/>
      <c r="K17" s="87">
        <f t="shared" si="8"/>
        <v>0</v>
      </c>
      <c r="L17" s="230"/>
      <c r="M17" s="86">
        <f t="shared" si="1"/>
        <v>0</v>
      </c>
      <c r="N17" s="87">
        <f t="shared" si="9"/>
        <v>0</v>
      </c>
      <c r="O17" s="87">
        <f t="shared" si="10"/>
        <v>0</v>
      </c>
      <c r="P17" s="87">
        <f t="shared" si="2"/>
        <v>0</v>
      </c>
      <c r="Q17" s="86">
        <f t="shared" si="3"/>
        <v>0</v>
      </c>
      <c r="R17" s="87">
        <f t="shared" si="4"/>
        <v>0</v>
      </c>
      <c r="S17" s="88">
        <f t="shared" si="5"/>
        <v>0</v>
      </c>
    </row>
    <row r="18" spans="2:19" x14ac:dyDescent="0.2">
      <c r="B18" s="675"/>
      <c r="C18" s="675"/>
      <c r="D18" s="675"/>
      <c r="E18" s="230"/>
      <c r="F18" s="231"/>
      <c r="G18" s="86">
        <f t="shared" si="6"/>
        <v>0</v>
      </c>
      <c r="H18" s="86">
        <f t="shared" si="0"/>
        <v>0</v>
      </c>
      <c r="I18" s="86">
        <f t="shared" si="7"/>
        <v>0</v>
      </c>
      <c r="J18" s="230"/>
      <c r="K18" s="87">
        <f t="shared" si="8"/>
        <v>0</v>
      </c>
      <c r="L18" s="230"/>
      <c r="M18" s="86">
        <f t="shared" si="1"/>
        <v>0</v>
      </c>
      <c r="N18" s="87">
        <f t="shared" si="9"/>
        <v>0</v>
      </c>
      <c r="O18" s="87">
        <f t="shared" si="10"/>
        <v>0</v>
      </c>
      <c r="P18" s="87">
        <f t="shared" si="2"/>
        <v>0</v>
      </c>
      <c r="Q18" s="86">
        <f t="shared" si="3"/>
        <v>0</v>
      </c>
      <c r="R18" s="87">
        <f t="shared" si="4"/>
        <v>0</v>
      </c>
      <c r="S18" s="88">
        <f t="shared" si="5"/>
        <v>0</v>
      </c>
    </row>
    <row r="19" spans="2:19" x14ac:dyDescent="0.2">
      <c r="B19" s="675"/>
      <c r="C19" s="675"/>
      <c r="D19" s="675"/>
      <c r="E19" s="230"/>
      <c r="F19" s="231"/>
      <c r="G19" s="86">
        <f t="shared" si="6"/>
        <v>0</v>
      </c>
      <c r="H19" s="86">
        <f t="shared" si="0"/>
        <v>0</v>
      </c>
      <c r="I19" s="86">
        <f t="shared" si="7"/>
        <v>0</v>
      </c>
      <c r="J19" s="230"/>
      <c r="K19" s="87">
        <f t="shared" si="8"/>
        <v>0</v>
      </c>
      <c r="L19" s="230"/>
      <c r="M19" s="86">
        <f t="shared" si="1"/>
        <v>0</v>
      </c>
      <c r="N19" s="87">
        <f t="shared" si="9"/>
        <v>0</v>
      </c>
      <c r="O19" s="87">
        <f t="shared" si="10"/>
        <v>0</v>
      </c>
      <c r="P19" s="87">
        <f t="shared" si="2"/>
        <v>0</v>
      </c>
      <c r="Q19" s="86">
        <f t="shared" si="3"/>
        <v>0</v>
      </c>
      <c r="R19" s="87">
        <f t="shared" si="4"/>
        <v>0</v>
      </c>
      <c r="S19" s="88">
        <f t="shared" si="5"/>
        <v>0</v>
      </c>
    </row>
    <row r="20" spans="2:19" x14ac:dyDescent="0.2">
      <c r="B20" s="675"/>
      <c r="C20" s="675"/>
      <c r="D20" s="675"/>
      <c r="E20" s="230"/>
      <c r="F20" s="231"/>
      <c r="G20" s="86">
        <f t="shared" si="6"/>
        <v>0</v>
      </c>
      <c r="H20" s="86">
        <f t="shared" si="0"/>
        <v>0</v>
      </c>
      <c r="I20" s="86">
        <f t="shared" si="7"/>
        <v>0</v>
      </c>
      <c r="J20" s="230"/>
      <c r="K20" s="87">
        <f t="shared" si="8"/>
        <v>0</v>
      </c>
      <c r="L20" s="230"/>
      <c r="M20" s="86">
        <f t="shared" si="1"/>
        <v>0</v>
      </c>
      <c r="N20" s="87">
        <f t="shared" si="9"/>
        <v>0</v>
      </c>
      <c r="O20" s="87">
        <f t="shared" si="10"/>
        <v>0</v>
      </c>
      <c r="P20" s="87">
        <f t="shared" si="2"/>
        <v>0</v>
      </c>
      <c r="Q20" s="86">
        <f t="shared" si="3"/>
        <v>0</v>
      </c>
      <c r="R20" s="87">
        <f t="shared" si="4"/>
        <v>0</v>
      </c>
      <c r="S20" s="88">
        <f t="shared" si="5"/>
        <v>0</v>
      </c>
    </row>
    <row r="21" spans="2:19" x14ac:dyDescent="0.2">
      <c r="B21" s="675"/>
      <c r="C21" s="675"/>
      <c r="D21" s="675"/>
      <c r="E21" s="230"/>
      <c r="F21" s="231"/>
      <c r="G21" s="86">
        <f t="shared" si="6"/>
        <v>0</v>
      </c>
      <c r="H21" s="86">
        <f t="shared" si="0"/>
        <v>0</v>
      </c>
      <c r="I21" s="86">
        <f t="shared" si="7"/>
        <v>0</v>
      </c>
      <c r="J21" s="230"/>
      <c r="K21" s="87">
        <f t="shared" si="8"/>
        <v>0</v>
      </c>
      <c r="L21" s="230"/>
      <c r="M21" s="86">
        <f t="shared" si="1"/>
        <v>0</v>
      </c>
      <c r="N21" s="87">
        <f t="shared" si="9"/>
        <v>0</v>
      </c>
      <c r="O21" s="87">
        <f t="shared" si="10"/>
        <v>0</v>
      </c>
      <c r="P21" s="87">
        <f t="shared" si="2"/>
        <v>0</v>
      </c>
      <c r="Q21" s="86">
        <f t="shared" si="3"/>
        <v>0</v>
      </c>
      <c r="R21" s="87">
        <f t="shared" si="4"/>
        <v>0</v>
      </c>
      <c r="S21" s="88">
        <f t="shared" si="5"/>
        <v>0</v>
      </c>
    </row>
    <row r="22" spans="2:19" x14ac:dyDescent="0.2">
      <c r="B22" s="675"/>
      <c r="C22" s="675"/>
      <c r="D22" s="675"/>
      <c r="E22" s="230"/>
      <c r="F22" s="231"/>
      <c r="G22" s="86">
        <f t="shared" si="6"/>
        <v>0</v>
      </c>
      <c r="H22" s="86">
        <f t="shared" si="0"/>
        <v>0</v>
      </c>
      <c r="I22" s="86">
        <f t="shared" si="7"/>
        <v>0</v>
      </c>
      <c r="J22" s="230"/>
      <c r="K22" s="87">
        <f t="shared" si="8"/>
        <v>0</v>
      </c>
      <c r="L22" s="230"/>
      <c r="M22" s="86">
        <f t="shared" si="1"/>
        <v>0</v>
      </c>
      <c r="N22" s="87">
        <f t="shared" si="9"/>
        <v>0</v>
      </c>
      <c r="O22" s="87">
        <f t="shared" si="10"/>
        <v>0</v>
      </c>
      <c r="P22" s="87">
        <f t="shared" si="2"/>
        <v>0</v>
      </c>
      <c r="Q22" s="86">
        <f t="shared" si="3"/>
        <v>0</v>
      </c>
      <c r="R22" s="87">
        <f t="shared" si="4"/>
        <v>0</v>
      </c>
      <c r="S22" s="88">
        <f t="shared" si="5"/>
        <v>0</v>
      </c>
    </row>
    <row r="23" spans="2:19" x14ac:dyDescent="0.2">
      <c r="B23" s="675"/>
      <c r="C23" s="675"/>
      <c r="D23" s="675"/>
      <c r="E23" s="230"/>
      <c r="F23" s="231"/>
      <c r="G23" s="86">
        <f t="shared" si="6"/>
        <v>0</v>
      </c>
      <c r="H23" s="86">
        <f t="shared" si="0"/>
        <v>0</v>
      </c>
      <c r="I23" s="86">
        <f t="shared" si="7"/>
        <v>0</v>
      </c>
      <c r="J23" s="230"/>
      <c r="K23" s="87">
        <f t="shared" si="8"/>
        <v>0</v>
      </c>
      <c r="L23" s="230"/>
      <c r="M23" s="86">
        <f t="shared" si="1"/>
        <v>0</v>
      </c>
      <c r="N23" s="87">
        <f t="shared" si="9"/>
        <v>0</v>
      </c>
      <c r="O23" s="87">
        <f t="shared" si="10"/>
        <v>0</v>
      </c>
      <c r="P23" s="87">
        <f t="shared" si="2"/>
        <v>0</v>
      </c>
      <c r="Q23" s="86">
        <f t="shared" si="3"/>
        <v>0</v>
      </c>
      <c r="R23" s="87">
        <f t="shared" si="4"/>
        <v>0</v>
      </c>
      <c r="S23" s="88">
        <f t="shared" si="5"/>
        <v>0</v>
      </c>
    </row>
    <row r="24" spans="2:19" x14ac:dyDescent="0.2">
      <c r="B24" s="675"/>
      <c r="C24" s="675"/>
      <c r="D24" s="675"/>
      <c r="E24" s="230"/>
      <c r="F24" s="231"/>
      <c r="G24" s="86">
        <f t="shared" si="6"/>
        <v>0</v>
      </c>
      <c r="H24" s="86">
        <f t="shared" si="0"/>
        <v>0</v>
      </c>
      <c r="I24" s="86">
        <f t="shared" si="7"/>
        <v>0</v>
      </c>
      <c r="J24" s="230"/>
      <c r="K24" s="87">
        <f t="shared" si="8"/>
        <v>0</v>
      </c>
      <c r="L24" s="230"/>
      <c r="M24" s="86">
        <f t="shared" si="1"/>
        <v>0</v>
      </c>
      <c r="N24" s="87">
        <f t="shared" si="9"/>
        <v>0</v>
      </c>
      <c r="O24" s="87">
        <f t="shared" si="10"/>
        <v>0</v>
      </c>
      <c r="P24" s="87">
        <f t="shared" si="2"/>
        <v>0</v>
      </c>
      <c r="Q24" s="86">
        <f t="shared" si="3"/>
        <v>0</v>
      </c>
      <c r="R24" s="87">
        <f t="shared" si="4"/>
        <v>0</v>
      </c>
      <c r="S24" s="88">
        <f t="shared" si="5"/>
        <v>0</v>
      </c>
    </row>
    <row r="25" spans="2:19" x14ac:dyDescent="0.2">
      <c r="B25" s="675"/>
      <c r="C25" s="675"/>
      <c r="D25" s="675"/>
      <c r="E25" s="230"/>
      <c r="F25" s="231"/>
      <c r="G25" s="86">
        <f t="shared" si="6"/>
        <v>0</v>
      </c>
      <c r="H25" s="86">
        <f t="shared" si="0"/>
        <v>0</v>
      </c>
      <c r="I25" s="86">
        <f t="shared" si="7"/>
        <v>0</v>
      </c>
      <c r="J25" s="230"/>
      <c r="K25" s="87">
        <f t="shared" si="8"/>
        <v>0</v>
      </c>
      <c r="L25" s="230"/>
      <c r="M25" s="86">
        <f t="shared" si="1"/>
        <v>0</v>
      </c>
      <c r="N25" s="87">
        <f t="shared" si="9"/>
        <v>0</v>
      </c>
      <c r="O25" s="87">
        <f t="shared" si="10"/>
        <v>0</v>
      </c>
      <c r="P25" s="87">
        <f t="shared" si="2"/>
        <v>0</v>
      </c>
      <c r="Q25" s="86">
        <f t="shared" si="3"/>
        <v>0</v>
      </c>
      <c r="R25" s="87">
        <f t="shared" si="4"/>
        <v>0</v>
      </c>
      <c r="S25" s="88">
        <f t="shared" si="5"/>
        <v>0</v>
      </c>
    </row>
    <row r="26" spans="2:19" x14ac:dyDescent="0.2">
      <c r="B26" s="675"/>
      <c r="C26" s="675"/>
      <c r="D26" s="675"/>
      <c r="E26" s="230"/>
      <c r="F26" s="231"/>
      <c r="G26" s="86">
        <f t="shared" si="6"/>
        <v>0</v>
      </c>
      <c r="H26" s="86">
        <f t="shared" si="0"/>
        <v>0</v>
      </c>
      <c r="I26" s="86">
        <f t="shared" si="7"/>
        <v>0</v>
      </c>
      <c r="J26" s="230"/>
      <c r="K26" s="87">
        <f t="shared" si="8"/>
        <v>0</v>
      </c>
      <c r="L26" s="230"/>
      <c r="M26" s="86">
        <f t="shared" si="1"/>
        <v>0</v>
      </c>
      <c r="N26" s="87">
        <f t="shared" si="9"/>
        <v>0</v>
      </c>
      <c r="O26" s="87">
        <f t="shared" si="10"/>
        <v>0</v>
      </c>
      <c r="P26" s="87">
        <f t="shared" si="2"/>
        <v>0</v>
      </c>
      <c r="Q26" s="86">
        <f t="shared" si="3"/>
        <v>0</v>
      </c>
      <c r="R26" s="87">
        <f t="shared" si="4"/>
        <v>0</v>
      </c>
      <c r="S26" s="88">
        <f t="shared" si="5"/>
        <v>0</v>
      </c>
    </row>
    <row r="27" spans="2:19" x14ac:dyDescent="0.2">
      <c r="B27" s="675"/>
      <c r="C27" s="675"/>
      <c r="D27" s="675"/>
      <c r="E27" s="230"/>
      <c r="F27" s="231"/>
      <c r="G27" s="86">
        <f t="shared" si="6"/>
        <v>0</v>
      </c>
      <c r="H27" s="86">
        <f t="shared" si="0"/>
        <v>0</v>
      </c>
      <c r="I27" s="86">
        <f t="shared" si="7"/>
        <v>0</v>
      </c>
      <c r="J27" s="230"/>
      <c r="K27" s="87">
        <f t="shared" si="8"/>
        <v>0</v>
      </c>
      <c r="L27" s="230"/>
      <c r="M27" s="86">
        <f t="shared" si="1"/>
        <v>0</v>
      </c>
      <c r="N27" s="87">
        <f t="shared" si="9"/>
        <v>0</v>
      </c>
      <c r="O27" s="87">
        <f t="shared" si="10"/>
        <v>0</v>
      </c>
      <c r="P27" s="87">
        <f t="shared" si="2"/>
        <v>0</v>
      </c>
      <c r="Q27" s="86">
        <f t="shared" si="3"/>
        <v>0</v>
      </c>
      <c r="R27" s="87">
        <f t="shared" si="4"/>
        <v>0</v>
      </c>
      <c r="S27" s="88">
        <f t="shared" si="5"/>
        <v>0</v>
      </c>
    </row>
    <row r="28" spans="2:19" x14ac:dyDescent="0.2">
      <c r="B28" s="675"/>
      <c r="C28" s="675"/>
      <c r="D28" s="675"/>
      <c r="E28" s="230"/>
      <c r="F28" s="231"/>
      <c r="G28" s="86">
        <f t="shared" si="6"/>
        <v>0</v>
      </c>
      <c r="H28" s="86">
        <f t="shared" si="0"/>
        <v>0</v>
      </c>
      <c r="I28" s="86">
        <f t="shared" si="7"/>
        <v>0</v>
      </c>
      <c r="J28" s="230"/>
      <c r="K28" s="87">
        <f t="shared" si="8"/>
        <v>0</v>
      </c>
      <c r="L28" s="230"/>
      <c r="M28" s="86">
        <f t="shared" si="1"/>
        <v>0</v>
      </c>
      <c r="N28" s="87">
        <f t="shared" si="9"/>
        <v>0</v>
      </c>
      <c r="O28" s="87">
        <f t="shared" si="10"/>
        <v>0</v>
      </c>
      <c r="P28" s="87">
        <f t="shared" si="2"/>
        <v>0</v>
      </c>
      <c r="Q28" s="86">
        <f t="shared" si="3"/>
        <v>0</v>
      </c>
      <c r="R28" s="87">
        <f t="shared" si="4"/>
        <v>0</v>
      </c>
      <c r="S28" s="88">
        <f t="shared" si="5"/>
        <v>0</v>
      </c>
    </row>
    <row r="29" spans="2:19" x14ac:dyDescent="0.2">
      <c r="B29" s="675"/>
      <c r="C29" s="675"/>
      <c r="D29" s="675"/>
      <c r="E29" s="230"/>
      <c r="F29" s="231"/>
      <c r="G29" s="86">
        <f t="shared" si="6"/>
        <v>0</v>
      </c>
      <c r="H29" s="86">
        <f t="shared" si="0"/>
        <v>0</v>
      </c>
      <c r="I29" s="86">
        <f t="shared" si="7"/>
        <v>0</v>
      </c>
      <c r="J29" s="230"/>
      <c r="K29" s="87">
        <f t="shared" si="8"/>
        <v>0</v>
      </c>
      <c r="L29" s="230"/>
      <c r="M29" s="86">
        <f t="shared" si="1"/>
        <v>0</v>
      </c>
      <c r="N29" s="87">
        <f t="shared" si="9"/>
        <v>0</v>
      </c>
      <c r="O29" s="87">
        <f t="shared" si="10"/>
        <v>0</v>
      </c>
      <c r="P29" s="87">
        <f t="shared" si="2"/>
        <v>0</v>
      </c>
      <c r="Q29" s="86">
        <f t="shared" si="3"/>
        <v>0</v>
      </c>
      <c r="R29" s="87">
        <f t="shared" si="4"/>
        <v>0</v>
      </c>
      <c r="S29" s="88">
        <f t="shared" si="5"/>
        <v>0</v>
      </c>
    </row>
    <row r="30" spans="2:19" x14ac:dyDescent="0.2">
      <c r="B30" s="675"/>
      <c r="C30" s="675"/>
      <c r="D30" s="675"/>
      <c r="E30" s="230"/>
      <c r="F30" s="231"/>
      <c r="G30" s="86">
        <f t="shared" si="6"/>
        <v>0</v>
      </c>
      <c r="H30" s="86">
        <f t="shared" si="0"/>
        <v>0</v>
      </c>
      <c r="I30" s="86">
        <f t="shared" si="7"/>
        <v>0</v>
      </c>
      <c r="J30" s="230"/>
      <c r="K30" s="87">
        <f t="shared" si="8"/>
        <v>0</v>
      </c>
      <c r="L30" s="230"/>
      <c r="M30" s="86">
        <f t="shared" si="1"/>
        <v>0</v>
      </c>
      <c r="N30" s="87">
        <f t="shared" si="9"/>
        <v>0</v>
      </c>
      <c r="O30" s="87">
        <f t="shared" si="10"/>
        <v>0</v>
      </c>
      <c r="P30" s="87">
        <f t="shared" si="2"/>
        <v>0</v>
      </c>
      <c r="Q30" s="86">
        <f t="shared" si="3"/>
        <v>0</v>
      </c>
      <c r="R30" s="87">
        <f t="shared" si="4"/>
        <v>0</v>
      </c>
      <c r="S30" s="88">
        <f t="shared" si="5"/>
        <v>0</v>
      </c>
    </row>
    <row r="31" spans="2:19" x14ac:dyDescent="0.2">
      <c r="B31" s="675"/>
      <c r="C31" s="675"/>
      <c r="D31" s="675"/>
      <c r="E31" s="230"/>
      <c r="F31" s="231"/>
      <c r="G31" s="86">
        <f t="shared" si="6"/>
        <v>0</v>
      </c>
      <c r="H31" s="86">
        <f t="shared" si="0"/>
        <v>0</v>
      </c>
      <c r="I31" s="86">
        <f t="shared" si="7"/>
        <v>0</v>
      </c>
      <c r="J31" s="230"/>
      <c r="K31" s="87">
        <f t="shared" si="8"/>
        <v>0</v>
      </c>
      <c r="L31" s="230"/>
      <c r="M31" s="86">
        <f t="shared" si="1"/>
        <v>0</v>
      </c>
      <c r="N31" s="87">
        <f t="shared" si="9"/>
        <v>0</v>
      </c>
      <c r="O31" s="87">
        <f t="shared" si="10"/>
        <v>0</v>
      </c>
      <c r="P31" s="87">
        <f t="shared" si="2"/>
        <v>0</v>
      </c>
      <c r="Q31" s="86">
        <f t="shared" si="3"/>
        <v>0</v>
      </c>
      <c r="R31" s="87">
        <f t="shared" si="4"/>
        <v>0</v>
      </c>
      <c r="S31" s="88">
        <f t="shared" si="5"/>
        <v>0</v>
      </c>
    </row>
    <row r="32" spans="2:19" x14ac:dyDescent="0.2">
      <c r="B32" s="675"/>
      <c r="C32" s="675"/>
      <c r="D32" s="675"/>
      <c r="E32" s="230"/>
      <c r="F32" s="231"/>
      <c r="G32" s="86">
        <f t="shared" si="6"/>
        <v>0</v>
      </c>
      <c r="H32" s="86">
        <f t="shared" si="0"/>
        <v>0</v>
      </c>
      <c r="I32" s="86">
        <f t="shared" si="7"/>
        <v>0</v>
      </c>
      <c r="J32" s="230"/>
      <c r="K32" s="87">
        <f t="shared" si="8"/>
        <v>0</v>
      </c>
      <c r="L32" s="230"/>
      <c r="M32" s="86">
        <f t="shared" si="1"/>
        <v>0</v>
      </c>
      <c r="N32" s="87">
        <f t="shared" si="9"/>
        <v>0</v>
      </c>
      <c r="O32" s="87">
        <f t="shared" si="10"/>
        <v>0</v>
      </c>
      <c r="P32" s="87">
        <f t="shared" si="2"/>
        <v>0</v>
      </c>
      <c r="Q32" s="86">
        <f t="shared" si="3"/>
        <v>0</v>
      </c>
      <c r="R32" s="87">
        <f t="shared" si="4"/>
        <v>0</v>
      </c>
      <c r="S32" s="88">
        <f t="shared" si="5"/>
        <v>0</v>
      </c>
    </row>
    <row r="33" spans="2:19" x14ac:dyDescent="0.2">
      <c r="B33" s="675"/>
      <c r="C33" s="675"/>
      <c r="D33" s="675"/>
      <c r="E33" s="230"/>
      <c r="F33" s="231"/>
      <c r="G33" s="86">
        <f t="shared" si="6"/>
        <v>0</v>
      </c>
      <c r="H33" s="86">
        <f t="shared" si="0"/>
        <v>0</v>
      </c>
      <c r="I33" s="86">
        <f t="shared" si="7"/>
        <v>0</v>
      </c>
      <c r="J33" s="230"/>
      <c r="K33" s="87">
        <f t="shared" si="8"/>
        <v>0</v>
      </c>
      <c r="L33" s="230"/>
      <c r="M33" s="86">
        <f t="shared" si="1"/>
        <v>0</v>
      </c>
      <c r="N33" s="87">
        <f t="shared" si="9"/>
        <v>0</v>
      </c>
      <c r="O33" s="87">
        <f t="shared" si="10"/>
        <v>0</v>
      </c>
      <c r="P33" s="87">
        <f t="shared" si="2"/>
        <v>0</v>
      </c>
      <c r="Q33" s="86">
        <f t="shared" si="3"/>
        <v>0</v>
      </c>
      <c r="R33" s="87">
        <f t="shared" si="4"/>
        <v>0</v>
      </c>
      <c r="S33" s="88">
        <f t="shared" si="5"/>
        <v>0</v>
      </c>
    </row>
    <row r="34" spans="2:19" x14ac:dyDescent="0.2">
      <c r="B34" s="675"/>
      <c r="C34" s="675"/>
      <c r="D34" s="675"/>
      <c r="E34" s="230"/>
      <c r="F34" s="231"/>
      <c r="G34" s="86">
        <f t="shared" si="6"/>
        <v>0</v>
      </c>
      <c r="H34" s="86">
        <f t="shared" si="0"/>
        <v>0</v>
      </c>
      <c r="I34" s="86">
        <f t="shared" si="7"/>
        <v>0</v>
      </c>
      <c r="J34" s="230"/>
      <c r="K34" s="87">
        <f t="shared" si="8"/>
        <v>0</v>
      </c>
      <c r="L34" s="230"/>
      <c r="M34" s="86">
        <f t="shared" si="1"/>
        <v>0</v>
      </c>
      <c r="N34" s="87">
        <f t="shared" si="9"/>
        <v>0</v>
      </c>
      <c r="O34" s="87">
        <f t="shared" si="10"/>
        <v>0</v>
      </c>
      <c r="P34" s="87">
        <f t="shared" si="2"/>
        <v>0</v>
      </c>
      <c r="Q34" s="86">
        <f t="shared" si="3"/>
        <v>0</v>
      </c>
      <c r="R34" s="87">
        <f t="shared" si="4"/>
        <v>0</v>
      </c>
      <c r="S34" s="88">
        <f t="shared" si="5"/>
        <v>0</v>
      </c>
    </row>
    <row r="35" spans="2:19" x14ac:dyDescent="0.2">
      <c r="B35" s="675"/>
      <c r="C35" s="675"/>
      <c r="D35" s="675"/>
      <c r="E35" s="230"/>
      <c r="F35" s="231"/>
      <c r="G35" s="86">
        <f t="shared" si="6"/>
        <v>0</v>
      </c>
      <c r="H35" s="86">
        <f t="shared" si="0"/>
        <v>0</v>
      </c>
      <c r="I35" s="86">
        <f t="shared" si="7"/>
        <v>0</v>
      </c>
      <c r="J35" s="230"/>
      <c r="K35" s="87">
        <f t="shared" si="8"/>
        <v>0</v>
      </c>
      <c r="L35" s="230"/>
      <c r="M35" s="86">
        <f t="shared" si="1"/>
        <v>0</v>
      </c>
      <c r="N35" s="87">
        <f t="shared" si="9"/>
        <v>0</v>
      </c>
      <c r="O35" s="87">
        <f t="shared" si="10"/>
        <v>0</v>
      </c>
      <c r="P35" s="87">
        <f t="shared" si="2"/>
        <v>0</v>
      </c>
      <c r="Q35" s="86">
        <f t="shared" si="3"/>
        <v>0</v>
      </c>
      <c r="R35" s="87">
        <f t="shared" si="4"/>
        <v>0</v>
      </c>
      <c r="S35" s="88">
        <f t="shared" si="5"/>
        <v>0</v>
      </c>
    </row>
    <row r="36" spans="2:19" x14ac:dyDescent="0.2">
      <c r="B36" s="675"/>
      <c r="C36" s="675"/>
      <c r="D36" s="675"/>
      <c r="E36" s="230"/>
      <c r="F36" s="231"/>
      <c r="G36" s="86">
        <f t="shared" si="6"/>
        <v>0</v>
      </c>
      <c r="H36" s="86">
        <f t="shared" si="0"/>
        <v>0</v>
      </c>
      <c r="I36" s="86">
        <f t="shared" si="7"/>
        <v>0</v>
      </c>
      <c r="J36" s="230"/>
      <c r="K36" s="87">
        <f t="shared" si="8"/>
        <v>0</v>
      </c>
      <c r="L36" s="230"/>
      <c r="M36" s="86">
        <f t="shared" si="1"/>
        <v>0</v>
      </c>
      <c r="N36" s="87">
        <f t="shared" si="9"/>
        <v>0</v>
      </c>
      <c r="O36" s="87">
        <f t="shared" si="10"/>
        <v>0</v>
      </c>
      <c r="P36" s="87">
        <f t="shared" si="2"/>
        <v>0</v>
      </c>
      <c r="Q36" s="86">
        <f t="shared" si="3"/>
        <v>0</v>
      </c>
      <c r="R36" s="87">
        <f t="shared" si="4"/>
        <v>0</v>
      </c>
      <c r="S36" s="88">
        <f t="shared" si="5"/>
        <v>0</v>
      </c>
    </row>
    <row r="37" spans="2:19" x14ac:dyDescent="0.2">
      <c r="B37" s="675"/>
      <c r="C37" s="675"/>
      <c r="D37" s="675"/>
      <c r="E37" s="230"/>
      <c r="F37" s="231"/>
      <c r="G37" s="86">
        <f t="shared" si="6"/>
        <v>0</v>
      </c>
      <c r="H37" s="86">
        <f t="shared" si="0"/>
        <v>0</v>
      </c>
      <c r="I37" s="86">
        <f t="shared" si="7"/>
        <v>0</v>
      </c>
      <c r="J37" s="230"/>
      <c r="K37" s="87">
        <f t="shared" si="8"/>
        <v>0</v>
      </c>
      <c r="L37" s="230"/>
      <c r="M37" s="86">
        <f t="shared" si="1"/>
        <v>0</v>
      </c>
      <c r="N37" s="87">
        <f t="shared" si="9"/>
        <v>0</v>
      </c>
      <c r="O37" s="87">
        <f t="shared" si="10"/>
        <v>0</v>
      </c>
      <c r="P37" s="87">
        <f t="shared" si="2"/>
        <v>0</v>
      </c>
      <c r="Q37" s="86">
        <f t="shared" si="3"/>
        <v>0</v>
      </c>
      <c r="R37" s="87">
        <f t="shared" si="4"/>
        <v>0</v>
      </c>
      <c r="S37" s="88">
        <f t="shared" si="5"/>
        <v>0</v>
      </c>
    </row>
    <row r="38" spans="2:19" x14ac:dyDescent="0.2">
      <c r="B38" s="675"/>
      <c r="C38" s="675"/>
      <c r="D38" s="675"/>
      <c r="E38" s="230"/>
      <c r="F38" s="231"/>
      <c r="G38" s="86">
        <f t="shared" si="6"/>
        <v>0</v>
      </c>
      <c r="H38" s="86">
        <f t="shared" si="0"/>
        <v>0</v>
      </c>
      <c r="I38" s="86">
        <f t="shared" si="7"/>
        <v>0</v>
      </c>
      <c r="J38" s="230"/>
      <c r="K38" s="87">
        <f t="shared" si="8"/>
        <v>0</v>
      </c>
      <c r="L38" s="230"/>
      <c r="M38" s="86">
        <f t="shared" si="1"/>
        <v>0</v>
      </c>
      <c r="N38" s="87">
        <f t="shared" si="9"/>
        <v>0</v>
      </c>
      <c r="O38" s="87">
        <f t="shared" si="10"/>
        <v>0</v>
      </c>
      <c r="P38" s="87">
        <f t="shared" si="2"/>
        <v>0</v>
      </c>
      <c r="Q38" s="86">
        <f t="shared" si="3"/>
        <v>0</v>
      </c>
      <c r="R38" s="87">
        <f t="shared" si="4"/>
        <v>0</v>
      </c>
      <c r="S38" s="88">
        <f t="shared" si="5"/>
        <v>0</v>
      </c>
    </row>
    <row r="39" spans="2:19" x14ac:dyDescent="0.2">
      <c r="B39" s="675"/>
      <c r="C39" s="675"/>
      <c r="D39" s="675"/>
      <c r="E39" s="230"/>
      <c r="F39" s="231"/>
      <c r="G39" s="86">
        <f t="shared" si="6"/>
        <v>0</v>
      </c>
      <c r="H39" s="86">
        <f t="shared" si="0"/>
        <v>0</v>
      </c>
      <c r="I39" s="86">
        <f t="shared" si="7"/>
        <v>0</v>
      </c>
      <c r="J39" s="230"/>
      <c r="K39" s="87">
        <f t="shared" si="8"/>
        <v>0</v>
      </c>
      <c r="L39" s="230"/>
      <c r="M39" s="86">
        <f t="shared" si="1"/>
        <v>0</v>
      </c>
      <c r="N39" s="87">
        <f t="shared" si="9"/>
        <v>0</v>
      </c>
      <c r="O39" s="87">
        <f t="shared" si="10"/>
        <v>0</v>
      </c>
      <c r="P39" s="87">
        <f t="shared" si="2"/>
        <v>0</v>
      </c>
      <c r="Q39" s="86">
        <f t="shared" si="3"/>
        <v>0</v>
      </c>
      <c r="R39" s="87">
        <f t="shared" si="4"/>
        <v>0</v>
      </c>
      <c r="S39" s="88">
        <f t="shared" si="5"/>
        <v>0</v>
      </c>
    </row>
    <row r="40" spans="2:19" x14ac:dyDescent="0.2">
      <c r="B40" s="675"/>
      <c r="C40" s="675"/>
      <c r="D40" s="675"/>
      <c r="E40" s="230"/>
      <c r="F40" s="231"/>
      <c r="G40" s="86">
        <f t="shared" si="6"/>
        <v>0</v>
      </c>
      <c r="H40" s="86">
        <f t="shared" si="0"/>
        <v>0</v>
      </c>
      <c r="I40" s="86">
        <f t="shared" si="7"/>
        <v>0</v>
      </c>
      <c r="J40" s="230"/>
      <c r="K40" s="87">
        <f t="shared" si="8"/>
        <v>0</v>
      </c>
      <c r="L40" s="230"/>
      <c r="M40" s="86">
        <f t="shared" si="1"/>
        <v>0</v>
      </c>
      <c r="N40" s="87">
        <f t="shared" si="9"/>
        <v>0</v>
      </c>
      <c r="O40" s="87">
        <f t="shared" si="10"/>
        <v>0</v>
      </c>
      <c r="P40" s="87">
        <f t="shared" si="2"/>
        <v>0</v>
      </c>
      <c r="Q40" s="86">
        <f t="shared" si="3"/>
        <v>0</v>
      </c>
      <c r="R40" s="87">
        <f t="shared" si="4"/>
        <v>0</v>
      </c>
      <c r="S40" s="88">
        <f t="shared" si="5"/>
        <v>0</v>
      </c>
    </row>
    <row r="41" spans="2:19" x14ac:dyDescent="0.2">
      <c r="B41" s="675"/>
      <c r="C41" s="675"/>
      <c r="D41" s="675"/>
      <c r="E41" s="230"/>
      <c r="F41" s="231"/>
      <c r="G41" s="86">
        <f t="shared" si="6"/>
        <v>0</v>
      </c>
      <c r="H41" s="86">
        <f t="shared" si="0"/>
        <v>0</v>
      </c>
      <c r="I41" s="86">
        <f t="shared" si="7"/>
        <v>0</v>
      </c>
      <c r="J41" s="230"/>
      <c r="K41" s="87">
        <f t="shared" si="8"/>
        <v>0</v>
      </c>
      <c r="L41" s="230"/>
      <c r="M41" s="86">
        <f t="shared" si="1"/>
        <v>0</v>
      </c>
      <c r="N41" s="87">
        <f t="shared" si="9"/>
        <v>0</v>
      </c>
      <c r="O41" s="87">
        <f t="shared" si="10"/>
        <v>0</v>
      </c>
      <c r="P41" s="87">
        <f t="shared" si="2"/>
        <v>0</v>
      </c>
      <c r="Q41" s="86">
        <f t="shared" si="3"/>
        <v>0</v>
      </c>
      <c r="R41" s="87">
        <f t="shared" si="4"/>
        <v>0</v>
      </c>
      <c r="S41" s="88">
        <f t="shared" si="5"/>
        <v>0</v>
      </c>
    </row>
    <row r="42" spans="2:19" x14ac:dyDescent="0.2">
      <c r="B42" s="675"/>
      <c r="C42" s="675"/>
      <c r="D42" s="675"/>
      <c r="E42" s="230"/>
      <c r="F42" s="231"/>
      <c r="G42" s="86">
        <f t="shared" si="6"/>
        <v>0</v>
      </c>
      <c r="H42" s="86">
        <f t="shared" si="0"/>
        <v>0</v>
      </c>
      <c r="I42" s="86">
        <f t="shared" si="7"/>
        <v>0</v>
      </c>
      <c r="J42" s="230"/>
      <c r="K42" s="87">
        <f t="shared" si="8"/>
        <v>0</v>
      </c>
      <c r="L42" s="230"/>
      <c r="M42" s="86">
        <f t="shared" si="1"/>
        <v>0</v>
      </c>
      <c r="N42" s="87">
        <f t="shared" si="9"/>
        <v>0</v>
      </c>
      <c r="O42" s="87">
        <f t="shared" si="10"/>
        <v>0</v>
      </c>
      <c r="P42" s="87">
        <f t="shared" si="2"/>
        <v>0</v>
      </c>
      <c r="Q42" s="86">
        <f t="shared" si="3"/>
        <v>0</v>
      </c>
      <c r="R42" s="87">
        <f t="shared" si="4"/>
        <v>0</v>
      </c>
      <c r="S42" s="88">
        <f t="shared" si="5"/>
        <v>0</v>
      </c>
    </row>
    <row r="43" spans="2:19" x14ac:dyDescent="0.2">
      <c r="B43" s="675"/>
      <c r="C43" s="675"/>
      <c r="D43" s="675"/>
      <c r="E43" s="230"/>
      <c r="F43" s="231"/>
      <c r="G43" s="86">
        <f t="shared" si="6"/>
        <v>0</v>
      </c>
      <c r="H43" s="86">
        <f t="shared" si="0"/>
        <v>0</v>
      </c>
      <c r="I43" s="86">
        <f t="shared" si="7"/>
        <v>0</v>
      </c>
      <c r="J43" s="230"/>
      <c r="K43" s="87">
        <f t="shared" si="8"/>
        <v>0</v>
      </c>
      <c r="L43" s="230"/>
      <c r="M43" s="86">
        <f t="shared" si="1"/>
        <v>0</v>
      </c>
      <c r="N43" s="87">
        <f t="shared" si="9"/>
        <v>0</v>
      </c>
      <c r="O43" s="87">
        <f t="shared" si="10"/>
        <v>0</v>
      </c>
      <c r="P43" s="87">
        <f t="shared" si="2"/>
        <v>0</v>
      </c>
      <c r="Q43" s="86">
        <f t="shared" si="3"/>
        <v>0</v>
      </c>
      <c r="R43" s="87">
        <f t="shared" si="4"/>
        <v>0</v>
      </c>
      <c r="S43" s="88">
        <f t="shared" si="5"/>
        <v>0</v>
      </c>
    </row>
    <row r="44" spans="2:19" x14ac:dyDescent="0.2">
      <c r="B44" s="675"/>
      <c r="C44" s="675"/>
      <c r="D44" s="675"/>
      <c r="E44" s="230"/>
      <c r="F44" s="231"/>
      <c r="G44" s="86">
        <f t="shared" si="6"/>
        <v>0</v>
      </c>
      <c r="H44" s="86">
        <f t="shared" si="0"/>
        <v>0</v>
      </c>
      <c r="I44" s="86">
        <f t="shared" si="7"/>
        <v>0</v>
      </c>
      <c r="J44" s="230"/>
      <c r="K44" s="87">
        <f t="shared" si="8"/>
        <v>0</v>
      </c>
      <c r="L44" s="230"/>
      <c r="M44" s="86">
        <f t="shared" si="1"/>
        <v>0</v>
      </c>
      <c r="N44" s="87">
        <f t="shared" si="9"/>
        <v>0</v>
      </c>
      <c r="O44" s="87">
        <f t="shared" si="10"/>
        <v>0</v>
      </c>
      <c r="P44" s="87">
        <f t="shared" si="2"/>
        <v>0</v>
      </c>
      <c r="Q44" s="86">
        <f t="shared" si="3"/>
        <v>0</v>
      </c>
      <c r="R44" s="87">
        <f t="shared" si="4"/>
        <v>0</v>
      </c>
      <c r="S44" s="88">
        <f t="shared" si="5"/>
        <v>0</v>
      </c>
    </row>
    <row r="45" spans="2:19" x14ac:dyDescent="0.2">
      <c r="B45" s="675"/>
      <c r="C45" s="675"/>
      <c r="D45" s="675"/>
      <c r="E45" s="230"/>
      <c r="F45" s="231"/>
      <c r="G45" s="86">
        <f t="shared" si="6"/>
        <v>0</v>
      </c>
      <c r="H45" s="86">
        <f t="shared" si="0"/>
        <v>0</v>
      </c>
      <c r="I45" s="86">
        <f t="shared" si="7"/>
        <v>0</v>
      </c>
      <c r="J45" s="230"/>
      <c r="K45" s="87">
        <f t="shared" si="8"/>
        <v>0</v>
      </c>
      <c r="L45" s="230"/>
      <c r="M45" s="86">
        <f t="shared" si="1"/>
        <v>0</v>
      </c>
      <c r="N45" s="87">
        <f t="shared" si="9"/>
        <v>0</v>
      </c>
      <c r="O45" s="87">
        <f t="shared" si="10"/>
        <v>0</v>
      </c>
      <c r="P45" s="87">
        <f t="shared" si="2"/>
        <v>0</v>
      </c>
      <c r="Q45" s="86">
        <f t="shared" si="3"/>
        <v>0</v>
      </c>
      <c r="R45" s="87">
        <f t="shared" si="4"/>
        <v>0</v>
      </c>
      <c r="S45" s="88">
        <f t="shared" si="5"/>
        <v>0</v>
      </c>
    </row>
    <row r="46" spans="2:19" x14ac:dyDescent="0.2">
      <c r="B46" s="675"/>
      <c r="C46" s="675"/>
      <c r="D46" s="675"/>
      <c r="E46" s="230"/>
      <c r="F46" s="231"/>
      <c r="G46" s="86">
        <f t="shared" si="6"/>
        <v>0</v>
      </c>
      <c r="H46" s="86">
        <f t="shared" si="0"/>
        <v>0</v>
      </c>
      <c r="I46" s="86">
        <f t="shared" si="7"/>
        <v>0</v>
      </c>
      <c r="J46" s="230"/>
      <c r="K46" s="87">
        <f t="shared" si="8"/>
        <v>0</v>
      </c>
      <c r="L46" s="230"/>
      <c r="M46" s="86">
        <f t="shared" si="1"/>
        <v>0</v>
      </c>
      <c r="N46" s="87">
        <f t="shared" si="9"/>
        <v>0</v>
      </c>
      <c r="O46" s="87">
        <f t="shared" si="10"/>
        <v>0</v>
      </c>
      <c r="P46" s="87">
        <f t="shared" si="2"/>
        <v>0</v>
      </c>
      <c r="Q46" s="86">
        <f t="shared" si="3"/>
        <v>0</v>
      </c>
      <c r="R46" s="87">
        <f t="shared" si="4"/>
        <v>0</v>
      </c>
      <c r="S46" s="88">
        <f t="shared" si="5"/>
        <v>0</v>
      </c>
    </row>
    <row r="47" spans="2:19" x14ac:dyDescent="0.2">
      <c r="B47" s="675"/>
      <c r="C47" s="675"/>
      <c r="D47" s="675"/>
      <c r="E47" s="230"/>
      <c r="F47" s="231"/>
      <c r="G47" s="86">
        <f t="shared" si="6"/>
        <v>0</v>
      </c>
      <c r="H47" s="86">
        <f t="shared" si="0"/>
        <v>0</v>
      </c>
      <c r="I47" s="86">
        <f t="shared" si="7"/>
        <v>0</v>
      </c>
      <c r="J47" s="230"/>
      <c r="K47" s="87">
        <f t="shared" si="8"/>
        <v>0</v>
      </c>
      <c r="L47" s="230"/>
      <c r="M47" s="86">
        <f t="shared" si="1"/>
        <v>0</v>
      </c>
      <c r="N47" s="87">
        <f t="shared" si="9"/>
        <v>0</v>
      </c>
      <c r="O47" s="87">
        <f t="shared" si="10"/>
        <v>0</v>
      </c>
      <c r="P47" s="87">
        <f t="shared" si="2"/>
        <v>0</v>
      </c>
      <c r="Q47" s="86">
        <f t="shared" si="3"/>
        <v>0</v>
      </c>
      <c r="R47" s="87">
        <f t="shared" si="4"/>
        <v>0</v>
      </c>
      <c r="S47" s="88">
        <f t="shared" si="5"/>
        <v>0</v>
      </c>
    </row>
    <row r="48" spans="2:19" x14ac:dyDescent="0.2">
      <c r="B48" s="675"/>
      <c r="C48" s="675"/>
      <c r="D48" s="675"/>
      <c r="E48" s="230"/>
      <c r="F48" s="231"/>
      <c r="G48" s="86">
        <f t="shared" si="6"/>
        <v>0</v>
      </c>
      <c r="H48" s="86">
        <f t="shared" si="0"/>
        <v>0</v>
      </c>
      <c r="I48" s="86">
        <f t="shared" si="7"/>
        <v>0</v>
      </c>
      <c r="J48" s="230"/>
      <c r="K48" s="87">
        <f t="shared" si="8"/>
        <v>0</v>
      </c>
      <c r="L48" s="230"/>
      <c r="M48" s="86">
        <f t="shared" si="1"/>
        <v>0</v>
      </c>
      <c r="N48" s="87">
        <f t="shared" si="9"/>
        <v>0</v>
      </c>
      <c r="O48" s="87">
        <f t="shared" si="10"/>
        <v>0</v>
      </c>
      <c r="P48" s="87">
        <f t="shared" si="2"/>
        <v>0</v>
      </c>
      <c r="Q48" s="86">
        <f t="shared" si="3"/>
        <v>0</v>
      </c>
      <c r="R48" s="87">
        <f t="shared" si="4"/>
        <v>0</v>
      </c>
      <c r="S48" s="88">
        <f t="shared" si="5"/>
        <v>0</v>
      </c>
    </row>
    <row r="49" spans="2:29" x14ac:dyDescent="0.2">
      <c r="B49" s="675"/>
      <c r="C49" s="675"/>
      <c r="D49" s="675"/>
      <c r="E49" s="230"/>
      <c r="F49" s="231"/>
      <c r="G49" s="86">
        <f t="shared" si="6"/>
        <v>0</v>
      </c>
      <c r="H49" s="86">
        <f t="shared" si="0"/>
        <v>0</v>
      </c>
      <c r="I49" s="86">
        <f t="shared" si="7"/>
        <v>0</v>
      </c>
      <c r="J49" s="230"/>
      <c r="K49" s="87">
        <f t="shared" si="8"/>
        <v>0</v>
      </c>
      <c r="L49" s="230"/>
      <c r="M49" s="86">
        <f t="shared" si="1"/>
        <v>0</v>
      </c>
      <c r="N49" s="87">
        <f t="shared" si="9"/>
        <v>0</v>
      </c>
      <c r="O49" s="87">
        <f t="shared" si="10"/>
        <v>0</v>
      </c>
      <c r="P49" s="87">
        <f t="shared" si="2"/>
        <v>0</v>
      </c>
      <c r="Q49" s="86">
        <f t="shared" si="3"/>
        <v>0</v>
      </c>
      <c r="R49" s="87">
        <f t="shared" si="4"/>
        <v>0</v>
      </c>
      <c r="S49" s="88">
        <f t="shared" si="5"/>
        <v>0</v>
      </c>
    </row>
    <row r="50" spans="2:29" x14ac:dyDescent="0.2">
      <c r="B50" s="675"/>
      <c r="C50" s="675"/>
      <c r="D50" s="675"/>
      <c r="E50" s="230"/>
      <c r="F50" s="231"/>
      <c r="G50" s="86">
        <f t="shared" si="6"/>
        <v>0</v>
      </c>
      <c r="H50" s="86">
        <f t="shared" si="0"/>
        <v>0</v>
      </c>
      <c r="I50" s="86">
        <f t="shared" si="7"/>
        <v>0</v>
      </c>
      <c r="J50" s="230"/>
      <c r="K50" s="87">
        <f t="shared" si="8"/>
        <v>0</v>
      </c>
      <c r="L50" s="230"/>
      <c r="M50" s="86">
        <f t="shared" si="1"/>
        <v>0</v>
      </c>
      <c r="N50" s="87">
        <f t="shared" si="9"/>
        <v>0</v>
      </c>
      <c r="O50" s="87">
        <f t="shared" si="10"/>
        <v>0</v>
      </c>
      <c r="P50" s="87">
        <f t="shared" si="2"/>
        <v>0</v>
      </c>
      <c r="Q50" s="86">
        <f t="shared" si="3"/>
        <v>0</v>
      </c>
      <c r="R50" s="87">
        <f t="shared" si="4"/>
        <v>0</v>
      </c>
      <c r="S50" s="88">
        <f t="shared" si="5"/>
        <v>0</v>
      </c>
    </row>
    <row r="51" spans="2:29" x14ac:dyDescent="0.2">
      <c r="B51" s="675"/>
      <c r="C51" s="675"/>
      <c r="D51" s="675"/>
      <c r="E51" s="230"/>
      <c r="F51" s="231"/>
      <c r="G51" s="86">
        <f t="shared" si="6"/>
        <v>0</v>
      </c>
      <c r="H51" s="86">
        <f t="shared" si="0"/>
        <v>0</v>
      </c>
      <c r="I51" s="86">
        <f t="shared" si="7"/>
        <v>0</v>
      </c>
      <c r="J51" s="230"/>
      <c r="K51" s="87">
        <f t="shared" si="8"/>
        <v>0</v>
      </c>
      <c r="L51" s="230"/>
      <c r="M51" s="86">
        <f t="shared" si="1"/>
        <v>0</v>
      </c>
      <c r="N51" s="87">
        <f t="shared" si="9"/>
        <v>0</v>
      </c>
      <c r="O51" s="87">
        <f t="shared" si="10"/>
        <v>0</v>
      </c>
      <c r="P51" s="87">
        <f t="shared" si="2"/>
        <v>0</v>
      </c>
      <c r="Q51" s="86">
        <f t="shared" si="3"/>
        <v>0</v>
      </c>
      <c r="R51" s="87">
        <f t="shared" si="4"/>
        <v>0</v>
      </c>
      <c r="S51" s="88">
        <f t="shared" si="5"/>
        <v>0</v>
      </c>
    </row>
    <row r="52" spans="2:29" x14ac:dyDescent="0.2">
      <c r="B52" s="675"/>
      <c r="C52" s="675"/>
      <c r="D52" s="675"/>
      <c r="E52" s="230"/>
      <c r="F52" s="231"/>
      <c r="G52" s="86">
        <f t="shared" si="6"/>
        <v>0</v>
      </c>
      <c r="H52" s="86">
        <f t="shared" si="0"/>
        <v>0</v>
      </c>
      <c r="I52" s="86">
        <f t="shared" si="7"/>
        <v>0</v>
      </c>
      <c r="J52" s="230"/>
      <c r="K52" s="87">
        <f t="shared" si="8"/>
        <v>0</v>
      </c>
      <c r="L52" s="230"/>
      <c r="M52" s="86">
        <f t="shared" si="1"/>
        <v>0</v>
      </c>
      <c r="N52" s="87">
        <f t="shared" si="9"/>
        <v>0</v>
      </c>
      <c r="O52" s="87">
        <f t="shared" si="10"/>
        <v>0</v>
      </c>
      <c r="P52" s="87">
        <f t="shared" si="2"/>
        <v>0</v>
      </c>
      <c r="Q52" s="86">
        <f t="shared" si="3"/>
        <v>0</v>
      </c>
      <c r="R52" s="87">
        <f t="shared" si="4"/>
        <v>0</v>
      </c>
      <c r="S52" s="88">
        <f t="shared" si="5"/>
        <v>0</v>
      </c>
    </row>
    <row r="53" spans="2:29" x14ac:dyDescent="0.2">
      <c r="B53" s="675"/>
      <c r="C53" s="675"/>
      <c r="D53" s="675"/>
      <c r="E53" s="230"/>
      <c r="F53" s="231"/>
      <c r="G53" s="86">
        <f t="shared" si="6"/>
        <v>0</v>
      </c>
      <c r="H53" s="86">
        <f t="shared" si="0"/>
        <v>0</v>
      </c>
      <c r="I53" s="86">
        <f t="shared" si="7"/>
        <v>0</v>
      </c>
      <c r="J53" s="230"/>
      <c r="K53" s="87">
        <f t="shared" si="8"/>
        <v>0</v>
      </c>
      <c r="L53" s="230"/>
      <c r="M53" s="86">
        <f t="shared" si="1"/>
        <v>0</v>
      </c>
      <c r="N53" s="87">
        <f t="shared" si="9"/>
        <v>0</v>
      </c>
      <c r="O53" s="87">
        <f t="shared" si="10"/>
        <v>0</v>
      </c>
      <c r="P53" s="87">
        <f t="shared" si="2"/>
        <v>0</v>
      </c>
      <c r="Q53" s="86">
        <f t="shared" si="3"/>
        <v>0</v>
      </c>
      <c r="R53" s="87">
        <f t="shared" si="4"/>
        <v>0</v>
      </c>
      <c r="S53" s="88">
        <f t="shared" si="5"/>
        <v>0</v>
      </c>
    </row>
    <row r="54" spans="2:29" x14ac:dyDescent="0.2">
      <c r="B54" s="675"/>
      <c r="C54" s="675"/>
      <c r="D54" s="675"/>
      <c r="E54" s="230"/>
      <c r="F54" s="231"/>
      <c r="G54" s="86">
        <f t="shared" si="6"/>
        <v>0</v>
      </c>
      <c r="H54" s="86">
        <f t="shared" si="0"/>
        <v>0</v>
      </c>
      <c r="I54" s="86">
        <f t="shared" si="7"/>
        <v>0</v>
      </c>
      <c r="J54" s="230"/>
      <c r="K54" s="87">
        <f t="shared" si="8"/>
        <v>0</v>
      </c>
      <c r="L54" s="230"/>
      <c r="M54" s="86">
        <f t="shared" si="1"/>
        <v>0</v>
      </c>
      <c r="N54" s="87">
        <f t="shared" si="9"/>
        <v>0</v>
      </c>
      <c r="O54" s="87">
        <f t="shared" si="10"/>
        <v>0</v>
      </c>
      <c r="P54" s="87">
        <f t="shared" si="2"/>
        <v>0</v>
      </c>
      <c r="Q54" s="86">
        <f t="shared" si="3"/>
        <v>0</v>
      </c>
      <c r="R54" s="87">
        <f t="shared" si="4"/>
        <v>0</v>
      </c>
      <c r="S54" s="88">
        <f t="shared" si="5"/>
        <v>0</v>
      </c>
    </row>
    <row r="55" spans="2:29" x14ac:dyDescent="0.2">
      <c r="B55" s="675"/>
      <c r="C55" s="675"/>
      <c r="D55" s="675"/>
      <c r="E55" s="230"/>
      <c r="F55" s="231"/>
      <c r="G55" s="86">
        <f t="shared" si="6"/>
        <v>0</v>
      </c>
      <c r="H55" s="86">
        <f t="shared" si="0"/>
        <v>0</v>
      </c>
      <c r="I55" s="86">
        <f t="shared" si="7"/>
        <v>0</v>
      </c>
      <c r="J55" s="230"/>
      <c r="K55" s="87">
        <f t="shared" si="8"/>
        <v>0</v>
      </c>
      <c r="L55" s="230"/>
      <c r="M55" s="86">
        <f t="shared" si="1"/>
        <v>0</v>
      </c>
      <c r="N55" s="87">
        <f t="shared" si="9"/>
        <v>0</v>
      </c>
      <c r="O55" s="87">
        <f t="shared" si="10"/>
        <v>0</v>
      </c>
      <c r="P55" s="87">
        <f t="shared" si="2"/>
        <v>0</v>
      </c>
      <c r="Q55" s="86">
        <f t="shared" si="3"/>
        <v>0</v>
      </c>
      <c r="R55" s="87">
        <f t="shared" si="4"/>
        <v>0</v>
      </c>
      <c r="S55" s="88">
        <f t="shared" si="5"/>
        <v>0</v>
      </c>
    </row>
    <row r="56" spans="2:29" ht="20.25" customHeight="1" x14ac:dyDescent="0.2">
      <c r="B56" s="657" t="s">
        <v>36</v>
      </c>
      <c r="C56" s="658"/>
      <c r="D56" s="659"/>
      <c r="E56" s="89"/>
      <c r="F56" s="90"/>
      <c r="G56" s="91"/>
      <c r="H56" s="91"/>
      <c r="I56" s="91"/>
      <c r="J56" s="89"/>
      <c r="K56" s="92"/>
      <c r="L56" s="92"/>
      <c r="M56" s="91"/>
      <c r="N56" s="93"/>
      <c r="O56" s="93"/>
      <c r="P56" s="92"/>
      <c r="Q56" s="94">
        <f>SUM(Q11:Q55)</f>
        <v>0</v>
      </c>
      <c r="R56" s="94">
        <f>SUM(R11:R55)</f>
        <v>0</v>
      </c>
      <c r="S56" s="94">
        <f>SUM(S11:S55)</f>
        <v>0</v>
      </c>
    </row>
    <row r="57" spans="2:29" s="103" customFormat="1" ht="21.75" customHeight="1" thickBot="1" x14ac:dyDescent="0.25">
      <c r="B57" s="95"/>
      <c r="C57" s="95"/>
      <c r="D57" s="95"/>
      <c r="E57" s="96"/>
      <c r="F57" s="97"/>
      <c r="G57" s="97"/>
      <c r="H57" s="98"/>
      <c r="I57" s="97"/>
      <c r="J57" s="99"/>
      <c r="K57" s="99"/>
      <c r="L57" s="100"/>
      <c r="M57" s="100"/>
      <c r="N57" s="99"/>
      <c r="O57" s="99"/>
      <c r="P57" s="100"/>
      <c r="Q57" s="97"/>
      <c r="R57" s="101"/>
      <c r="S57" s="102"/>
      <c r="V57" s="104"/>
      <c r="W57" s="104"/>
      <c r="X57" s="104"/>
      <c r="Y57" s="104"/>
      <c r="Z57" s="104"/>
    </row>
    <row r="58" spans="2:29" ht="18" customHeight="1" thickBot="1" x14ac:dyDescent="0.25">
      <c r="B58" s="66" t="s">
        <v>239</v>
      </c>
      <c r="H58" s="73" t="s">
        <v>210</v>
      </c>
      <c r="I58" s="595" t="s">
        <v>335</v>
      </c>
      <c r="J58" s="225">
        <v>3</v>
      </c>
      <c r="K58" s="75" t="s">
        <v>2</v>
      </c>
      <c r="U58" s="105"/>
      <c r="V58" s="105"/>
      <c r="W58" s="105"/>
      <c r="X58" s="105"/>
      <c r="Y58" s="105"/>
      <c r="Z58" s="105"/>
    </row>
    <row r="59" spans="2:29" ht="15" customHeight="1" x14ac:dyDescent="0.2">
      <c r="J59" s="487">
        <v>33</v>
      </c>
      <c r="K59" s="70"/>
      <c r="N59" s="103"/>
      <c r="O59" s="103"/>
      <c r="P59" s="103"/>
      <c r="R59" s="70" t="s">
        <v>240</v>
      </c>
      <c r="S59" s="106"/>
      <c r="U59" s="107"/>
      <c r="V59" s="105"/>
      <c r="W59" s="105"/>
      <c r="X59" s="105"/>
      <c r="Y59" s="105"/>
      <c r="Z59" s="105"/>
      <c r="AA59" s="105"/>
    </row>
    <row r="60" spans="2:29" ht="30.75" customHeight="1" x14ac:dyDescent="0.2">
      <c r="B60" s="673" t="s">
        <v>241</v>
      </c>
      <c r="C60" s="676"/>
      <c r="D60" s="679" t="s">
        <v>242</v>
      </c>
      <c r="E60" s="671" t="s">
        <v>243</v>
      </c>
      <c r="F60" s="673" t="s">
        <v>244</v>
      </c>
      <c r="G60" s="669" t="s">
        <v>245</v>
      </c>
      <c r="H60" s="669" t="s">
        <v>246</v>
      </c>
      <c r="I60" s="669" t="s">
        <v>247</v>
      </c>
      <c r="J60" s="669" t="s">
        <v>248</v>
      </c>
      <c r="K60" s="669" t="s">
        <v>249</v>
      </c>
      <c r="L60" s="669" t="s">
        <v>250</v>
      </c>
      <c r="M60" s="669" t="s">
        <v>251</v>
      </c>
      <c r="N60" s="664" t="s">
        <v>252</v>
      </c>
      <c r="O60" s="669" t="s">
        <v>253</v>
      </c>
      <c r="P60" s="669" t="s">
        <v>254</v>
      </c>
      <c r="Q60" s="662" t="s">
        <v>255</v>
      </c>
      <c r="R60" s="664" t="s">
        <v>256</v>
      </c>
      <c r="S60" s="645" t="s">
        <v>257</v>
      </c>
      <c r="W60" s="107"/>
      <c r="X60" s="105"/>
      <c r="Y60" s="105"/>
      <c r="Z60" s="105"/>
      <c r="AA60" s="105"/>
      <c r="AB60" s="105"/>
      <c r="AC60" s="105"/>
    </row>
    <row r="61" spans="2:29" ht="26.25" customHeight="1" x14ac:dyDescent="0.2">
      <c r="B61" s="677"/>
      <c r="C61" s="678"/>
      <c r="D61" s="680"/>
      <c r="E61" s="672"/>
      <c r="F61" s="674"/>
      <c r="G61" s="670"/>
      <c r="H61" s="670"/>
      <c r="I61" s="670"/>
      <c r="J61" s="670"/>
      <c r="K61" s="665"/>
      <c r="L61" s="665"/>
      <c r="M61" s="670"/>
      <c r="N61" s="665"/>
      <c r="O61" s="670"/>
      <c r="P61" s="670"/>
      <c r="Q61" s="663"/>
      <c r="R61" s="665"/>
      <c r="S61" s="666"/>
      <c r="W61" s="107"/>
      <c r="X61" s="105"/>
      <c r="Y61" s="105"/>
      <c r="Z61" s="105"/>
      <c r="AA61" s="105"/>
      <c r="AB61" s="105"/>
      <c r="AC61" s="105"/>
    </row>
    <row r="62" spans="2:29" s="79" customFormat="1" ht="74.25" customHeight="1" x14ac:dyDescent="0.2">
      <c r="B62" s="667" t="s">
        <v>229</v>
      </c>
      <c r="C62" s="668"/>
      <c r="D62" s="108" t="s">
        <v>258</v>
      </c>
      <c r="E62" s="594" t="s">
        <v>376</v>
      </c>
      <c r="F62" s="81"/>
      <c r="G62" s="81" t="s">
        <v>259</v>
      </c>
      <c r="H62" s="82"/>
      <c r="I62" s="81" t="s">
        <v>260</v>
      </c>
      <c r="J62" s="109" t="s">
        <v>261</v>
      </c>
      <c r="K62" s="83" t="s">
        <v>262</v>
      </c>
      <c r="L62" s="83"/>
      <c r="M62" s="84" t="s">
        <v>263</v>
      </c>
      <c r="N62" s="83" t="s">
        <v>236</v>
      </c>
      <c r="O62" s="83"/>
      <c r="P62" s="81" t="s">
        <v>237</v>
      </c>
      <c r="Q62" s="81"/>
      <c r="R62" s="83" t="s">
        <v>264</v>
      </c>
      <c r="S62" s="85"/>
    </row>
    <row r="63" spans="2:29" ht="13.5" customHeight="1" x14ac:dyDescent="0.2">
      <c r="B63" s="655"/>
      <c r="C63" s="656"/>
      <c r="D63" s="229"/>
      <c r="E63" s="232"/>
      <c r="F63" s="233"/>
      <c r="G63" s="110">
        <f t="shared" ref="G63:G107" si="11">IF(F63=0,0,F63/D63)</f>
        <v>0</v>
      </c>
      <c r="H63" s="111">
        <f t="shared" ref="H63:H107" si="12">IF(F63=0,0,$J$59-E63)</f>
        <v>0</v>
      </c>
      <c r="I63" s="110">
        <f t="shared" ref="I63:I107" si="13">G63*H63</f>
        <v>0</v>
      </c>
      <c r="J63" s="232"/>
      <c r="K63" s="112">
        <f t="shared" ref="K63:K107" si="14">IF(L63=0,0,(D63-J63+E63))</f>
        <v>0</v>
      </c>
      <c r="L63" s="234"/>
      <c r="M63" s="110">
        <f t="shared" ref="M63:M107" si="15">IF(L63=0,0,F63-+L63)</f>
        <v>0</v>
      </c>
      <c r="N63" s="113">
        <f t="shared" ref="N63:N107" si="16">IF(L63=0,0,(L63/K63))</f>
        <v>0</v>
      </c>
      <c r="O63" s="112">
        <f t="shared" ref="O63:O107" si="17">IF(L63=0,0,($J$59-J63))</f>
        <v>0</v>
      </c>
      <c r="P63" s="113">
        <f t="shared" ref="P63:P107" si="18">N63*O63</f>
        <v>0</v>
      </c>
      <c r="Q63" s="110">
        <f t="shared" ref="Q63:Q107" si="19">IF(L63=0,G63,N63)</f>
        <v>0</v>
      </c>
      <c r="R63" s="113">
        <f t="shared" ref="R63:R107" si="20">IF(L63=0,I63,P63)</f>
        <v>0</v>
      </c>
      <c r="S63" s="114">
        <f t="shared" ref="S63:S107" si="21">R63-+Q63</f>
        <v>0</v>
      </c>
      <c r="W63" s="107"/>
      <c r="X63" s="105"/>
      <c r="Y63" s="105"/>
      <c r="Z63" s="105"/>
      <c r="AA63" s="105"/>
      <c r="AB63" s="105"/>
      <c r="AC63" s="105"/>
    </row>
    <row r="64" spans="2:29" ht="13.5" customHeight="1" x14ac:dyDescent="0.2">
      <c r="B64" s="655"/>
      <c r="C64" s="656"/>
      <c r="D64" s="229"/>
      <c r="E64" s="232"/>
      <c r="F64" s="233"/>
      <c r="G64" s="110">
        <f t="shared" si="11"/>
        <v>0</v>
      </c>
      <c r="H64" s="111">
        <f t="shared" si="12"/>
        <v>0</v>
      </c>
      <c r="I64" s="110">
        <f t="shared" si="13"/>
        <v>0</v>
      </c>
      <c r="J64" s="232"/>
      <c r="K64" s="112">
        <f t="shared" si="14"/>
        <v>0</v>
      </c>
      <c r="L64" s="234"/>
      <c r="M64" s="110">
        <f t="shared" si="15"/>
        <v>0</v>
      </c>
      <c r="N64" s="113">
        <f t="shared" si="16"/>
        <v>0</v>
      </c>
      <c r="O64" s="112">
        <f t="shared" si="17"/>
        <v>0</v>
      </c>
      <c r="P64" s="113">
        <f t="shared" si="18"/>
        <v>0</v>
      </c>
      <c r="Q64" s="110">
        <f t="shared" si="19"/>
        <v>0</v>
      </c>
      <c r="R64" s="113">
        <f t="shared" si="20"/>
        <v>0</v>
      </c>
      <c r="S64" s="114">
        <f t="shared" si="21"/>
        <v>0</v>
      </c>
      <c r="W64" s="107"/>
      <c r="X64" s="105"/>
      <c r="Y64" s="105"/>
      <c r="Z64" s="105"/>
      <c r="AA64" s="105"/>
      <c r="AB64" s="105"/>
      <c r="AC64" s="105"/>
    </row>
    <row r="65" spans="2:29" ht="13.5" customHeight="1" x14ac:dyDescent="0.2">
      <c r="B65" s="655"/>
      <c r="C65" s="656"/>
      <c r="D65" s="229"/>
      <c r="E65" s="232"/>
      <c r="F65" s="233"/>
      <c r="G65" s="110">
        <f t="shared" si="11"/>
        <v>0</v>
      </c>
      <c r="H65" s="111">
        <f t="shared" si="12"/>
        <v>0</v>
      </c>
      <c r="I65" s="110">
        <f t="shared" si="13"/>
        <v>0</v>
      </c>
      <c r="J65" s="232"/>
      <c r="K65" s="112">
        <f t="shared" si="14"/>
        <v>0</v>
      </c>
      <c r="L65" s="234"/>
      <c r="M65" s="110">
        <f t="shared" si="15"/>
        <v>0</v>
      </c>
      <c r="N65" s="113">
        <f t="shared" si="16"/>
        <v>0</v>
      </c>
      <c r="O65" s="112">
        <f t="shared" si="17"/>
        <v>0</v>
      </c>
      <c r="P65" s="113">
        <f t="shared" si="18"/>
        <v>0</v>
      </c>
      <c r="Q65" s="110">
        <f t="shared" si="19"/>
        <v>0</v>
      </c>
      <c r="R65" s="113">
        <f t="shared" si="20"/>
        <v>0</v>
      </c>
      <c r="S65" s="114">
        <f t="shared" si="21"/>
        <v>0</v>
      </c>
      <c r="W65" s="107"/>
      <c r="X65" s="105"/>
      <c r="Y65" s="105"/>
      <c r="Z65" s="105"/>
      <c r="AA65" s="105"/>
      <c r="AB65" s="105"/>
      <c r="AC65" s="105"/>
    </row>
    <row r="66" spans="2:29" ht="13.5" customHeight="1" x14ac:dyDescent="0.2">
      <c r="B66" s="655"/>
      <c r="C66" s="656"/>
      <c r="D66" s="229"/>
      <c r="E66" s="232"/>
      <c r="F66" s="233"/>
      <c r="G66" s="110">
        <f t="shared" si="11"/>
        <v>0</v>
      </c>
      <c r="H66" s="111">
        <f t="shared" si="12"/>
        <v>0</v>
      </c>
      <c r="I66" s="110">
        <f t="shared" si="13"/>
        <v>0</v>
      </c>
      <c r="J66" s="232"/>
      <c r="K66" s="112">
        <f t="shared" si="14"/>
        <v>0</v>
      </c>
      <c r="L66" s="234"/>
      <c r="M66" s="110">
        <f t="shared" si="15"/>
        <v>0</v>
      </c>
      <c r="N66" s="113">
        <f t="shared" si="16"/>
        <v>0</v>
      </c>
      <c r="O66" s="112">
        <f t="shared" si="17"/>
        <v>0</v>
      </c>
      <c r="P66" s="113">
        <f t="shared" si="18"/>
        <v>0</v>
      </c>
      <c r="Q66" s="110">
        <f t="shared" si="19"/>
        <v>0</v>
      </c>
      <c r="R66" s="113">
        <f t="shared" si="20"/>
        <v>0</v>
      </c>
      <c r="S66" s="114">
        <f t="shared" si="21"/>
        <v>0</v>
      </c>
      <c r="W66" s="107"/>
      <c r="X66" s="105"/>
      <c r="Y66" s="105"/>
      <c r="Z66" s="105"/>
      <c r="AA66" s="105"/>
      <c r="AB66" s="105"/>
      <c r="AC66" s="105"/>
    </row>
    <row r="67" spans="2:29" ht="13.5" customHeight="1" x14ac:dyDescent="0.2">
      <c r="B67" s="655"/>
      <c r="C67" s="656"/>
      <c r="D67" s="229"/>
      <c r="E67" s="232"/>
      <c r="F67" s="233"/>
      <c r="G67" s="110">
        <f t="shared" si="11"/>
        <v>0</v>
      </c>
      <c r="H67" s="111">
        <f t="shared" si="12"/>
        <v>0</v>
      </c>
      <c r="I67" s="110">
        <f t="shared" si="13"/>
        <v>0</v>
      </c>
      <c r="J67" s="232"/>
      <c r="K67" s="112">
        <f t="shared" si="14"/>
        <v>0</v>
      </c>
      <c r="L67" s="234"/>
      <c r="M67" s="110">
        <f t="shared" si="15"/>
        <v>0</v>
      </c>
      <c r="N67" s="113">
        <f t="shared" si="16"/>
        <v>0</v>
      </c>
      <c r="O67" s="112">
        <f t="shared" si="17"/>
        <v>0</v>
      </c>
      <c r="P67" s="113">
        <f t="shared" si="18"/>
        <v>0</v>
      </c>
      <c r="Q67" s="110">
        <f t="shared" si="19"/>
        <v>0</v>
      </c>
      <c r="R67" s="113">
        <f t="shared" si="20"/>
        <v>0</v>
      </c>
      <c r="S67" s="114">
        <f t="shared" si="21"/>
        <v>0</v>
      </c>
      <c r="W67" s="107"/>
      <c r="X67" s="105"/>
      <c r="Y67" s="105"/>
      <c r="Z67" s="105"/>
      <c r="AA67" s="105"/>
      <c r="AB67" s="105"/>
      <c r="AC67" s="105"/>
    </row>
    <row r="68" spans="2:29" ht="13.5" customHeight="1" x14ac:dyDescent="0.2">
      <c r="B68" s="655"/>
      <c r="C68" s="656"/>
      <c r="D68" s="229"/>
      <c r="E68" s="232"/>
      <c r="F68" s="233"/>
      <c r="G68" s="110">
        <f t="shared" si="11"/>
        <v>0</v>
      </c>
      <c r="H68" s="111">
        <f t="shared" si="12"/>
        <v>0</v>
      </c>
      <c r="I68" s="110">
        <f t="shared" si="13"/>
        <v>0</v>
      </c>
      <c r="J68" s="232"/>
      <c r="K68" s="112">
        <f t="shared" si="14"/>
        <v>0</v>
      </c>
      <c r="L68" s="234"/>
      <c r="M68" s="110">
        <f t="shared" si="15"/>
        <v>0</v>
      </c>
      <c r="N68" s="113">
        <f t="shared" si="16"/>
        <v>0</v>
      </c>
      <c r="O68" s="112">
        <f t="shared" si="17"/>
        <v>0</v>
      </c>
      <c r="P68" s="113">
        <f t="shared" si="18"/>
        <v>0</v>
      </c>
      <c r="Q68" s="110">
        <f t="shared" si="19"/>
        <v>0</v>
      </c>
      <c r="R68" s="113">
        <f t="shared" si="20"/>
        <v>0</v>
      </c>
      <c r="S68" s="114">
        <f t="shared" si="21"/>
        <v>0</v>
      </c>
      <c r="W68" s="107"/>
      <c r="X68" s="105"/>
      <c r="Y68" s="105"/>
      <c r="Z68" s="105"/>
      <c r="AA68" s="105"/>
      <c r="AB68" s="105"/>
      <c r="AC68" s="105"/>
    </row>
    <row r="69" spans="2:29" ht="13.5" customHeight="1" x14ac:dyDescent="0.2">
      <c r="B69" s="655"/>
      <c r="C69" s="656"/>
      <c r="D69" s="229"/>
      <c r="E69" s="232"/>
      <c r="F69" s="233"/>
      <c r="G69" s="110">
        <f t="shared" si="11"/>
        <v>0</v>
      </c>
      <c r="H69" s="111">
        <f t="shared" si="12"/>
        <v>0</v>
      </c>
      <c r="I69" s="110">
        <f t="shared" si="13"/>
        <v>0</v>
      </c>
      <c r="J69" s="232"/>
      <c r="K69" s="112">
        <f t="shared" si="14"/>
        <v>0</v>
      </c>
      <c r="L69" s="234"/>
      <c r="M69" s="110">
        <f t="shared" si="15"/>
        <v>0</v>
      </c>
      <c r="N69" s="113">
        <f t="shared" si="16"/>
        <v>0</v>
      </c>
      <c r="O69" s="112">
        <f t="shared" si="17"/>
        <v>0</v>
      </c>
      <c r="P69" s="113">
        <f t="shared" si="18"/>
        <v>0</v>
      </c>
      <c r="Q69" s="110">
        <f t="shared" si="19"/>
        <v>0</v>
      </c>
      <c r="R69" s="113">
        <f t="shared" si="20"/>
        <v>0</v>
      </c>
      <c r="S69" s="114">
        <f t="shared" si="21"/>
        <v>0</v>
      </c>
      <c r="W69" s="107"/>
      <c r="X69" s="105"/>
      <c r="Y69" s="105"/>
      <c r="Z69" s="105"/>
      <c r="AA69" s="105"/>
      <c r="AB69" s="105"/>
      <c r="AC69" s="105"/>
    </row>
    <row r="70" spans="2:29" ht="13.5" customHeight="1" x14ac:dyDescent="0.2">
      <c r="B70" s="655"/>
      <c r="C70" s="656"/>
      <c r="D70" s="229"/>
      <c r="E70" s="232"/>
      <c r="F70" s="233"/>
      <c r="G70" s="110">
        <f t="shared" si="11"/>
        <v>0</v>
      </c>
      <c r="H70" s="111">
        <f t="shared" si="12"/>
        <v>0</v>
      </c>
      <c r="I70" s="110">
        <f t="shared" si="13"/>
        <v>0</v>
      </c>
      <c r="J70" s="232"/>
      <c r="K70" s="112">
        <f t="shared" si="14"/>
        <v>0</v>
      </c>
      <c r="L70" s="234"/>
      <c r="M70" s="110">
        <f t="shared" si="15"/>
        <v>0</v>
      </c>
      <c r="N70" s="113">
        <f t="shared" si="16"/>
        <v>0</v>
      </c>
      <c r="O70" s="112">
        <f t="shared" si="17"/>
        <v>0</v>
      </c>
      <c r="P70" s="113">
        <f t="shared" si="18"/>
        <v>0</v>
      </c>
      <c r="Q70" s="110">
        <f t="shared" si="19"/>
        <v>0</v>
      </c>
      <c r="R70" s="113">
        <f t="shared" si="20"/>
        <v>0</v>
      </c>
      <c r="S70" s="114">
        <f t="shared" si="21"/>
        <v>0</v>
      </c>
      <c r="W70" s="107"/>
      <c r="X70" s="105"/>
      <c r="Y70" s="105"/>
      <c r="Z70" s="105"/>
      <c r="AA70" s="105"/>
      <c r="AB70" s="105"/>
      <c r="AC70" s="105"/>
    </row>
    <row r="71" spans="2:29" ht="13.5" customHeight="1" x14ac:dyDescent="0.2">
      <c r="B71" s="655"/>
      <c r="C71" s="656"/>
      <c r="D71" s="229"/>
      <c r="E71" s="232"/>
      <c r="F71" s="233"/>
      <c r="G71" s="110">
        <f t="shared" si="11"/>
        <v>0</v>
      </c>
      <c r="H71" s="111">
        <f t="shared" si="12"/>
        <v>0</v>
      </c>
      <c r="I71" s="110">
        <f t="shared" si="13"/>
        <v>0</v>
      </c>
      <c r="J71" s="232"/>
      <c r="K71" s="112">
        <f t="shared" si="14"/>
        <v>0</v>
      </c>
      <c r="L71" s="234"/>
      <c r="M71" s="110">
        <f t="shared" si="15"/>
        <v>0</v>
      </c>
      <c r="N71" s="113">
        <f t="shared" si="16"/>
        <v>0</v>
      </c>
      <c r="O71" s="112">
        <f t="shared" si="17"/>
        <v>0</v>
      </c>
      <c r="P71" s="113">
        <f t="shared" si="18"/>
        <v>0</v>
      </c>
      <c r="Q71" s="110">
        <f t="shared" si="19"/>
        <v>0</v>
      </c>
      <c r="R71" s="113">
        <f t="shared" si="20"/>
        <v>0</v>
      </c>
      <c r="S71" s="114">
        <f t="shared" si="21"/>
        <v>0</v>
      </c>
      <c r="W71" s="107"/>
      <c r="X71" s="105"/>
      <c r="Y71" s="105"/>
      <c r="Z71" s="105"/>
      <c r="AA71" s="105"/>
      <c r="AB71" s="105"/>
      <c r="AC71" s="105"/>
    </row>
    <row r="72" spans="2:29" ht="13.5" customHeight="1" x14ac:dyDescent="0.2">
      <c r="B72" s="655"/>
      <c r="C72" s="656"/>
      <c r="D72" s="229"/>
      <c r="E72" s="232"/>
      <c r="F72" s="233"/>
      <c r="G72" s="110">
        <f t="shared" si="11"/>
        <v>0</v>
      </c>
      <c r="H72" s="111">
        <f t="shared" si="12"/>
        <v>0</v>
      </c>
      <c r="I72" s="110">
        <f t="shared" si="13"/>
        <v>0</v>
      </c>
      <c r="J72" s="232"/>
      <c r="K72" s="112">
        <f t="shared" si="14"/>
        <v>0</v>
      </c>
      <c r="L72" s="234"/>
      <c r="M72" s="110">
        <f t="shared" si="15"/>
        <v>0</v>
      </c>
      <c r="N72" s="113">
        <f t="shared" si="16"/>
        <v>0</v>
      </c>
      <c r="O72" s="112">
        <f t="shared" si="17"/>
        <v>0</v>
      </c>
      <c r="P72" s="113">
        <f t="shared" si="18"/>
        <v>0</v>
      </c>
      <c r="Q72" s="110">
        <f t="shared" si="19"/>
        <v>0</v>
      </c>
      <c r="R72" s="113">
        <f t="shared" si="20"/>
        <v>0</v>
      </c>
      <c r="S72" s="114">
        <f t="shared" si="21"/>
        <v>0</v>
      </c>
      <c r="W72" s="107"/>
      <c r="X72" s="105"/>
      <c r="Y72" s="105"/>
      <c r="Z72" s="105"/>
      <c r="AA72" s="105"/>
      <c r="AB72" s="105"/>
      <c r="AC72" s="105"/>
    </row>
    <row r="73" spans="2:29" ht="13.5" customHeight="1" x14ac:dyDescent="0.2">
      <c r="B73" s="655"/>
      <c r="C73" s="656"/>
      <c r="D73" s="229"/>
      <c r="E73" s="232"/>
      <c r="F73" s="233"/>
      <c r="G73" s="110">
        <f t="shared" si="11"/>
        <v>0</v>
      </c>
      <c r="H73" s="111">
        <f t="shared" si="12"/>
        <v>0</v>
      </c>
      <c r="I73" s="110">
        <f t="shared" si="13"/>
        <v>0</v>
      </c>
      <c r="J73" s="232"/>
      <c r="K73" s="112">
        <f t="shared" si="14"/>
        <v>0</v>
      </c>
      <c r="L73" s="234"/>
      <c r="M73" s="110">
        <f t="shared" si="15"/>
        <v>0</v>
      </c>
      <c r="N73" s="113">
        <f t="shared" si="16"/>
        <v>0</v>
      </c>
      <c r="O73" s="112">
        <f t="shared" si="17"/>
        <v>0</v>
      </c>
      <c r="P73" s="113">
        <f t="shared" si="18"/>
        <v>0</v>
      </c>
      <c r="Q73" s="110">
        <f t="shared" si="19"/>
        <v>0</v>
      </c>
      <c r="R73" s="113">
        <f t="shared" si="20"/>
        <v>0</v>
      </c>
      <c r="S73" s="114">
        <f t="shared" si="21"/>
        <v>0</v>
      </c>
      <c r="W73" s="107"/>
      <c r="X73" s="105"/>
      <c r="Y73" s="105"/>
      <c r="Z73" s="105"/>
      <c r="AA73" s="105"/>
      <c r="AB73" s="105"/>
      <c r="AC73" s="105"/>
    </row>
    <row r="74" spans="2:29" ht="13.5" customHeight="1" x14ac:dyDescent="0.2">
      <c r="B74" s="655"/>
      <c r="C74" s="656"/>
      <c r="D74" s="229"/>
      <c r="E74" s="232"/>
      <c r="F74" s="233"/>
      <c r="G74" s="110">
        <f t="shared" si="11"/>
        <v>0</v>
      </c>
      <c r="H74" s="111">
        <f t="shared" si="12"/>
        <v>0</v>
      </c>
      <c r="I74" s="110">
        <f t="shared" si="13"/>
        <v>0</v>
      </c>
      <c r="J74" s="232"/>
      <c r="K74" s="112">
        <f t="shared" si="14"/>
        <v>0</v>
      </c>
      <c r="L74" s="234"/>
      <c r="M74" s="110">
        <f t="shared" si="15"/>
        <v>0</v>
      </c>
      <c r="N74" s="113">
        <f t="shared" si="16"/>
        <v>0</v>
      </c>
      <c r="O74" s="112">
        <f t="shared" si="17"/>
        <v>0</v>
      </c>
      <c r="P74" s="113">
        <f t="shared" si="18"/>
        <v>0</v>
      </c>
      <c r="Q74" s="110">
        <f t="shared" si="19"/>
        <v>0</v>
      </c>
      <c r="R74" s="113">
        <f t="shared" si="20"/>
        <v>0</v>
      </c>
      <c r="S74" s="114">
        <f t="shared" si="21"/>
        <v>0</v>
      </c>
      <c r="W74" s="107"/>
      <c r="X74" s="105"/>
      <c r="Y74" s="105"/>
      <c r="Z74" s="105"/>
      <c r="AA74" s="105"/>
      <c r="AB74" s="105"/>
      <c r="AC74" s="105"/>
    </row>
    <row r="75" spans="2:29" ht="13.5" customHeight="1" x14ac:dyDescent="0.2">
      <c r="B75" s="655"/>
      <c r="C75" s="656"/>
      <c r="D75" s="229"/>
      <c r="E75" s="232"/>
      <c r="F75" s="233"/>
      <c r="G75" s="110">
        <f t="shared" si="11"/>
        <v>0</v>
      </c>
      <c r="H75" s="111">
        <f t="shared" si="12"/>
        <v>0</v>
      </c>
      <c r="I75" s="110">
        <f t="shared" si="13"/>
        <v>0</v>
      </c>
      <c r="J75" s="232"/>
      <c r="K75" s="112">
        <f t="shared" si="14"/>
        <v>0</v>
      </c>
      <c r="L75" s="234"/>
      <c r="M75" s="110">
        <f t="shared" si="15"/>
        <v>0</v>
      </c>
      <c r="N75" s="113">
        <f t="shared" si="16"/>
        <v>0</v>
      </c>
      <c r="O75" s="112">
        <f t="shared" si="17"/>
        <v>0</v>
      </c>
      <c r="P75" s="113">
        <f t="shared" si="18"/>
        <v>0</v>
      </c>
      <c r="Q75" s="110">
        <f t="shared" si="19"/>
        <v>0</v>
      </c>
      <c r="R75" s="113">
        <f t="shared" si="20"/>
        <v>0</v>
      </c>
      <c r="S75" s="114">
        <f t="shared" si="21"/>
        <v>0</v>
      </c>
      <c r="W75" s="107"/>
      <c r="X75" s="105"/>
      <c r="Y75" s="105"/>
      <c r="Z75" s="105"/>
      <c r="AA75" s="105"/>
      <c r="AB75" s="105"/>
      <c r="AC75" s="105"/>
    </row>
    <row r="76" spans="2:29" ht="13.5" customHeight="1" x14ac:dyDescent="0.2">
      <c r="B76" s="655"/>
      <c r="C76" s="656"/>
      <c r="D76" s="229"/>
      <c r="E76" s="232"/>
      <c r="F76" s="233"/>
      <c r="G76" s="110">
        <f t="shared" si="11"/>
        <v>0</v>
      </c>
      <c r="H76" s="111">
        <f t="shared" si="12"/>
        <v>0</v>
      </c>
      <c r="I76" s="110">
        <f t="shared" si="13"/>
        <v>0</v>
      </c>
      <c r="J76" s="232"/>
      <c r="K76" s="112">
        <f t="shared" si="14"/>
        <v>0</v>
      </c>
      <c r="L76" s="234"/>
      <c r="M76" s="110">
        <f t="shared" si="15"/>
        <v>0</v>
      </c>
      <c r="N76" s="113">
        <f t="shared" si="16"/>
        <v>0</v>
      </c>
      <c r="O76" s="112">
        <f t="shared" si="17"/>
        <v>0</v>
      </c>
      <c r="P76" s="113">
        <f t="shared" si="18"/>
        <v>0</v>
      </c>
      <c r="Q76" s="110">
        <f t="shared" si="19"/>
        <v>0</v>
      </c>
      <c r="R76" s="113">
        <f t="shared" si="20"/>
        <v>0</v>
      </c>
      <c r="S76" s="114">
        <f t="shared" si="21"/>
        <v>0</v>
      </c>
      <c r="W76" s="107"/>
      <c r="X76" s="105"/>
      <c r="Y76" s="105"/>
      <c r="Z76" s="105"/>
      <c r="AA76" s="105"/>
      <c r="AB76" s="105"/>
      <c r="AC76" s="105"/>
    </row>
    <row r="77" spans="2:29" ht="13.5" customHeight="1" x14ac:dyDescent="0.2">
      <c r="B77" s="655"/>
      <c r="C77" s="656"/>
      <c r="D77" s="229"/>
      <c r="E77" s="232"/>
      <c r="F77" s="233"/>
      <c r="G77" s="110">
        <f t="shared" si="11"/>
        <v>0</v>
      </c>
      <c r="H77" s="111">
        <f t="shared" si="12"/>
        <v>0</v>
      </c>
      <c r="I77" s="110">
        <f t="shared" si="13"/>
        <v>0</v>
      </c>
      <c r="J77" s="232"/>
      <c r="K77" s="112">
        <f t="shared" si="14"/>
        <v>0</v>
      </c>
      <c r="L77" s="234"/>
      <c r="M77" s="110">
        <f t="shared" si="15"/>
        <v>0</v>
      </c>
      <c r="N77" s="113">
        <f t="shared" si="16"/>
        <v>0</v>
      </c>
      <c r="O77" s="112">
        <f t="shared" si="17"/>
        <v>0</v>
      </c>
      <c r="P77" s="113">
        <f t="shared" si="18"/>
        <v>0</v>
      </c>
      <c r="Q77" s="110">
        <f t="shared" si="19"/>
        <v>0</v>
      </c>
      <c r="R77" s="113">
        <f t="shared" si="20"/>
        <v>0</v>
      </c>
      <c r="S77" s="114">
        <f t="shared" si="21"/>
        <v>0</v>
      </c>
      <c r="W77" s="107"/>
      <c r="X77" s="105"/>
      <c r="Y77" s="105"/>
      <c r="Z77" s="105"/>
      <c r="AA77" s="105"/>
      <c r="AB77" s="105"/>
      <c r="AC77" s="105"/>
    </row>
    <row r="78" spans="2:29" ht="13.5" customHeight="1" x14ac:dyDescent="0.2">
      <c r="B78" s="655"/>
      <c r="C78" s="656"/>
      <c r="D78" s="229"/>
      <c r="E78" s="232"/>
      <c r="F78" s="233"/>
      <c r="G78" s="110">
        <f t="shared" si="11"/>
        <v>0</v>
      </c>
      <c r="H78" s="111">
        <f t="shared" si="12"/>
        <v>0</v>
      </c>
      <c r="I78" s="110">
        <f t="shared" si="13"/>
        <v>0</v>
      </c>
      <c r="J78" s="232"/>
      <c r="K78" s="112">
        <f t="shared" si="14"/>
        <v>0</v>
      </c>
      <c r="L78" s="234"/>
      <c r="M78" s="110">
        <f t="shared" si="15"/>
        <v>0</v>
      </c>
      <c r="N78" s="113">
        <f t="shared" si="16"/>
        <v>0</v>
      </c>
      <c r="O78" s="112">
        <f t="shared" si="17"/>
        <v>0</v>
      </c>
      <c r="P78" s="113">
        <f t="shared" si="18"/>
        <v>0</v>
      </c>
      <c r="Q78" s="110">
        <f t="shared" si="19"/>
        <v>0</v>
      </c>
      <c r="R78" s="113">
        <f t="shared" si="20"/>
        <v>0</v>
      </c>
      <c r="S78" s="114">
        <f t="shared" si="21"/>
        <v>0</v>
      </c>
      <c r="W78" s="107"/>
      <c r="X78" s="105"/>
      <c r="Y78" s="105"/>
      <c r="Z78" s="105"/>
      <c r="AA78" s="105"/>
      <c r="AB78" s="105"/>
      <c r="AC78" s="105"/>
    </row>
    <row r="79" spans="2:29" ht="13.5" customHeight="1" x14ac:dyDescent="0.2">
      <c r="B79" s="655"/>
      <c r="C79" s="656"/>
      <c r="D79" s="229"/>
      <c r="E79" s="232"/>
      <c r="F79" s="233"/>
      <c r="G79" s="110">
        <f t="shared" si="11"/>
        <v>0</v>
      </c>
      <c r="H79" s="111">
        <f t="shared" si="12"/>
        <v>0</v>
      </c>
      <c r="I79" s="110">
        <f t="shared" si="13"/>
        <v>0</v>
      </c>
      <c r="J79" s="232"/>
      <c r="K79" s="112">
        <f t="shared" si="14"/>
        <v>0</v>
      </c>
      <c r="L79" s="234"/>
      <c r="M79" s="110">
        <f t="shared" si="15"/>
        <v>0</v>
      </c>
      <c r="N79" s="113">
        <f t="shared" si="16"/>
        <v>0</v>
      </c>
      <c r="O79" s="112">
        <f t="shared" si="17"/>
        <v>0</v>
      </c>
      <c r="P79" s="113">
        <f t="shared" si="18"/>
        <v>0</v>
      </c>
      <c r="Q79" s="110">
        <f t="shared" si="19"/>
        <v>0</v>
      </c>
      <c r="R79" s="113">
        <f t="shared" si="20"/>
        <v>0</v>
      </c>
      <c r="S79" s="114">
        <f t="shared" si="21"/>
        <v>0</v>
      </c>
      <c r="W79" s="107"/>
      <c r="X79" s="105"/>
      <c r="Y79" s="105"/>
      <c r="Z79" s="105"/>
      <c r="AA79" s="105"/>
      <c r="AB79" s="105"/>
      <c r="AC79" s="105"/>
    </row>
    <row r="80" spans="2:29" ht="13.5" customHeight="1" x14ac:dyDescent="0.2">
      <c r="B80" s="655"/>
      <c r="C80" s="656"/>
      <c r="D80" s="229"/>
      <c r="E80" s="232"/>
      <c r="F80" s="233"/>
      <c r="G80" s="110">
        <f t="shared" si="11"/>
        <v>0</v>
      </c>
      <c r="H80" s="111">
        <f t="shared" si="12"/>
        <v>0</v>
      </c>
      <c r="I80" s="110">
        <f t="shared" si="13"/>
        <v>0</v>
      </c>
      <c r="J80" s="232"/>
      <c r="K80" s="112">
        <f t="shared" si="14"/>
        <v>0</v>
      </c>
      <c r="L80" s="234"/>
      <c r="M80" s="110">
        <f t="shared" si="15"/>
        <v>0</v>
      </c>
      <c r="N80" s="113">
        <f t="shared" si="16"/>
        <v>0</v>
      </c>
      <c r="O80" s="112">
        <f t="shared" si="17"/>
        <v>0</v>
      </c>
      <c r="P80" s="113">
        <f t="shared" si="18"/>
        <v>0</v>
      </c>
      <c r="Q80" s="110">
        <f t="shared" si="19"/>
        <v>0</v>
      </c>
      <c r="R80" s="113">
        <f t="shared" si="20"/>
        <v>0</v>
      </c>
      <c r="S80" s="114">
        <f t="shared" si="21"/>
        <v>0</v>
      </c>
      <c r="W80" s="107"/>
      <c r="X80" s="105"/>
      <c r="Y80" s="105"/>
      <c r="Z80" s="105"/>
      <c r="AA80" s="105"/>
      <c r="AB80" s="105"/>
      <c r="AC80" s="105"/>
    </row>
    <row r="81" spans="2:29" ht="13.5" customHeight="1" x14ac:dyDescent="0.2">
      <c r="B81" s="655"/>
      <c r="C81" s="656"/>
      <c r="D81" s="229"/>
      <c r="E81" s="232"/>
      <c r="F81" s="233"/>
      <c r="G81" s="110">
        <f t="shared" si="11"/>
        <v>0</v>
      </c>
      <c r="H81" s="111">
        <f t="shared" si="12"/>
        <v>0</v>
      </c>
      <c r="I81" s="110">
        <f t="shared" si="13"/>
        <v>0</v>
      </c>
      <c r="J81" s="232"/>
      <c r="K81" s="112">
        <f t="shared" si="14"/>
        <v>0</v>
      </c>
      <c r="L81" s="234"/>
      <c r="M81" s="110">
        <f t="shared" si="15"/>
        <v>0</v>
      </c>
      <c r="N81" s="113">
        <f t="shared" si="16"/>
        <v>0</v>
      </c>
      <c r="O81" s="112">
        <f t="shared" si="17"/>
        <v>0</v>
      </c>
      <c r="P81" s="113">
        <f t="shared" si="18"/>
        <v>0</v>
      </c>
      <c r="Q81" s="110">
        <f t="shared" si="19"/>
        <v>0</v>
      </c>
      <c r="R81" s="113">
        <f t="shared" si="20"/>
        <v>0</v>
      </c>
      <c r="S81" s="114">
        <f t="shared" si="21"/>
        <v>0</v>
      </c>
      <c r="W81" s="107"/>
      <c r="X81" s="105"/>
      <c r="Y81" s="105"/>
      <c r="Z81" s="105"/>
      <c r="AA81" s="105"/>
      <c r="AB81" s="105"/>
      <c r="AC81" s="105"/>
    </row>
    <row r="82" spans="2:29" ht="13.5" customHeight="1" x14ac:dyDescent="0.2">
      <c r="B82" s="655"/>
      <c r="C82" s="656"/>
      <c r="D82" s="229"/>
      <c r="E82" s="232"/>
      <c r="F82" s="233"/>
      <c r="G82" s="110">
        <f t="shared" si="11"/>
        <v>0</v>
      </c>
      <c r="H82" s="111">
        <f t="shared" si="12"/>
        <v>0</v>
      </c>
      <c r="I82" s="110">
        <f t="shared" si="13"/>
        <v>0</v>
      </c>
      <c r="J82" s="232"/>
      <c r="K82" s="112">
        <f t="shared" si="14"/>
        <v>0</v>
      </c>
      <c r="L82" s="234"/>
      <c r="M82" s="110">
        <f t="shared" si="15"/>
        <v>0</v>
      </c>
      <c r="N82" s="113">
        <f t="shared" si="16"/>
        <v>0</v>
      </c>
      <c r="O82" s="112">
        <f t="shared" si="17"/>
        <v>0</v>
      </c>
      <c r="P82" s="113">
        <f t="shared" si="18"/>
        <v>0</v>
      </c>
      <c r="Q82" s="110">
        <f t="shared" si="19"/>
        <v>0</v>
      </c>
      <c r="R82" s="113">
        <f t="shared" si="20"/>
        <v>0</v>
      </c>
      <c r="S82" s="114">
        <f t="shared" si="21"/>
        <v>0</v>
      </c>
      <c r="W82" s="107"/>
      <c r="X82" s="105"/>
      <c r="Y82" s="105"/>
      <c r="Z82" s="105"/>
      <c r="AA82" s="105"/>
      <c r="AB82" s="105"/>
      <c r="AC82" s="105"/>
    </row>
    <row r="83" spans="2:29" ht="13.5" customHeight="1" x14ac:dyDescent="0.2">
      <c r="B83" s="655"/>
      <c r="C83" s="656"/>
      <c r="D83" s="229"/>
      <c r="E83" s="232"/>
      <c r="F83" s="233"/>
      <c r="G83" s="110">
        <f t="shared" si="11"/>
        <v>0</v>
      </c>
      <c r="H83" s="111">
        <f t="shared" si="12"/>
        <v>0</v>
      </c>
      <c r="I83" s="110">
        <f t="shared" si="13"/>
        <v>0</v>
      </c>
      <c r="J83" s="232"/>
      <c r="K83" s="112">
        <f t="shared" si="14"/>
        <v>0</v>
      </c>
      <c r="L83" s="234"/>
      <c r="M83" s="110">
        <f t="shared" si="15"/>
        <v>0</v>
      </c>
      <c r="N83" s="113">
        <f t="shared" si="16"/>
        <v>0</v>
      </c>
      <c r="O83" s="112">
        <f t="shared" si="17"/>
        <v>0</v>
      </c>
      <c r="P83" s="113">
        <f t="shared" si="18"/>
        <v>0</v>
      </c>
      <c r="Q83" s="110">
        <f t="shared" si="19"/>
        <v>0</v>
      </c>
      <c r="R83" s="113">
        <f t="shared" si="20"/>
        <v>0</v>
      </c>
      <c r="S83" s="114">
        <f t="shared" si="21"/>
        <v>0</v>
      </c>
      <c r="W83" s="107"/>
      <c r="X83" s="105"/>
      <c r="Y83" s="105"/>
      <c r="Z83" s="105"/>
      <c r="AA83" s="105"/>
      <c r="AB83" s="105"/>
      <c r="AC83" s="105"/>
    </row>
    <row r="84" spans="2:29" ht="13.5" customHeight="1" x14ac:dyDescent="0.2">
      <c r="B84" s="655"/>
      <c r="C84" s="656"/>
      <c r="D84" s="229"/>
      <c r="E84" s="232"/>
      <c r="F84" s="233"/>
      <c r="G84" s="110">
        <f t="shared" si="11"/>
        <v>0</v>
      </c>
      <c r="H84" s="111">
        <f t="shared" si="12"/>
        <v>0</v>
      </c>
      <c r="I84" s="110">
        <f t="shared" si="13"/>
        <v>0</v>
      </c>
      <c r="J84" s="232"/>
      <c r="K84" s="112">
        <f t="shared" si="14"/>
        <v>0</v>
      </c>
      <c r="L84" s="234"/>
      <c r="M84" s="110">
        <f t="shared" si="15"/>
        <v>0</v>
      </c>
      <c r="N84" s="113">
        <f t="shared" si="16"/>
        <v>0</v>
      </c>
      <c r="O84" s="112">
        <f t="shared" si="17"/>
        <v>0</v>
      </c>
      <c r="P84" s="113">
        <f t="shared" si="18"/>
        <v>0</v>
      </c>
      <c r="Q84" s="110">
        <f t="shared" si="19"/>
        <v>0</v>
      </c>
      <c r="R84" s="113">
        <f t="shared" si="20"/>
        <v>0</v>
      </c>
      <c r="S84" s="114">
        <f t="shared" si="21"/>
        <v>0</v>
      </c>
      <c r="W84" s="107"/>
      <c r="X84" s="105"/>
      <c r="Y84" s="105"/>
      <c r="Z84" s="105"/>
      <c r="AA84" s="105"/>
      <c r="AB84" s="105"/>
      <c r="AC84" s="105"/>
    </row>
    <row r="85" spans="2:29" ht="13.5" customHeight="1" x14ac:dyDescent="0.2">
      <c r="B85" s="655"/>
      <c r="C85" s="656"/>
      <c r="D85" s="229"/>
      <c r="E85" s="232"/>
      <c r="F85" s="233"/>
      <c r="G85" s="110">
        <f t="shared" si="11"/>
        <v>0</v>
      </c>
      <c r="H85" s="111">
        <f t="shared" si="12"/>
        <v>0</v>
      </c>
      <c r="I85" s="110">
        <f t="shared" si="13"/>
        <v>0</v>
      </c>
      <c r="J85" s="232"/>
      <c r="K85" s="112">
        <f t="shared" si="14"/>
        <v>0</v>
      </c>
      <c r="L85" s="234"/>
      <c r="M85" s="110">
        <f t="shared" si="15"/>
        <v>0</v>
      </c>
      <c r="N85" s="113">
        <f t="shared" si="16"/>
        <v>0</v>
      </c>
      <c r="O85" s="112">
        <f t="shared" si="17"/>
        <v>0</v>
      </c>
      <c r="P85" s="113">
        <f t="shared" si="18"/>
        <v>0</v>
      </c>
      <c r="Q85" s="110">
        <f t="shared" si="19"/>
        <v>0</v>
      </c>
      <c r="R85" s="113">
        <f t="shared" si="20"/>
        <v>0</v>
      </c>
      <c r="S85" s="114">
        <f t="shared" si="21"/>
        <v>0</v>
      </c>
      <c r="W85" s="107"/>
      <c r="X85" s="105"/>
      <c r="Y85" s="105"/>
      <c r="Z85" s="105"/>
      <c r="AA85" s="105"/>
      <c r="AB85" s="105"/>
      <c r="AC85" s="105"/>
    </row>
    <row r="86" spans="2:29" ht="13.5" customHeight="1" x14ac:dyDescent="0.2">
      <c r="B86" s="655"/>
      <c r="C86" s="656"/>
      <c r="D86" s="229"/>
      <c r="E86" s="232"/>
      <c r="F86" s="233"/>
      <c r="G86" s="110">
        <f t="shared" si="11"/>
        <v>0</v>
      </c>
      <c r="H86" s="111">
        <f t="shared" si="12"/>
        <v>0</v>
      </c>
      <c r="I86" s="110">
        <f t="shared" si="13"/>
        <v>0</v>
      </c>
      <c r="J86" s="232"/>
      <c r="K86" s="112">
        <f t="shared" si="14"/>
        <v>0</v>
      </c>
      <c r="L86" s="234"/>
      <c r="M86" s="110">
        <f t="shared" si="15"/>
        <v>0</v>
      </c>
      <c r="N86" s="113">
        <f t="shared" si="16"/>
        <v>0</v>
      </c>
      <c r="O86" s="112">
        <f t="shared" si="17"/>
        <v>0</v>
      </c>
      <c r="P86" s="113">
        <f t="shared" si="18"/>
        <v>0</v>
      </c>
      <c r="Q86" s="110">
        <f t="shared" si="19"/>
        <v>0</v>
      </c>
      <c r="R86" s="113">
        <f t="shared" si="20"/>
        <v>0</v>
      </c>
      <c r="S86" s="114">
        <f t="shared" si="21"/>
        <v>0</v>
      </c>
      <c r="W86" s="107"/>
      <c r="X86" s="105"/>
      <c r="Y86" s="105"/>
      <c r="Z86" s="105"/>
      <c r="AA86" s="105"/>
      <c r="AB86" s="105"/>
      <c r="AC86" s="105"/>
    </row>
    <row r="87" spans="2:29" ht="13.5" customHeight="1" x14ac:dyDescent="0.2">
      <c r="B87" s="655"/>
      <c r="C87" s="656"/>
      <c r="D87" s="229"/>
      <c r="E87" s="232"/>
      <c r="F87" s="233"/>
      <c r="G87" s="110">
        <f t="shared" si="11"/>
        <v>0</v>
      </c>
      <c r="H87" s="111">
        <f t="shared" si="12"/>
        <v>0</v>
      </c>
      <c r="I87" s="110">
        <f t="shared" si="13"/>
        <v>0</v>
      </c>
      <c r="J87" s="232"/>
      <c r="K87" s="112">
        <f t="shared" si="14"/>
        <v>0</v>
      </c>
      <c r="L87" s="234"/>
      <c r="M87" s="110">
        <f t="shared" si="15"/>
        <v>0</v>
      </c>
      <c r="N87" s="113">
        <f t="shared" si="16"/>
        <v>0</v>
      </c>
      <c r="O87" s="112">
        <f t="shared" si="17"/>
        <v>0</v>
      </c>
      <c r="P87" s="113">
        <f t="shared" si="18"/>
        <v>0</v>
      </c>
      <c r="Q87" s="110">
        <f t="shared" si="19"/>
        <v>0</v>
      </c>
      <c r="R87" s="113">
        <f t="shared" si="20"/>
        <v>0</v>
      </c>
      <c r="S87" s="114">
        <f t="shared" si="21"/>
        <v>0</v>
      </c>
      <c r="W87" s="107"/>
      <c r="X87" s="105"/>
      <c r="Y87" s="105"/>
      <c r="Z87" s="105"/>
      <c r="AA87" s="105"/>
      <c r="AB87" s="105"/>
      <c r="AC87" s="105"/>
    </row>
    <row r="88" spans="2:29" ht="13.5" customHeight="1" x14ac:dyDescent="0.2">
      <c r="B88" s="655"/>
      <c r="C88" s="656"/>
      <c r="D88" s="229"/>
      <c r="E88" s="232"/>
      <c r="F88" s="233"/>
      <c r="G88" s="110">
        <f t="shared" si="11"/>
        <v>0</v>
      </c>
      <c r="H88" s="111">
        <f t="shared" si="12"/>
        <v>0</v>
      </c>
      <c r="I88" s="110">
        <f t="shared" si="13"/>
        <v>0</v>
      </c>
      <c r="J88" s="232"/>
      <c r="K88" s="112">
        <f t="shared" si="14"/>
        <v>0</v>
      </c>
      <c r="L88" s="234"/>
      <c r="M88" s="110">
        <f t="shared" si="15"/>
        <v>0</v>
      </c>
      <c r="N88" s="113">
        <f t="shared" si="16"/>
        <v>0</v>
      </c>
      <c r="O88" s="112">
        <f t="shared" si="17"/>
        <v>0</v>
      </c>
      <c r="P88" s="113">
        <f t="shared" si="18"/>
        <v>0</v>
      </c>
      <c r="Q88" s="110">
        <f t="shared" si="19"/>
        <v>0</v>
      </c>
      <c r="R88" s="113">
        <f t="shared" si="20"/>
        <v>0</v>
      </c>
      <c r="S88" s="114">
        <f t="shared" si="21"/>
        <v>0</v>
      </c>
      <c r="W88" s="107"/>
      <c r="X88" s="105"/>
      <c r="Y88" s="105"/>
      <c r="Z88" s="105"/>
      <c r="AA88" s="105"/>
      <c r="AB88" s="105"/>
      <c r="AC88" s="105"/>
    </row>
    <row r="89" spans="2:29" ht="13.5" customHeight="1" x14ac:dyDescent="0.2">
      <c r="B89" s="655"/>
      <c r="C89" s="656"/>
      <c r="D89" s="229"/>
      <c r="E89" s="232"/>
      <c r="F89" s="233"/>
      <c r="G89" s="110">
        <f t="shared" si="11"/>
        <v>0</v>
      </c>
      <c r="H89" s="111">
        <f t="shared" si="12"/>
        <v>0</v>
      </c>
      <c r="I89" s="110">
        <f t="shared" si="13"/>
        <v>0</v>
      </c>
      <c r="J89" s="232"/>
      <c r="K89" s="112">
        <f t="shared" si="14"/>
        <v>0</v>
      </c>
      <c r="L89" s="234"/>
      <c r="M89" s="110">
        <f t="shared" si="15"/>
        <v>0</v>
      </c>
      <c r="N89" s="113">
        <f t="shared" si="16"/>
        <v>0</v>
      </c>
      <c r="O89" s="112">
        <f t="shared" si="17"/>
        <v>0</v>
      </c>
      <c r="P89" s="113">
        <f t="shared" si="18"/>
        <v>0</v>
      </c>
      <c r="Q89" s="110">
        <f t="shared" si="19"/>
        <v>0</v>
      </c>
      <c r="R89" s="113">
        <f t="shared" si="20"/>
        <v>0</v>
      </c>
      <c r="S89" s="114">
        <f t="shared" si="21"/>
        <v>0</v>
      </c>
      <c r="W89" s="107"/>
      <c r="X89" s="105"/>
      <c r="Y89" s="105"/>
      <c r="Z89" s="105"/>
      <c r="AA89" s="105"/>
      <c r="AB89" s="105"/>
      <c r="AC89" s="105"/>
    </row>
    <row r="90" spans="2:29" ht="13.5" customHeight="1" x14ac:dyDescent="0.2">
      <c r="B90" s="655"/>
      <c r="C90" s="656"/>
      <c r="D90" s="229"/>
      <c r="E90" s="232"/>
      <c r="F90" s="233"/>
      <c r="G90" s="110">
        <f t="shared" si="11"/>
        <v>0</v>
      </c>
      <c r="H90" s="111">
        <f t="shared" si="12"/>
        <v>0</v>
      </c>
      <c r="I90" s="110">
        <f t="shared" si="13"/>
        <v>0</v>
      </c>
      <c r="J90" s="232"/>
      <c r="K90" s="112">
        <f t="shared" si="14"/>
        <v>0</v>
      </c>
      <c r="L90" s="234"/>
      <c r="M90" s="110">
        <f t="shared" si="15"/>
        <v>0</v>
      </c>
      <c r="N90" s="113">
        <f t="shared" si="16"/>
        <v>0</v>
      </c>
      <c r="O90" s="112">
        <f t="shared" si="17"/>
        <v>0</v>
      </c>
      <c r="P90" s="113">
        <f t="shared" si="18"/>
        <v>0</v>
      </c>
      <c r="Q90" s="110">
        <f t="shared" si="19"/>
        <v>0</v>
      </c>
      <c r="R90" s="113">
        <f t="shared" si="20"/>
        <v>0</v>
      </c>
      <c r="S90" s="114">
        <f t="shared" si="21"/>
        <v>0</v>
      </c>
      <c r="W90" s="107"/>
      <c r="X90" s="105"/>
      <c r="Y90" s="105"/>
      <c r="Z90" s="105"/>
      <c r="AA90" s="105"/>
      <c r="AB90" s="105"/>
      <c r="AC90" s="105"/>
    </row>
    <row r="91" spans="2:29" ht="13.5" customHeight="1" x14ac:dyDescent="0.2">
      <c r="B91" s="655"/>
      <c r="C91" s="656"/>
      <c r="D91" s="229"/>
      <c r="E91" s="232"/>
      <c r="F91" s="233"/>
      <c r="G91" s="110">
        <f t="shared" si="11"/>
        <v>0</v>
      </c>
      <c r="H91" s="111">
        <f t="shared" si="12"/>
        <v>0</v>
      </c>
      <c r="I91" s="110">
        <f t="shared" si="13"/>
        <v>0</v>
      </c>
      <c r="J91" s="232"/>
      <c r="K91" s="112">
        <f t="shared" si="14"/>
        <v>0</v>
      </c>
      <c r="L91" s="234"/>
      <c r="M91" s="110">
        <f t="shared" si="15"/>
        <v>0</v>
      </c>
      <c r="N91" s="113">
        <f t="shared" si="16"/>
        <v>0</v>
      </c>
      <c r="O91" s="112">
        <f t="shared" si="17"/>
        <v>0</v>
      </c>
      <c r="P91" s="113">
        <f t="shared" si="18"/>
        <v>0</v>
      </c>
      <c r="Q91" s="110">
        <f t="shared" si="19"/>
        <v>0</v>
      </c>
      <c r="R91" s="113">
        <f t="shared" si="20"/>
        <v>0</v>
      </c>
      <c r="S91" s="114">
        <f t="shared" si="21"/>
        <v>0</v>
      </c>
      <c r="W91" s="107"/>
      <c r="X91" s="105"/>
      <c r="Y91" s="105"/>
      <c r="Z91" s="105"/>
      <c r="AA91" s="105"/>
      <c r="AB91" s="105"/>
      <c r="AC91" s="105"/>
    </row>
    <row r="92" spans="2:29" ht="13.5" customHeight="1" x14ac:dyDescent="0.2">
      <c r="B92" s="655"/>
      <c r="C92" s="656"/>
      <c r="D92" s="229"/>
      <c r="E92" s="232"/>
      <c r="F92" s="233"/>
      <c r="G92" s="110">
        <f t="shared" si="11"/>
        <v>0</v>
      </c>
      <c r="H92" s="111">
        <f t="shared" si="12"/>
        <v>0</v>
      </c>
      <c r="I92" s="110">
        <f t="shared" si="13"/>
        <v>0</v>
      </c>
      <c r="J92" s="232"/>
      <c r="K92" s="112">
        <f t="shared" si="14"/>
        <v>0</v>
      </c>
      <c r="L92" s="234"/>
      <c r="M92" s="110">
        <f t="shared" si="15"/>
        <v>0</v>
      </c>
      <c r="N92" s="113">
        <f t="shared" si="16"/>
        <v>0</v>
      </c>
      <c r="O92" s="112">
        <f t="shared" si="17"/>
        <v>0</v>
      </c>
      <c r="P92" s="113">
        <f t="shared" si="18"/>
        <v>0</v>
      </c>
      <c r="Q92" s="110">
        <f t="shared" si="19"/>
        <v>0</v>
      </c>
      <c r="R92" s="113">
        <f t="shared" si="20"/>
        <v>0</v>
      </c>
      <c r="S92" s="114">
        <f t="shared" si="21"/>
        <v>0</v>
      </c>
      <c r="W92" s="107"/>
      <c r="X92" s="105"/>
      <c r="Y92" s="105"/>
      <c r="Z92" s="105"/>
      <c r="AA92" s="105"/>
      <c r="AB92" s="105"/>
      <c r="AC92" s="105"/>
    </row>
    <row r="93" spans="2:29" ht="13.5" customHeight="1" x14ac:dyDescent="0.2">
      <c r="B93" s="655"/>
      <c r="C93" s="656"/>
      <c r="D93" s="229"/>
      <c r="E93" s="232"/>
      <c r="F93" s="233"/>
      <c r="G93" s="110">
        <f t="shared" si="11"/>
        <v>0</v>
      </c>
      <c r="H93" s="111">
        <f t="shared" si="12"/>
        <v>0</v>
      </c>
      <c r="I93" s="110">
        <f t="shared" si="13"/>
        <v>0</v>
      </c>
      <c r="J93" s="232"/>
      <c r="K93" s="112">
        <f t="shared" si="14"/>
        <v>0</v>
      </c>
      <c r="L93" s="234"/>
      <c r="M93" s="110">
        <f t="shared" si="15"/>
        <v>0</v>
      </c>
      <c r="N93" s="113">
        <f t="shared" si="16"/>
        <v>0</v>
      </c>
      <c r="O93" s="112">
        <f t="shared" si="17"/>
        <v>0</v>
      </c>
      <c r="P93" s="113">
        <f t="shared" si="18"/>
        <v>0</v>
      </c>
      <c r="Q93" s="110">
        <f t="shared" si="19"/>
        <v>0</v>
      </c>
      <c r="R93" s="113">
        <f t="shared" si="20"/>
        <v>0</v>
      </c>
      <c r="S93" s="114">
        <f t="shared" si="21"/>
        <v>0</v>
      </c>
      <c r="W93" s="107"/>
      <c r="X93" s="105"/>
      <c r="Y93" s="105"/>
      <c r="Z93" s="105"/>
      <c r="AA93" s="105"/>
      <c r="AB93" s="105"/>
      <c r="AC93" s="105"/>
    </row>
    <row r="94" spans="2:29" ht="13.5" customHeight="1" x14ac:dyDescent="0.2">
      <c r="B94" s="655"/>
      <c r="C94" s="656"/>
      <c r="D94" s="229"/>
      <c r="E94" s="232"/>
      <c r="F94" s="233"/>
      <c r="G94" s="110">
        <f t="shared" si="11"/>
        <v>0</v>
      </c>
      <c r="H94" s="111">
        <f t="shared" si="12"/>
        <v>0</v>
      </c>
      <c r="I94" s="110">
        <f t="shared" si="13"/>
        <v>0</v>
      </c>
      <c r="J94" s="232"/>
      <c r="K94" s="112">
        <f t="shared" si="14"/>
        <v>0</v>
      </c>
      <c r="L94" s="234"/>
      <c r="M94" s="110">
        <f t="shared" si="15"/>
        <v>0</v>
      </c>
      <c r="N94" s="113">
        <f t="shared" si="16"/>
        <v>0</v>
      </c>
      <c r="O94" s="112">
        <f t="shared" si="17"/>
        <v>0</v>
      </c>
      <c r="P94" s="113">
        <f t="shared" si="18"/>
        <v>0</v>
      </c>
      <c r="Q94" s="110">
        <f t="shared" si="19"/>
        <v>0</v>
      </c>
      <c r="R94" s="113">
        <f t="shared" si="20"/>
        <v>0</v>
      </c>
      <c r="S94" s="114">
        <f t="shared" si="21"/>
        <v>0</v>
      </c>
      <c r="W94" s="107"/>
      <c r="X94" s="105"/>
      <c r="Y94" s="105"/>
      <c r="Z94" s="105"/>
      <c r="AA94" s="105"/>
      <c r="AB94" s="105"/>
      <c r="AC94" s="105"/>
    </row>
    <row r="95" spans="2:29" ht="13.5" customHeight="1" x14ac:dyDescent="0.2">
      <c r="B95" s="655"/>
      <c r="C95" s="656"/>
      <c r="D95" s="229"/>
      <c r="E95" s="232"/>
      <c r="F95" s="233"/>
      <c r="G95" s="110">
        <f t="shared" si="11"/>
        <v>0</v>
      </c>
      <c r="H95" s="111">
        <f t="shared" si="12"/>
        <v>0</v>
      </c>
      <c r="I95" s="110">
        <f t="shared" si="13"/>
        <v>0</v>
      </c>
      <c r="J95" s="232"/>
      <c r="K95" s="112">
        <f t="shared" si="14"/>
        <v>0</v>
      </c>
      <c r="L95" s="234"/>
      <c r="M95" s="110">
        <f t="shared" si="15"/>
        <v>0</v>
      </c>
      <c r="N95" s="113">
        <f t="shared" si="16"/>
        <v>0</v>
      </c>
      <c r="O95" s="112">
        <f t="shared" si="17"/>
        <v>0</v>
      </c>
      <c r="P95" s="113">
        <f t="shared" si="18"/>
        <v>0</v>
      </c>
      <c r="Q95" s="110">
        <f t="shared" si="19"/>
        <v>0</v>
      </c>
      <c r="R95" s="113">
        <f t="shared" si="20"/>
        <v>0</v>
      </c>
      <c r="S95" s="114">
        <f t="shared" si="21"/>
        <v>0</v>
      </c>
      <c r="W95" s="107"/>
      <c r="X95" s="105"/>
      <c r="Y95" s="105"/>
      <c r="Z95" s="105"/>
      <c r="AA95" s="105"/>
      <c r="AB95" s="105"/>
      <c r="AC95" s="105"/>
    </row>
    <row r="96" spans="2:29" ht="13.5" customHeight="1" x14ac:dyDescent="0.2">
      <c r="B96" s="655"/>
      <c r="C96" s="656"/>
      <c r="D96" s="229"/>
      <c r="E96" s="232"/>
      <c r="F96" s="233"/>
      <c r="G96" s="110">
        <f t="shared" si="11"/>
        <v>0</v>
      </c>
      <c r="H96" s="111">
        <f t="shared" si="12"/>
        <v>0</v>
      </c>
      <c r="I96" s="110">
        <f t="shared" si="13"/>
        <v>0</v>
      </c>
      <c r="J96" s="232"/>
      <c r="K96" s="112">
        <f t="shared" si="14"/>
        <v>0</v>
      </c>
      <c r="L96" s="234"/>
      <c r="M96" s="110">
        <f t="shared" si="15"/>
        <v>0</v>
      </c>
      <c r="N96" s="113">
        <f t="shared" si="16"/>
        <v>0</v>
      </c>
      <c r="O96" s="112">
        <f t="shared" si="17"/>
        <v>0</v>
      </c>
      <c r="P96" s="113">
        <f t="shared" si="18"/>
        <v>0</v>
      </c>
      <c r="Q96" s="110">
        <f t="shared" si="19"/>
        <v>0</v>
      </c>
      <c r="R96" s="113">
        <f t="shared" si="20"/>
        <v>0</v>
      </c>
      <c r="S96" s="114">
        <f t="shared" si="21"/>
        <v>0</v>
      </c>
      <c r="W96" s="107"/>
      <c r="X96" s="105"/>
      <c r="Y96" s="105"/>
      <c r="Z96" s="105"/>
      <c r="AA96" s="105"/>
      <c r="AB96" s="105"/>
      <c r="AC96" s="105"/>
    </row>
    <row r="97" spans="1:29" ht="13.5" customHeight="1" x14ac:dyDescent="0.2">
      <c r="B97" s="655"/>
      <c r="C97" s="656"/>
      <c r="D97" s="229"/>
      <c r="E97" s="232"/>
      <c r="F97" s="233"/>
      <c r="G97" s="110">
        <f t="shared" si="11"/>
        <v>0</v>
      </c>
      <c r="H97" s="111">
        <f t="shared" si="12"/>
        <v>0</v>
      </c>
      <c r="I97" s="110">
        <f t="shared" si="13"/>
        <v>0</v>
      </c>
      <c r="J97" s="232"/>
      <c r="K97" s="112">
        <f t="shared" si="14"/>
        <v>0</v>
      </c>
      <c r="L97" s="234"/>
      <c r="M97" s="110">
        <f t="shared" si="15"/>
        <v>0</v>
      </c>
      <c r="N97" s="113">
        <f t="shared" si="16"/>
        <v>0</v>
      </c>
      <c r="O97" s="112">
        <f t="shared" si="17"/>
        <v>0</v>
      </c>
      <c r="P97" s="113">
        <f t="shared" si="18"/>
        <v>0</v>
      </c>
      <c r="Q97" s="110">
        <f t="shared" si="19"/>
        <v>0</v>
      </c>
      <c r="R97" s="113">
        <f t="shared" si="20"/>
        <v>0</v>
      </c>
      <c r="S97" s="114">
        <f t="shared" si="21"/>
        <v>0</v>
      </c>
      <c r="W97" s="107"/>
      <c r="X97" s="105"/>
      <c r="Y97" s="105"/>
      <c r="Z97" s="105"/>
      <c r="AA97" s="105"/>
      <c r="AB97" s="105"/>
      <c r="AC97" s="105"/>
    </row>
    <row r="98" spans="1:29" ht="13.5" customHeight="1" x14ac:dyDescent="0.2">
      <c r="B98" s="655"/>
      <c r="C98" s="656"/>
      <c r="D98" s="229"/>
      <c r="E98" s="232"/>
      <c r="F98" s="233"/>
      <c r="G98" s="110">
        <f t="shared" si="11"/>
        <v>0</v>
      </c>
      <c r="H98" s="111">
        <f t="shared" si="12"/>
        <v>0</v>
      </c>
      <c r="I98" s="110">
        <f t="shared" si="13"/>
        <v>0</v>
      </c>
      <c r="J98" s="232"/>
      <c r="K98" s="112">
        <f t="shared" si="14"/>
        <v>0</v>
      </c>
      <c r="L98" s="234"/>
      <c r="M98" s="110">
        <f t="shared" si="15"/>
        <v>0</v>
      </c>
      <c r="N98" s="113">
        <f t="shared" si="16"/>
        <v>0</v>
      </c>
      <c r="O98" s="112">
        <f t="shared" si="17"/>
        <v>0</v>
      </c>
      <c r="P98" s="113">
        <f t="shared" si="18"/>
        <v>0</v>
      </c>
      <c r="Q98" s="110">
        <f t="shared" si="19"/>
        <v>0</v>
      </c>
      <c r="R98" s="113">
        <f t="shared" si="20"/>
        <v>0</v>
      </c>
      <c r="S98" s="114">
        <f t="shared" si="21"/>
        <v>0</v>
      </c>
      <c r="W98" s="107"/>
      <c r="X98" s="105"/>
      <c r="Y98" s="105"/>
      <c r="Z98" s="105"/>
      <c r="AA98" s="105"/>
      <c r="AB98" s="105"/>
      <c r="AC98" s="105"/>
    </row>
    <row r="99" spans="1:29" ht="13.5" customHeight="1" x14ac:dyDescent="0.2">
      <c r="B99" s="655"/>
      <c r="C99" s="656"/>
      <c r="D99" s="229"/>
      <c r="E99" s="232"/>
      <c r="F99" s="233"/>
      <c r="G99" s="110">
        <f t="shared" si="11"/>
        <v>0</v>
      </c>
      <c r="H99" s="111">
        <f t="shared" si="12"/>
        <v>0</v>
      </c>
      <c r="I99" s="110">
        <f t="shared" si="13"/>
        <v>0</v>
      </c>
      <c r="J99" s="232"/>
      <c r="K99" s="112">
        <f t="shared" si="14"/>
        <v>0</v>
      </c>
      <c r="L99" s="234"/>
      <c r="M99" s="110">
        <f t="shared" si="15"/>
        <v>0</v>
      </c>
      <c r="N99" s="113">
        <f t="shared" si="16"/>
        <v>0</v>
      </c>
      <c r="O99" s="112">
        <f t="shared" si="17"/>
        <v>0</v>
      </c>
      <c r="P99" s="113">
        <f t="shared" si="18"/>
        <v>0</v>
      </c>
      <c r="Q99" s="110">
        <f t="shared" si="19"/>
        <v>0</v>
      </c>
      <c r="R99" s="113">
        <f t="shared" si="20"/>
        <v>0</v>
      </c>
      <c r="S99" s="114">
        <f t="shared" si="21"/>
        <v>0</v>
      </c>
      <c r="W99" s="107"/>
      <c r="X99" s="105"/>
      <c r="Y99" s="105"/>
      <c r="Z99" s="105"/>
      <c r="AA99" s="105"/>
      <c r="AB99" s="105"/>
      <c r="AC99" s="105"/>
    </row>
    <row r="100" spans="1:29" ht="13.5" customHeight="1" x14ac:dyDescent="0.2">
      <c r="B100" s="655"/>
      <c r="C100" s="656"/>
      <c r="D100" s="229"/>
      <c r="E100" s="232"/>
      <c r="F100" s="233"/>
      <c r="G100" s="110">
        <f t="shared" si="11"/>
        <v>0</v>
      </c>
      <c r="H100" s="111">
        <f t="shared" si="12"/>
        <v>0</v>
      </c>
      <c r="I100" s="110">
        <f t="shared" si="13"/>
        <v>0</v>
      </c>
      <c r="J100" s="232"/>
      <c r="K100" s="112">
        <f t="shared" si="14"/>
        <v>0</v>
      </c>
      <c r="L100" s="234"/>
      <c r="M100" s="110">
        <f t="shared" si="15"/>
        <v>0</v>
      </c>
      <c r="N100" s="113">
        <f t="shared" si="16"/>
        <v>0</v>
      </c>
      <c r="O100" s="112">
        <f t="shared" si="17"/>
        <v>0</v>
      </c>
      <c r="P100" s="113">
        <f t="shared" si="18"/>
        <v>0</v>
      </c>
      <c r="Q100" s="110">
        <f t="shared" si="19"/>
        <v>0</v>
      </c>
      <c r="R100" s="113">
        <f t="shared" si="20"/>
        <v>0</v>
      </c>
      <c r="S100" s="114">
        <f t="shared" si="21"/>
        <v>0</v>
      </c>
      <c r="W100" s="107"/>
      <c r="X100" s="105"/>
      <c r="Y100" s="105"/>
      <c r="Z100" s="105"/>
      <c r="AA100" s="105"/>
      <c r="AB100" s="105"/>
      <c r="AC100" s="105"/>
    </row>
    <row r="101" spans="1:29" ht="13.5" customHeight="1" x14ac:dyDescent="0.2">
      <c r="B101" s="655"/>
      <c r="C101" s="656"/>
      <c r="D101" s="229"/>
      <c r="E101" s="232"/>
      <c r="F101" s="233"/>
      <c r="G101" s="110">
        <f t="shared" si="11"/>
        <v>0</v>
      </c>
      <c r="H101" s="111">
        <f t="shared" si="12"/>
        <v>0</v>
      </c>
      <c r="I101" s="110">
        <f t="shared" si="13"/>
        <v>0</v>
      </c>
      <c r="J101" s="232"/>
      <c r="K101" s="112">
        <f t="shared" si="14"/>
        <v>0</v>
      </c>
      <c r="L101" s="234"/>
      <c r="M101" s="110">
        <f t="shared" si="15"/>
        <v>0</v>
      </c>
      <c r="N101" s="113">
        <f t="shared" si="16"/>
        <v>0</v>
      </c>
      <c r="O101" s="112">
        <f t="shared" si="17"/>
        <v>0</v>
      </c>
      <c r="P101" s="113">
        <f t="shared" si="18"/>
        <v>0</v>
      </c>
      <c r="Q101" s="110">
        <f t="shared" si="19"/>
        <v>0</v>
      </c>
      <c r="R101" s="113">
        <f t="shared" si="20"/>
        <v>0</v>
      </c>
      <c r="S101" s="114">
        <f t="shared" si="21"/>
        <v>0</v>
      </c>
      <c r="W101" s="107"/>
      <c r="X101" s="105"/>
      <c r="Y101" s="105"/>
      <c r="Z101" s="105"/>
      <c r="AA101" s="105"/>
      <c r="AB101" s="105"/>
      <c r="AC101" s="105"/>
    </row>
    <row r="102" spans="1:29" ht="13.5" customHeight="1" x14ac:dyDescent="0.2">
      <c r="B102" s="655"/>
      <c r="C102" s="656"/>
      <c r="D102" s="229"/>
      <c r="E102" s="232"/>
      <c r="F102" s="233"/>
      <c r="G102" s="110">
        <f t="shared" si="11"/>
        <v>0</v>
      </c>
      <c r="H102" s="111">
        <f t="shared" si="12"/>
        <v>0</v>
      </c>
      <c r="I102" s="110">
        <f t="shared" si="13"/>
        <v>0</v>
      </c>
      <c r="J102" s="232"/>
      <c r="K102" s="112">
        <f t="shared" si="14"/>
        <v>0</v>
      </c>
      <c r="L102" s="234"/>
      <c r="M102" s="110">
        <f t="shared" si="15"/>
        <v>0</v>
      </c>
      <c r="N102" s="113">
        <f t="shared" si="16"/>
        <v>0</v>
      </c>
      <c r="O102" s="112">
        <f t="shared" si="17"/>
        <v>0</v>
      </c>
      <c r="P102" s="113">
        <f t="shared" si="18"/>
        <v>0</v>
      </c>
      <c r="Q102" s="110">
        <f t="shared" si="19"/>
        <v>0</v>
      </c>
      <c r="R102" s="113">
        <f t="shared" si="20"/>
        <v>0</v>
      </c>
      <c r="S102" s="114">
        <f t="shared" si="21"/>
        <v>0</v>
      </c>
      <c r="W102" s="107"/>
      <c r="X102" s="105"/>
      <c r="Y102" s="105"/>
      <c r="Z102" s="105"/>
      <c r="AA102" s="105"/>
      <c r="AB102" s="105"/>
      <c r="AC102" s="105"/>
    </row>
    <row r="103" spans="1:29" ht="13.5" customHeight="1" x14ac:dyDescent="0.2">
      <c r="B103" s="655"/>
      <c r="C103" s="656"/>
      <c r="D103" s="229"/>
      <c r="E103" s="232"/>
      <c r="F103" s="233"/>
      <c r="G103" s="110">
        <f t="shared" si="11"/>
        <v>0</v>
      </c>
      <c r="H103" s="111">
        <f t="shared" si="12"/>
        <v>0</v>
      </c>
      <c r="I103" s="110">
        <f t="shared" si="13"/>
        <v>0</v>
      </c>
      <c r="J103" s="232"/>
      <c r="K103" s="112">
        <f t="shared" si="14"/>
        <v>0</v>
      </c>
      <c r="L103" s="234"/>
      <c r="M103" s="110">
        <f t="shared" si="15"/>
        <v>0</v>
      </c>
      <c r="N103" s="113">
        <f t="shared" si="16"/>
        <v>0</v>
      </c>
      <c r="O103" s="112">
        <f t="shared" si="17"/>
        <v>0</v>
      </c>
      <c r="P103" s="113">
        <f t="shared" si="18"/>
        <v>0</v>
      </c>
      <c r="Q103" s="110">
        <f t="shared" si="19"/>
        <v>0</v>
      </c>
      <c r="R103" s="113">
        <f t="shared" si="20"/>
        <v>0</v>
      </c>
      <c r="S103" s="114">
        <f t="shared" si="21"/>
        <v>0</v>
      </c>
      <c r="W103" s="107"/>
      <c r="X103" s="105"/>
      <c r="Y103" s="105"/>
      <c r="Z103" s="105"/>
      <c r="AA103" s="105"/>
      <c r="AB103" s="105"/>
      <c r="AC103" s="105"/>
    </row>
    <row r="104" spans="1:29" ht="13.5" customHeight="1" x14ac:dyDescent="0.2">
      <c r="B104" s="655"/>
      <c r="C104" s="656"/>
      <c r="D104" s="229"/>
      <c r="E104" s="232"/>
      <c r="F104" s="233"/>
      <c r="G104" s="110">
        <f t="shared" si="11"/>
        <v>0</v>
      </c>
      <c r="H104" s="111">
        <f t="shared" si="12"/>
        <v>0</v>
      </c>
      <c r="I104" s="110">
        <f t="shared" si="13"/>
        <v>0</v>
      </c>
      <c r="J104" s="232"/>
      <c r="K104" s="112">
        <f t="shared" si="14"/>
        <v>0</v>
      </c>
      <c r="L104" s="234"/>
      <c r="M104" s="110">
        <f t="shared" si="15"/>
        <v>0</v>
      </c>
      <c r="N104" s="113">
        <f t="shared" si="16"/>
        <v>0</v>
      </c>
      <c r="O104" s="112">
        <f t="shared" si="17"/>
        <v>0</v>
      </c>
      <c r="P104" s="113">
        <f t="shared" si="18"/>
        <v>0</v>
      </c>
      <c r="Q104" s="110">
        <f t="shared" si="19"/>
        <v>0</v>
      </c>
      <c r="R104" s="113">
        <f t="shared" si="20"/>
        <v>0</v>
      </c>
      <c r="S104" s="114">
        <f t="shared" si="21"/>
        <v>0</v>
      </c>
      <c r="W104" s="107"/>
      <c r="X104" s="105"/>
      <c r="Y104" s="105"/>
      <c r="Z104" s="105"/>
      <c r="AA104" s="105"/>
      <c r="AB104" s="105"/>
      <c r="AC104" s="105"/>
    </row>
    <row r="105" spans="1:29" ht="13.5" customHeight="1" x14ac:dyDescent="0.2">
      <c r="B105" s="655"/>
      <c r="C105" s="656"/>
      <c r="D105" s="229"/>
      <c r="E105" s="232"/>
      <c r="F105" s="233"/>
      <c r="G105" s="110">
        <f t="shared" si="11"/>
        <v>0</v>
      </c>
      <c r="H105" s="111">
        <f t="shared" si="12"/>
        <v>0</v>
      </c>
      <c r="I105" s="110">
        <f t="shared" si="13"/>
        <v>0</v>
      </c>
      <c r="J105" s="232"/>
      <c r="K105" s="112">
        <f t="shared" si="14"/>
        <v>0</v>
      </c>
      <c r="L105" s="234"/>
      <c r="M105" s="110">
        <f t="shared" si="15"/>
        <v>0</v>
      </c>
      <c r="N105" s="113">
        <f t="shared" si="16"/>
        <v>0</v>
      </c>
      <c r="O105" s="112">
        <f t="shared" si="17"/>
        <v>0</v>
      </c>
      <c r="P105" s="113">
        <f t="shared" si="18"/>
        <v>0</v>
      </c>
      <c r="Q105" s="110">
        <f t="shared" si="19"/>
        <v>0</v>
      </c>
      <c r="R105" s="113">
        <f t="shared" si="20"/>
        <v>0</v>
      </c>
      <c r="S105" s="114">
        <f t="shared" si="21"/>
        <v>0</v>
      </c>
      <c r="W105" s="107"/>
      <c r="X105" s="105"/>
      <c r="Y105" s="105"/>
      <c r="Z105" s="105"/>
      <c r="AA105" s="105"/>
      <c r="AB105" s="105"/>
      <c r="AC105" s="105"/>
    </row>
    <row r="106" spans="1:29" ht="13.5" customHeight="1" x14ac:dyDescent="0.2">
      <c r="B106" s="655"/>
      <c r="C106" s="656"/>
      <c r="D106" s="229"/>
      <c r="E106" s="232"/>
      <c r="F106" s="233"/>
      <c r="G106" s="110">
        <f t="shared" si="11"/>
        <v>0</v>
      </c>
      <c r="H106" s="111">
        <f t="shared" si="12"/>
        <v>0</v>
      </c>
      <c r="I106" s="110">
        <f t="shared" si="13"/>
        <v>0</v>
      </c>
      <c r="J106" s="232"/>
      <c r="K106" s="112">
        <f t="shared" si="14"/>
        <v>0</v>
      </c>
      <c r="L106" s="234"/>
      <c r="M106" s="110">
        <f t="shared" si="15"/>
        <v>0</v>
      </c>
      <c r="N106" s="113">
        <f t="shared" si="16"/>
        <v>0</v>
      </c>
      <c r="O106" s="112">
        <f t="shared" si="17"/>
        <v>0</v>
      </c>
      <c r="P106" s="113">
        <f t="shared" si="18"/>
        <v>0</v>
      </c>
      <c r="Q106" s="110">
        <f t="shared" si="19"/>
        <v>0</v>
      </c>
      <c r="R106" s="113">
        <f t="shared" si="20"/>
        <v>0</v>
      </c>
      <c r="S106" s="114">
        <f t="shared" si="21"/>
        <v>0</v>
      </c>
      <c r="W106" s="107"/>
      <c r="X106" s="105"/>
      <c r="Y106" s="105"/>
      <c r="Z106" s="105"/>
      <c r="AA106" s="105"/>
      <c r="AB106" s="105"/>
      <c r="AC106" s="105"/>
    </row>
    <row r="107" spans="1:29" ht="13.5" customHeight="1" x14ac:dyDescent="0.2">
      <c r="B107" s="655"/>
      <c r="C107" s="656"/>
      <c r="D107" s="229"/>
      <c r="E107" s="232"/>
      <c r="F107" s="233"/>
      <c r="G107" s="110">
        <f t="shared" si="11"/>
        <v>0</v>
      </c>
      <c r="H107" s="111">
        <f t="shared" si="12"/>
        <v>0</v>
      </c>
      <c r="I107" s="110">
        <f t="shared" si="13"/>
        <v>0</v>
      </c>
      <c r="J107" s="232"/>
      <c r="K107" s="112">
        <f t="shared" si="14"/>
        <v>0</v>
      </c>
      <c r="L107" s="234"/>
      <c r="M107" s="110">
        <f t="shared" si="15"/>
        <v>0</v>
      </c>
      <c r="N107" s="113">
        <f t="shared" si="16"/>
        <v>0</v>
      </c>
      <c r="O107" s="112">
        <f t="shared" si="17"/>
        <v>0</v>
      </c>
      <c r="P107" s="113">
        <f t="shared" si="18"/>
        <v>0</v>
      </c>
      <c r="Q107" s="110">
        <f t="shared" si="19"/>
        <v>0</v>
      </c>
      <c r="R107" s="113">
        <f t="shared" si="20"/>
        <v>0</v>
      </c>
      <c r="S107" s="114">
        <f t="shared" si="21"/>
        <v>0</v>
      </c>
      <c r="W107" s="107"/>
      <c r="X107" s="105"/>
      <c r="Y107" s="105"/>
      <c r="Z107" s="105"/>
      <c r="AA107" s="105"/>
      <c r="AB107" s="105"/>
      <c r="AC107" s="105"/>
    </row>
    <row r="108" spans="1:29" ht="18.75" customHeight="1" x14ac:dyDescent="0.2">
      <c r="B108" s="657" t="s">
        <v>36</v>
      </c>
      <c r="C108" s="658"/>
      <c r="D108" s="659"/>
      <c r="E108" s="115"/>
      <c r="F108" s="116"/>
      <c r="G108" s="117"/>
      <c r="H108" s="117"/>
      <c r="I108" s="117"/>
      <c r="J108" s="118"/>
      <c r="K108" s="119"/>
      <c r="L108" s="119"/>
      <c r="M108" s="117"/>
      <c r="N108" s="120"/>
      <c r="O108" s="120"/>
      <c r="P108" s="119"/>
      <c r="Q108" s="121">
        <f>SUM(Q63:Q107)</f>
        <v>0</v>
      </c>
      <c r="R108" s="122">
        <f>SUM(R63:R107)</f>
        <v>0</v>
      </c>
      <c r="S108" s="122">
        <f>SUM(S63:S107)</f>
        <v>0</v>
      </c>
      <c r="W108" s="107"/>
      <c r="X108" s="105"/>
      <c r="Y108" s="105"/>
      <c r="Z108" s="105"/>
      <c r="AA108" s="105"/>
      <c r="AB108" s="105"/>
      <c r="AC108" s="105"/>
    </row>
    <row r="109" spans="1:29" x14ac:dyDescent="0.2">
      <c r="B109" s="107"/>
      <c r="C109" s="107"/>
      <c r="D109" s="107"/>
      <c r="E109" s="107"/>
      <c r="F109" s="107"/>
      <c r="G109" s="105"/>
      <c r="H109" s="104"/>
      <c r="I109" s="104"/>
      <c r="J109" s="105"/>
      <c r="K109" s="123"/>
      <c r="L109" s="123"/>
      <c r="M109" s="105"/>
      <c r="N109" s="105"/>
      <c r="O109" s="105"/>
      <c r="P109" s="105"/>
      <c r="Q109" s="105"/>
    </row>
    <row r="110" spans="1:29" ht="24" customHeight="1" x14ac:dyDescent="0.2">
      <c r="A110" s="71" t="s">
        <v>265</v>
      </c>
      <c r="B110" s="72" t="s">
        <v>266</v>
      </c>
      <c r="C110" s="72"/>
      <c r="D110" s="72"/>
      <c r="E110" s="72"/>
      <c r="F110" s="72"/>
      <c r="G110" s="72"/>
      <c r="H110" s="72"/>
      <c r="I110" s="72"/>
      <c r="K110" s="72"/>
    </row>
    <row r="111" spans="1:29" ht="15.75" customHeight="1" x14ac:dyDescent="0.2">
      <c r="A111" s="72"/>
      <c r="B111" s="72" t="s">
        <v>267</v>
      </c>
      <c r="C111" s="72"/>
      <c r="D111" s="72"/>
      <c r="E111" s="72"/>
      <c r="G111" s="72" t="s">
        <v>268</v>
      </c>
      <c r="H111" s="72"/>
      <c r="I111" s="72"/>
      <c r="J111" s="72"/>
      <c r="K111" s="72"/>
    </row>
    <row r="112" spans="1:29" ht="21" customHeight="1" x14ac:dyDescent="0.2">
      <c r="A112" s="72"/>
      <c r="B112" s="124" t="s">
        <v>213</v>
      </c>
      <c r="C112" s="125"/>
      <c r="D112" s="660" t="s">
        <v>269</v>
      </c>
      <c r="E112" s="645" t="s">
        <v>270</v>
      </c>
      <c r="F112" s="645" t="s">
        <v>271</v>
      </c>
      <c r="G112" s="124" t="s">
        <v>241</v>
      </c>
      <c r="H112" s="125"/>
      <c r="I112" s="660" t="s">
        <v>272</v>
      </c>
      <c r="J112" s="645" t="s">
        <v>273</v>
      </c>
      <c r="K112" s="645" t="s">
        <v>274</v>
      </c>
    </row>
    <row r="113" spans="1:19" ht="21" customHeight="1" x14ac:dyDescent="0.2">
      <c r="A113" s="72"/>
      <c r="B113" s="126"/>
      <c r="C113" s="127"/>
      <c r="D113" s="661"/>
      <c r="E113" s="646"/>
      <c r="F113" s="646"/>
      <c r="G113" s="126"/>
      <c r="H113" s="127"/>
      <c r="I113" s="661"/>
      <c r="J113" s="646"/>
      <c r="K113" s="647"/>
    </row>
    <row r="114" spans="1:19" ht="15.75" customHeight="1" x14ac:dyDescent="0.2">
      <c r="A114" s="72"/>
      <c r="B114" s="235"/>
      <c r="C114" s="236"/>
      <c r="D114" s="230"/>
      <c r="E114" s="230"/>
      <c r="F114" s="128">
        <f>IF(E114&gt;D114,D114,E114)</f>
        <v>0</v>
      </c>
      <c r="G114" s="235"/>
      <c r="H114" s="236"/>
      <c r="I114" s="230"/>
      <c r="J114" s="230"/>
      <c r="K114" s="129">
        <f>IF(J114&gt;I114,I114,J114)</f>
        <v>0</v>
      </c>
    </row>
    <row r="115" spans="1:19" ht="15.75" customHeight="1" x14ac:dyDescent="0.2">
      <c r="A115" s="72"/>
      <c r="B115" s="235"/>
      <c r="C115" s="236"/>
      <c r="D115" s="230"/>
      <c r="E115" s="230"/>
      <c r="F115" s="128">
        <f>IF(E115&gt;D115,D115,E115)</f>
        <v>0</v>
      </c>
      <c r="G115" s="235"/>
      <c r="H115" s="236"/>
      <c r="I115" s="230"/>
      <c r="J115" s="230"/>
      <c r="K115" s="129">
        <f>IF(J115&gt;I115,I115,J115)</f>
        <v>0</v>
      </c>
    </row>
    <row r="116" spans="1:19" ht="15.75" customHeight="1" x14ac:dyDescent="0.2">
      <c r="A116" s="72"/>
      <c r="B116" s="235"/>
      <c r="C116" s="236"/>
      <c r="D116" s="230"/>
      <c r="E116" s="230"/>
      <c r="F116" s="128">
        <f>IF(E116&gt;D116,D116,E116)</f>
        <v>0</v>
      </c>
      <c r="G116" s="235"/>
      <c r="H116" s="236"/>
      <c r="I116" s="230"/>
      <c r="J116" s="230"/>
      <c r="K116" s="129">
        <f>IF(J116&gt;I116,I116,J116)</f>
        <v>0</v>
      </c>
    </row>
    <row r="117" spans="1:19" ht="15.75" customHeight="1" x14ac:dyDescent="0.2">
      <c r="A117" s="72"/>
      <c r="B117" s="235"/>
      <c r="C117" s="236"/>
      <c r="D117" s="230"/>
      <c r="E117" s="230"/>
      <c r="F117" s="128">
        <f>IF(E117&gt;D117,D117,E117)</f>
        <v>0</v>
      </c>
      <c r="G117" s="235"/>
      <c r="H117" s="236"/>
      <c r="I117" s="230"/>
      <c r="J117" s="230"/>
      <c r="K117" s="129">
        <f>IF(J117&gt;I117,I117,J117)</f>
        <v>0</v>
      </c>
    </row>
    <row r="118" spans="1:19" ht="15.75" customHeight="1" x14ac:dyDescent="0.2">
      <c r="A118" s="72"/>
      <c r="B118" s="235"/>
      <c r="C118" s="236"/>
      <c r="D118" s="230"/>
      <c r="E118" s="230"/>
      <c r="F118" s="128">
        <f>IF(E118&gt;D118,D118,E118)</f>
        <v>0</v>
      </c>
      <c r="G118" s="235"/>
      <c r="H118" s="236"/>
      <c r="I118" s="230"/>
      <c r="J118" s="230"/>
      <c r="K118" s="129">
        <f>IF(J118&gt;I118,I118,J118)</f>
        <v>0</v>
      </c>
    </row>
    <row r="119" spans="1:19" ht="21" customHeight="1" x14ac:dyDescent="0.2">
      <c r="A119" s="130"/>
      <c r="B119" s="131"/>
      <c r="C119" s="132"/>
      <c r="D119" s="133"/>
      <c r="E119" s="133"/>
      <c r="F119" s="134">
        <f>SUM(F114:F118)</f>
        <v>0</v>
      </c>
      <c r="G119" s="131"/>
      <c r="H119" s="132"/>
      <c r="I119" s="133"/>
      <c r="J119" s="133"/>
      <c r="K119" s="134">
        <f>SUM(K114:K118)</f>
        <v>0</v>
      </c>
    </row>
    <row r="120" spans="1:19" s="135" customFormat="1" ht="19.5" customHeight="1" x14ac:dyDescent="0.2">
      <c r="A120" s="72"/>
      <c r="B120" s="72"/>
      <c r="C120" s="72"/>
      <c r="D120" s="72"/>
      <c r="E120" s="130"/>
      <c r="F120" s="130"/>
      <c r="G120" s="130"/>
      <c r="H120" s="130"/>
      <c r="I120" s="130"/>
    </row>
    <row r="121" spans="1:19" s="135" customFormat="1" ht="19.5" customHeight="1" x14ac:dyDescent="0.2">
      <c r="A121" s="72"/>
      <c r="B121" s="136"/>
      <c r="C121" s="136"/>
      <c r="D121" s="136"/>
      <c r="E121" s="137"/>
      <c r="F121" s="137"/>
      <c r="G121" s="137"/>
      <c r="H121" s="137"/>
      <c r="I121" s="137"/>
      <c r="J121" s="130"/>
      <c r="K121" s="130"/>
      <c r="L121" s="138"/>
      <c r="M121" s="138"/>
      <c r="N121" s="130"/>
      <c r="O121" s="130"/>
      <c r="P121" s="130"/>
      <c r="Q121" s="130"/>
      <c r="R121" s="130"/>
      <c r="S121" s="72"/>
    </row>
    <row r="122" spans="1:19" s="135" customFormat="1" ht="30.75" customHeight="1" x14ac:dyDescent="0.2">
      <c r="A122" s="139" t="s">
        <v>275</v>
      </c>
      <c r="B122" s="140" t="s">
        <v>276</v>
      </c>
      <c r="C122" s="141"/>
      <c r="D122" s="141"/>
      <c r="E122" s="142"/>
      <c r="F122" s="142"/>
      <c r="G122" s="143"/>
      <c r="H122" s="143"/>
      <c r="K122" s="130"/>
      <c r="L122" s="648">
        <f>(Q56+Q108)</f>
        <v>0</v>
      </c>
      <c r="M122" s="648"/>
      <c r="N122" s="144" t="s">
        <v>277</v>
      </c>
      <c r="O122" s="130"/>
      <c r="P122" s="130"/>
      <c r="Q122" s="130"/>
      <c r="R122" s="130"/>
      <c r="S122" s="72"/>
    </row>
    <row r="123" spans="1:19" s="135" customFormat="1" ht="30.75" customHeight="1" x14ac:dyDescent="0.2">
      <c r="A123" s="139"/>
      <c r="B123" s="144" t="s">
        <v>278</v>
      </c>
      <c r="C123" s="141"/>
      <c r="D123" s="141"/>
      <c r="E123" s="142"/>
      <c r="F123" s="142"/>
      <c r="G123" s="143"/>
      <c r="H123" s="143"/>
      <c r="I123" s="145"/>
      <c r="J123" s="146"/>
      <c r="K123" s="130"/>
      <c r="L123" s="147" t="s">
        <v>279</v>
      </c>
      <c r="M123" s="148"/>
      <c r="N123" s="144"/>
      <c r="O123" s="130"/>
      <c r="P123" s="130"/>
      <c r="Q123" s="130"/>
      <c r="R123" s="130"/>
      <c r="S123" s="72"/>
    </row>
    <row r="124" spans="1:19" s="135" customFormat="1" ht="19.5" customHeight="1" x14ac:dyDescent="0.2">
      <c r="A124" s="72"/>
      <c r="B124" s="72"/>
      <c r="C124" s="72"/>
      <c r="D124" s="72"/>
      <c r="E124" s="72"/>
      <c r="F124" s="72"/>
      <c r="G124" s="72"/>
      <c r="H124" s="72"/>
      <c r="I124" s="72"/>
      <c r="J124" s="72"/>
      <c r="K124" s="72"/>
      <c r="L124" s="149"/>
      <c r="M124" s="149"/>
      <c r="N124" s="72"/>
      <c r="O124" s="72"/>
      <c r="P124" s="72"/>
      <c r="Q124" s="72"/>
      <c r="R124" s="72"/>
      <c r="S124" s="72"/>
    </row>
    <row r="125" spans="1:19" ht="33.75" customHeight="1" x14ac:dyDescent="0.2">
      <c r="A125" s="139" t="s">
        <v>280</v>
      </c>
      <c r="B125" s="150" t="s">
        <v>281</v>
      </c>
      <c r="C125" s="144"/>
      <c r="D125" s="144"/>
      <c r="E125" s="144"/>
      <c r="F125" s="144"/>
      <c r="H125" s="144"/>
      <c r="I125" s="144"/>
      <c r="J125" s="144"/>
      <c r="K125" s="151"/>
      <c r="O125" s="144"/>
      <c r="P125" s="144"/>
      <c r="Q125" s="144"/>
      <c r="R125" s="144"/>
    </row>
    <row r="126" spans="1:19" ht="33.75" customHeight="1" x14ac:dyDescent="0.2">
      <c r="A126" s="139"/>
      <c r="B126" s="144" t="s">
        <v>282</v>
      </c>
      <c r="C126" s="144"/>
      <c r="D126" s="144"/>
      <c r="F126" s="152" t="s">
        <v>283</v>
      </c>
      <c r="H126" s="144"/>
      <c r="I126" s="153">
        <f>IF(L133&lt;0,0,L133)</f>
        <v>0</v>
      </c>
      <c r="J126" s="154" t="s">
        <v>284</v>
      </c>
      <c r="L126" s="649">
        <f>I126*(F119+K119)</f>
        <v>0</v>
      </c>
      <c r="M126" s="649"/>
      <c r="N126" s="144" t="s">
        <v>277</v>
      </c>
      <c r="O126" s="144"/>
      <c r="P126" s="144"/>
      <c r="Q126" s="144"/>
      <c r="R126" s="144"/>
    </row>
    <row r="127" spans="1:19" ht="33.75" customHeight="1" x14ac:dyDescent="0.2">
      <c r="A127" s="139"/>
      <c r="C127" s="144"/>
      <c r="D127" s="144"/>
      <c r="H127" s="72"/>
      <c r="I127" s="155" t="s">
        <v>285</v>
      </c>
      <c r="K127" s="149"/>
      <c r="L127" s="156"/>
      <c r="M127" s="148"/>
      <c r="N127" s="144"/>
      <c r="O127" s="144"/>
      <c r="P127" s="144"/>
      <c r="Q127" s="144"/>
      <c r="R127" s="144"/>
    </row>
    <row r="128" spans="1:19" s="135" customFormat="1" ht="19.5" customHeight="1" x14ac:dyDescent="0.2">
      <c r="A128" s="72"/>
      <c r="B128" s="72"/>
      <c r="C128" s="72"/>
      <c r="D128" s="72"/>
      <c r="E128" s="72"/>
      <c r="F128" s="72"/>
      <c r="G128" s="72"/>
      <c r="H128" s="72"/>
      <c r="I128" s="72"/>
      <c r="J128" s="72"/>
      <c r="K128" s="72"/>
      <c r="O128" s="72"/>
      <c r="P128" s="72"/>
      <c r="Q128" s="72"/>
      <c r="R128" s="72"/>
      <c r="S128" s="72"/>
    </row>
    <row r="129" spans="1:23" s="135" customFormat="1" ht="19.5" customHeight="1" x14ac:dyDescent="0.2">
      <c r="A129" s="72"/>
      <c r="B129" s="72" t="s">
        <v>286</v>
      </c>
      <c r="C129" s="72" t="s">
        <v>287</v>
      </c>
      <c r="D129" s="72"/>
      <c r="E129" s="72"/>
      <c r="F129" s="72"/>
      <c r="G129" s="72"/>
      <c r="H129" s="72"/>
      <c r="I129" s="72"/>
      <c r="J129" s="72"/>
      <c r="K129" s="72"/>
      <c r="L129" s="160"/>
      <c r="M129" s="160"/>
      <c r="N129" s="72"/>
      <c r="O129" s="72"/>
      <c r="P129" s="72"/>
      <c r="Q129" s="72"/>
      <c r="R129" s="72"/>
      <c r="S129" s="72"/>
    </row>
    <row r="130" spans="1:23" s="135" customFormat="1" ht="19.5" customHeight="1" x14ac:dyDescent="0.2">
      <c r="A130" s="72"/>
      <c r="B130" s="72"/>
      <c r="C130" s="72"/>
      <c r="D130" s="72"/>
      <c r="E130" s="72"/>
      <c r="F130" s="72"/>
      <c r="G130" s="72"/>
      <c r="H130" s="72"/>
      <c r="I130" s="72"/>
      <c r="J130" s="72"/>
      <c r="K130" s="72"/>
      <c r="L130" s="160"/>
      <c r="M130" s="160"/>
      <c r="N130" s="72"/>
      <c r="O130" s="72"/>
      <c r="P130" s="72"/>
      <c r="Q130" s="72"/>
      <c r="R130" s="72"/>
      <c r="S130" s="72"/>
    </row>
    <row r="131" spans="1:23" s="135" customFormat="1" ht="19.5" customHeight="1" x14ac:dyDescent="0.2">
      <c r="A131" s="72"/>
      <c r="B131" s="72" t="s">
        <v>288</v>
      </c>
      <c r="C131" s="72"/>
      <c r="D131" s="72"/>
      <c r="E131" s="72"/>
      <c r="F131" s="72"/>
      <c r="G131" s="72"/>
      <c r="H131" s="72"/>
      <c r="I131" s="72"/>
      <c r="J131" s="72"/>
      <c r="K131" s="72"/>
      <c r="L131" s="160"/>
      <c r="M131" s="160"/>
      <c r="N131" s="72"/>
      <c r="O131" s="72"/>
      <c r="P131" s="72"/>
      <c r="Q131" s="72"/>
      <c r="R131" s="72"/>
      <c r="S131" s="72"/>
    </row>
    <row r="132" spans="1:23" s="135" customFormat="1" ht="19.5" customHeight="1" x14ac:dyDescent="0.2">
      <c r="A132" s="72"/>
      <c r="B132" s="72"/>
      <c r="C132" s="72"/>
      <c r="D132" s="72"/>
      <c r="E132" s="72"/>
      <c r="F132" s="72"/>
      <c r="G132" s="72"/>
      <c r="H132" s="72"/>
      <c r="I132" s="72"/>
      <c r="J132" s="72"/>
      <c r="K132" s="72"/>
      <c r="L132" s="160"/>
      <c r="M132" s="160"/>
      <c r="N132" s="72"/>
      <c r="O132" s="72"/>
      <c r="P132" s="72"/>
      <c r="Q132" s="72"/>
      <c r="R132" s="72"/>
      <c r="S132" s="72"/>
    </row>
    <row r="133" spans="1:23" s="135" customFormat="1" ht="19.5" customHeight="1" x14ac:dyDescent="0.2">
      <c r="A133" s="72"/>
      <c r="B133" s="650" t="s">
        <v>289</v>
      </c>
      <c r="C133" s="650"/>
      <c r="D133" s="651" t="s">
        <v>290</v>
      </c>
      <c r="E133" s="652" t="s">
        <v>291</v>
      </c>
      <c r="F133" s="652"/>
      <c r="G133" s="652"/>
      <c r="H133" s="136"/>
      <c r="I133" s="155" t="s">
        <v>292</v>
      </c>
      <c r="K133" s="157">
        <f>E137</f>
        <v>0</v>
      </c>
      <c r="L133" s="653">
        <f>IF(K134=0,0,1-K133/K134)</f>
        <v>0</v>
      </c>
      <c r="N133" s="72"/>
      <c r="O133" s="72"/>
      <c r="P133" s="72"/>
      <c r="Q133" s="72"/>
      <c r="R133" s="72"/>
      <c r="S133" s="72"/>
    </row>
    <row r="134" spans="1:23" s="135" customFormat="1" ht="19.5" customHeight="1" x14ac:dyDescent="0.2">
      <c r="A134" s="72"/>
      <c r="B134" s="650"/>
      <c r="C134" s="650"/>
      <c r="D134" s="651"/>
      <c r="E134" s="654" t="s">
        <v>293</v>
      </c>
      <c r="F134" s="654"/>
      <c r="G134" s="654"/>
      <c r="H134" s="136"/>
      <c r="I134" s="158" t="s">
        <v>294</v>
      </c>
      <c r="K134" s="159">
        <f>S56+S108</f>
        <v>0</v>
      </c>
      <c r="L134" s="653"/>
      <c r="N134" s="72"/>
      <c r="O134" s="72"/>
      <c r="P134" s="72"/>
      <c r="Q134" s="72"/>
      <c r="R134" s="72"/>
      <c r="S134" s="72"/>
    </row>
    <row r="135" spans="1:23" s="135" customFormat="1" ht="19.5" customHeight="1" x14ac:dyDescent="0.2">
      <c r="A135" s="72"/>
      <c r="B135" s="72"/>
      <c r="C135" s="72"/>
      <c r="D135" s="72"/>
      <c r="E135" s="72"/>
      <c r="F135" s="72"/>
      <c r="G135" s="72"/>
      <c r="H135" s="72"/>
      <c r="I135" s="72"/>
      <c r="J135" s="72"/>
      <c r="K135" s="72"/>
      <c r="L135" s="160"/>
      <c r="M135" s="160"/>
      <c r="N135" s="72"/>
      <c r="O135" s="72"/>
      <c r="P135" s="72"/>
      <c r="Q135" s="72"/>
      <c r="R135" s="72"/>
      <c r="S135" s="72"/>
    </row>
    <row r="136" spans="1:23" ht="24" customHeight="1" x14ac:dyDescent="0.2">
      <c r="A136" s="72"/>
      <c r="B136" s="72"/>
      <c r="C136" s="72"/>
      <c r="D136" s="72"/>
      <c r="E136" s="72"/>
      <c r="F136" s="72"/>
      <c r="G136" s="72"/>
      <c r="H136" s="72"/>
      <c r="I136" s="72"/>
      <c r="J136" s="72"/>
      <c r="K136" s="72"/>
      <c r="L136" s="160"/>
      <c r="M136" s="160"/>
      <c r="N136" s="72"/>
      <c r="O136" s="72"/>
      <c r="P136" s="72"/>
      <c r="Q136" s="72"/>
      <c r="R136" s="72"/>
      <c r="S136" s="72"/>
      <c r="T136" s="72"/>
      <c r="V136" s="104"/>
      <c r="W136" s="104"/>
    </row>
    <row r="137" spans="1:23" ht="24" customHeight="1" x14ac:dyDescent="0.2">
      <c r="A137" s="72"/>
      <c r="B137" s="72" t="s">
        <v>295</v>
      </c>
      <c r="C137" s="72"/>
      <c r="D137" s="72"/>
      <c r="E137" s="627"/>
      <c r="F137" s="627"/>
      <c r="G137" s="72" t="s">
        <v>296</v>
      </c>
      <c r="H137" s="72"/>
      <c r="I137" s="72"/>
      <c r="J137" s="161"/>
      <c r="K137" s="72"/>
      <c r="L137" s="160"/>
      <c r="M137" s="160"/>
      <c r="N137" s="72"/>
      <c r="O137" s="72"/>
      <c r="P137" s="72"/>
      <c r="Q137" s="72"/>
      <c r="R137" s="72"/>
      <c r="S137" s="72"/>
      <c r="T137" s="72"/>
      <c r="V137" s="104"/>
      <c r="W137" s="104"/>
    </row>
    <row r="138" spans="1:23" ht="24" customHeight="1" x14ac:dyDescent="0.2">
      <c r="A138" s="72"/>
      <c r="B138" s="72" t="s">
        <v>297</v>
      </c>
      <c r="C138" s="72"/>
      <c r="D138" s="162"/>
      <c r="E138" s="628"/>
      <c r="F138" s="628"/>
      <c r="G138" s="72" t="s">
        <v>296</v>
      </c>
      <c r="H138" s="72"/>
      <c r="I138" s="72"/>
      <c r="J138" s="72"/>
      <c r="K138" s="160"/>
      <c r="L138" s="160"/>
      <c r="M138" s="72"/>
      <c r="N138" s="72"/>
      <c r="O138" s="72"/>
      <c r="P138" s="72"/>
      <c r="Q138" s="72"/>
      <c r="R138" s="72"/>
      <c r="S138" s="72"/>
      <c r="U138" s="104"/>
      <c r="V138" s="104"/>
    </row>
    <row r="139" spans="1:23" ht="24" customHeight="1" x14ac:dyDescent="0.2">
      <c r="A139" s="72"/>
      <c r="B139" s="72"/>
      <c r="C139" s="72"/>
      <c r="D139" s="72"/>
      <c r="E139" s="72"/>
      <c r="F139" s="72"/>
      <c r="G139" s="72"/>
      <c r="H139" s="72"/>
      <c r="I139" s="72"/>
      <c r="J139" s="72"/>
      <c r="K139" s="72"/>
      <c r="L139" s="160"/>
      <c r="M139" s="160"/>
      <c r="N139" s="72"/>
      <c r="O139" s="72"/>
      <c r="P139" s="72"/>
      <c r="Q139" s="72"/>
      <c r="R139" s="72"/>
      <c r="S139" s="72"/>
      <c r="T139" s="72"/>
      <c r="V139" s="104"/>
      <c r="W139" s="104"/>
    </row>
    <row r="140" spans="1:23" ht="24" customHeight="1" x14ac:dyDescent="0.2">
      <c r="A140" s="72"/>
      <c r="B140" s="72" t="s">
        <v>298</v>
      </c>
      <c r="C140" s="72"/>
      <c r="D140" s="72"/>
      <c r="E140" s="72"/>
      <c r="F140" s="72"/>
      <c r="G140" s="72"/>
      <c r="H140" s="72"/>
      <c r="I140" s="72"/>
      <c r="J140" s="72"/>
      <c r="K140" s="72"/>
      <c r="L140" s="160"/>
      <c r="M140" s="160"/>
      <c r="N140" s="72"/>
      <c r="O140" s="72"/>
      <c r="P140" s="72"/>
      <c r="Q140" s="72"/>
      <c r="R140" s="72"/>
      <c r="S140" s="72"/>
      <c r="T140" s="72"/>
      <c r="V140" s="104"/>
      <c r="W140" s="104"/>
    </row>
    <row r="141" spans="1:23" ht="24" customHeight="1" x14ac:dyDescent="0.2">
      <c r="A141" s="72"/>
      <c r="B141" s="72" t="s">
        <v>299</v>
      </c>
      <c r="C141" s="72"/>
      <c r="D141" s="72"/>
      <c r="E141" s="72"/>
      <c r="F141" s="72"/>
      <c r="G141" s="72"/>
      <c r="H141" s="72"/>
      <c r="I141" s="72"/>
      <c r="J141" s="161"/>
      <c r="K141" s="72"/>
      <c r="L141" s="160"/>
      <c r="M141" s="160"/>
      <c r="N141" s="72"/>
      <c r="O141" s="72"/>
      <c r="P141" s="72"/>
      <c r="Q141" s="72"/>
      <c r="R141" s="72"/>
      <c r="S141" s="72"/>
      <c r="T141" s="72"/>
      <c r="V141" s="104"/>
      <c r="W141" s="104"/>
    </row>
    <row r="142" spans="1:23" ht="24" customHeight="1" x14ac:dyDescent="0.2">
      <c r="A142" s="72"/>
      <c r="B142" s="72"/>
      <c r="C142" s="72"/>
      <c r="D142" s="72"/>
      <c r="E142" s="72"/>
      <c r="F142" s="72"/>
      <c r="G142" s="72"/>
      <c r="H142" s="72"/>
      <c r="I142" s="72"/>
      <c r="J142" s="72"/>
      <c r="K142" s="72"/>
      <c r="L142" s="160"/>
      <c r="M142" s="160"/>
      <c r="N142" s="72"/>
      <c r="O142" s="72"/>
      <c r="P142" s="72"/>
      <c r="Q142" s="72"/>
      <c r="R142" s="72"/>
      <c r="S142" s="72"/>
      <c r="T142" s="72"/>
      <c r="W142" s="103"/>
    </row>
    <row r="143" spans="1:23" ht="33.75" customHeight="1" x14ac:dyDescent="0.2">
      <c r="A143" s="139"/>
      <c r="B143" s="144"/>
      <c r="C143" s="144"/>
      <c r="D143" s="144"/>
      <c r="E143" s="144"/>
      <c r="F143" s="144"/>
      <c r="G143" s="144"/>
      <c r="H143" s="144"/>
      <c r="I143" s="144"/>
      <c r="J143" s="144"/>
      <c r="K143" s="151"/>
      <c r="L143" s="156"/>
      <c r="M143" s="148"/>
      <c r="N143" s="144"/>
      <c r="O143" s="144"/>
      <c r="P143" s="144"/>
      <c r="Q143" s="144"/>
      <c r="R143" s="144"/>
    </row>
    <row r="144" spans="1:23" ht="25.5" customHeight="1" thickBot="1" x14ac:dyDescent="0.25">
      <c r="A144" s="139"/>
      <c r="B144" s="144" t="s">
        <v>300</v>
      </c>
      <c r="C144" s="144"/>
      <c r="D144" s="144"/>
      <c r="E144" s="144"/>
      <c r="F144" s="144"/>
      <c r="G144" s="144"/>
      <c r="H144" s="144"/>
      <c r="I144" s="144"/>
      <c r="J144" s="144"/>
      <c r="K144" s="144"/>
      <c r="L144" s="151"/>
      <c r="M144" s="151"/>
      <c r="N144" s="144"/>
      <c r="O144" s="144"/>
      <c r="P144" s="144"/>
      <c r="Q144" s="144"/>
      <c r="R144" s="144"/>
    </row>
    <row r="145" spans="1:19" ht="25.5" customHeight="1" thickBot="1" x14ac:dyDescent="0.25">
      <c r="A145" s="139"/>
      <c r="B145" s="629" t="s">
        <v>301</v>
      </c>
      <c r="C145" s="630"/>
      <c r="D145" s="630"/>
      <c r="E145" s="630"/>
      <c r="F145" s="630"/>
      <c r="G145" s="631"/>
      <c r="H145" s="631"/>
      <c r="I145" s="631"/>
      <c r="J145" s="631"/>
      <c r="K145" s="631"/>
      <c r="L145" s="631"/>
      <c r="M145" s="632"/>
      <c r="N145" s="151"/>
      <c r="O145" s="151"/>
      <c r="P145" s="144"/>
      <c r="Q145" s="144"/>
      <c r="R145" s="144"/>
      <c r="S145" s="144"/>
    </row>
    <row r="146" spans="1:19" ht="25.5" customHeight="1" x14ac:dyDescent="0.2">
      <c r="A146" s="139"/>
      <c r="B146" s="633"/>
      <c r="C146" s="634"/>
      <c r="D146" s="634"/>
      <c r="E146" s="634"/>
      <c r="F146" s="634"/>
      <c r="G146" s="635"/>
      <c r="H146" s="635"/>
      <c r="I146" s="635"/>
      <c r="J146" s="635"/>
      <c r="K146" s="635"/>
      <c r="L146" s="635"/>
      <c r="M146" s="636"/>
      <c r="N146" s="151"/>
      <c r="O146" s="151"/>
      <c r="P146" s="144"/>
      <c r="Q146" s="144"/>
      <c r="R146" s="144"/>
      <c r="S146" s="144"/>
    </row>
    <row r="147" spans="1:19" ht="25.5" customHeight="1" x14ac:dyDescent="0.2">
      <c r="A147" s="139"/>
      <c r="B147" s="637"/>
      <c r="C147" s="638"/>
      <c r="D147" s="638"/>
      <c r="E147" s="638"/>
      <c r="F147" s="638"/>
      <c r="G147" s="639"/>
      <c r="H147" s="639"/>
      <c r="I147" s="639"/>
      <c r="J147" s="639"/>
      <c r="K147" s="639"/>
      <c r="L147" s="639"/>
      <c r="M147" s="640"/>
      <c r="N147" s="151"/>
      <c r="O147" s="151"/>
      <c r="P147" s="144"/>
      <c r="Q147" s="144"/>
      <c r="R147" s="144"/>
      <c r="S147" s="144"/>
    </row>
    <row r="148" spans="1:19" ht="25.5" customHeight="1" x14ac:dyDescent="0.2">
      <c r="A148" s="139"/>
      <c r="B148" s="637"/>
      <c r="C148" s="638"/>
      <c r="D148" s="638"/>
      <c r="E148" s="638"/>
      <c r="F148" s="638"/>
      <c r="G148" s="639"/>
      <c r="H148" s="639"/>
      <c r="I148" s="639"/>
      <c r="J148" s="639"/>
      <c r="K148" s="639"/>
      <c r="L148" s="639"/>
      <c r="M148" s="640"/>
      <c r="N148" s="151"/>
      <c r="O148" s="151"/>
      <c r="P148" s="144"/>
      <c r="Q148" s="144"/>
      <c r="R148" s="144"/>
      <c r="S148" s="144"/>
    </row>
    <row r="149" spans="1:19" ht="25.5" customHeight="1" x14ac:dyDescent="0.2">
      <c r="A149" s="139"/>
      <c r="B149" s="641"/>
      <c r="C149" s="639"/>
      <c r="D149" s="639"/>
      <c r="E149" s="639"/>
      <c r="F149" s="639"/>
      <c r="G149" s="639"/>
      <c r="H149" s="639"/>
      <c r="I149" s="639"/>
      <c r="J149" s="639"/>
      <c r="K149" s="639"/>
      <c r="L149" s="639"/>
      <c r="M149" s="640"/>
      <c r="N149" s="151"/>
      <c r="O149" s="151"/>
      <c r="P149" s="144"/>
      <c r="Q149" s="144"/>
      <c r="R149" s="144"/>
      <c r="S149" s="144"/>
    </row>
    <row r="150" spans="1:19" ht="25.5" customHeight="1" x14ac:dyDescent="0.2">
      <c r="A150" s="139"/>
      <c r="B150" s="641"/>
      <c r="C150" s="639"/>
      <c r="D150" s="639"/>
      <c r="E150" s="639"/>
      <c r="F150" s="639"/>
      <c r="G150" s="639"/>
      <c r="H150" s="639"/>
      <c r="I150" s="639"/>
      <c r="J150" s="639"/>
      <c r="K150" s="639"/>
      <c r="L150" s="639"/>
      <c r="M150" s="640"/>
      <c r="N150" s="151"/>
      <c r="O150" s="151"/>
      <c r="P150" s="144"/>
      <c r="Q150" s="144"/>
      <c r="R150" s="144"/>
      <c r="S150" s="144"/>
    </row>
    <row r="151" spans="1:19" ht="25.5" customHeight="1" x14ac:dyDescent="0.2">
      <c r="A151" s="139"/>
      <c r="B151" s="641"/>
      <c r="C151" s="639"/>
      <c r="D151" s="639"/>
      <c r="E151" s="639"/>
      <c r="F151" s="639"/>
      <c r="G151" s="639"/>
      <c r="H151" s="639"/>
      <c r="I151" s="639"/>
      <c r="J151" s="639"/>
      <c r="K151" s="639"/>
      <c r="L151" s="639"/>
      <c r="M151" s="640"/>
      <c r="N151" s="151"/>
      <c r="O151" s="151"/>
      <c r="P151" s="144"/>
      <c r="Q151" s="144"/>
      <c r="R151" s="144"/>
      <c r="S151" s="144"/>
    </row>
    <row r="152" spans="1:19" ht="25.5" customHeight="1" x14ac:dyDescent="0.2">
      <c r="A152" s="139"/>
      <c r="B152" s="641"/>
      <c r="C152" s="639"/>
      <c r="D152" s="639"/>
      <c r="E152" s="639"/>
      <c r="F152" s="639"/>
      <c r="G152" s="639"/>
      <c r="H152" s="639"/>
      <c r="I152" s="639"/>
      <c r="J152" s="639"/>
      <c r="K152" s="639"/>
      <c r="L152" s="639"/>
      <c r="M152" s="640"/>
      <c r="N152" s="151"/>
      <c r="O152" s="151"/>
      <c r="P152" s="144"/>
      <c r="Q152" s="144"/>
      <c r="R152" s="144"/>
      <c r="S152" s="144"/>
    </row>
    <row r="153" spans="1:19" ht="25.5" customHeight="1" thickBot="1" x14ac:dyDescent="0.25">
      <c r="A153" s="139"/>
      <c r="B153" s="642"/>
      <c r="C153" s="643"/>
      <c r="D153" s="643"/>
      <c r="E153" s="643"/>
      <c r="F153" s="643"/>
      <c r="G153" s="643"/>
      <c r="H153" s="643"/>
      <c r="I153" s="643"/>
      <c r="J153" s="643"/>
      <c r="K153" s="643"/>
      <c r="L153" s="643"/>
      <c r="M153" s="644"/>
      <c r="N153" s="151"/>
      <c r="O153" s="151"/>
      <c r="P153" s="144"/>
      <c r="Q153" s="144"/>
      <c r="R153" s="144"/>
      <c r="S153" s="144"/>
    </row>
    <row r="154" spans="1:19" x14ac:dyDescent="0.2">
      <c r="A154" s="163"/>
      <c r="M154" s="104"/>
      <c r="N154" s="104"/>
      <c r="O154" s="104"/>
    </row>
    <row r="155" spans="1:19" x14ac:dyDescent="0.2">
      <c r="A155" s="163"/>
      <c r="M155" s="104"/>
      <c r="N155" s="104"/>
      <c r="O155" s="104"/>
    </row>
    <row r="156" spans="1:19" x14ac:dyDescent="0.2">
      <c r="A156" s="163"/>
      <c r="M156" s="104"/>
      <c r="N156" s="104"/>
      <c r="O156" s="104"/>
    </row>
  </sheetData>
  <sheetProtection autoFilter="0"/>
  <mergeCells count="145">
    <mergeCell ref="A1:G1"/>
    <mergeCell ref="B8:D9"/>
    <mergeCell ref="E8:E9"/>
    <mergeCell ref="F8:F9"/>
    <mergeCell ref="G8:G9"/>
    <mergeCell ref="H8:H9"/>
    <mergeCell ref="O8:O9"/>
    <mergeCell ref="P8:P9"/>
    <mergeCell ref="Q8:Q9"/>
    <mergeCell ref="R8:R9"/>
    <mergeCell ref="S8:S9"/>
    <mergeCell ref="B10:D10"/>
    <mergeCell ref="I8:I9"/>
    <mergeCell ref="J8:J9"/>
    <mergeCell ref="K8:K9"/>
    <mergeCell ref="L8:L9"/>
    <mergeCell ref="M8:M9"/>
    <mergeCell ref="N8:N9"/>
    <mergeCell ref="B17:D17"/>
    <mergeCell ref="B18:D18"/>
    <mergeCell ref="B19:D19"/>
    <mergeCell ref="B20:D20"/>
    <mergeCell ref="B21:D21"/>
    <mergeCell ref="B22:D22"/>
    <mergeCell ref="B11:D11"/>
    <mergeCell ref="B12:D12"/>
    <mergeCell ref="B13:D13"/>
    <mergeCell ref="B14:D14"/>
    <mergeCell ref="B15:D15"/>
    <mergeCell ref="B16:D16"/>
    <mergeCell ref="B29:D29"/>
    <mergeCell ref="B30:D30"/>
    <mergeCell ref="B31:D31"/>
    <mergeCell ref="B32:D32"/>
    <mergeCell ref="B33:D33"/>
    <mergeCell ref="B34:D34"/>
    <mergeCell ref="B23:D23"/>
    <mergeCell ref="B24:D24"/>
    <mergeCell ref="B25:D25"/>
    <mergeCell ref="B26:D26"/>
    <mergeCell ref="B27:D27"/>
    <mergeCell ref="B28:D28"/>
    <mergeCell ref="B41:D41"/>
    <mergeCell ref="B42:D42"/>
    <mergeCell ref="B43:D43"/>
    <mergeCell ref="B44:D44"/>
    <mergeCell ref="B45:D45"/>
    <mergeCell ref="B46:D46"/>
    <mergeCell ref="B35:D35"/>
    <mergeCell ref="B36:D36"/>
    <mergeCell ref="B37:D37"/>
    <mergeCell ref="B38:D38"/>
    <mergeCell ref="B39:D39"/>
    <mergeCell ref="B40:D40"/>
    <mergeCell ref="B53:D53"/>
    <mergeCell ref="B54:D54"/>
    <mergeCell ref="B55:D55"/>
    <mergeCell ref="B56:D56"/>
    <mergeCell ref="B60:C61"/>
    <mergeCell ref="D60:D61"/>
    <mergeCell ref="B47:D47"/>
    <mergeCell ref="B48:D48"/>
    <mergeCell ref="B49:D49"/>
    <mergeCell ref="B50:D50"/>
    <mergeCell ref="B51:D51"/>
    <mergeCell ref="B52:D52"/>
    <mergeCell ref="Q60:Q61"/>
    <mergeCell ref="R60:R61"/>
    <mergeCell ref="S60:S61"/>
    <mergeCell ref="B62:C62"/>
    <mergeCell ref="B63:C63"/>
    <mergeCell ref="B64:C64"/>
    <mergeCell ref="K60:K61"/>
    <mergeCell ref="L60:L61"/>
    <mergeCell ref="M60:M61"/>
    <mergeCell ref="N60:N61"/>
    <mergeCell ref="O60:O61"/>
    <mergeCell ref="P60:P61"/>
    <mergeCell ref="E60:E61"/>
    <mergeCell ref="F60:F61"/>
    <mergeCell ref="G60:G61"/>
    <mergeCell ref="H60:H61"/>
    <mergeCell ref="I60:I61"/>
    <mergeCell ref="J60:J61"/>
    <mergeCell ref="B71:C71"/>
    <mergeCell ref="B72:C72"/>
    <mergeCell ref="B73:C73"/>
    <mergeCell ref="B74:C74"/>
    <mergeCell ref="B75:C75"/>
    <mergeCell ref="B76:C76"/>
    <mergeCell ref="B65:C65"/>
    <mergeCell ref="B66:C66"/>
    <mergeCell ref="B67:C67"/>
    <mergeCell ref="B68:C68"/>
    <mergeCell ref="B69:C69"/>
    <mergeCell ref="B70:C70"/>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07:C107"/>
    <mergeCell ref="B108:D108"/>
    <mergeCell ref="D112:D113"/>
    <mergeCell ref="E112:E113"/>
    <mergeCell ref="F112:F113"/>
    <mergeCell ref="I112:I113"/>
    <mergeCell ref="B101:C101"/>
    <mergeCell ref="B102:C102"/>
    <mergeCell ref="B103:C103"/>
    <mergeCell ref="B104:C104"/>
    <mergeCell ref="B105:C105"/>
    <mergeCell ref="B106:C106"/>
    <mergeCell ref="E137:F137"/>
    <mergeCell ref="E138:F138"/>
    <mergeCell ref="B145:M145"/>
    <mergeCell ref="B146:M153"/>
    <mergeCell ref="J112:J113"/>
    <mergeCell ref="K112:K113"/>
    <mergeCell ref="L122:M122"/>
    <mergeCell ref="L126:M126"/>
    <mergeCell ref="B133:C134"/>
    <mergeCell ref="D133:D134"/>
    <mergeCell ref="E133:G133"/>
    <mergeCell ref="L133:L134"/>
    <mergeCell ref="E134:G134"/>
  </mergeCells>
  <phoneticPr fontId="1"/>
  <printOptions horizontalCentered="1"/>
  <pageMargins left="0.39370078740157483" right="0.39370078740157483" top="0.39370078740157483" bottom="0.31496062992125984" header="0.23622047244094491" footer="0.19685039370078741"/>
  <pageSetup paperSize="9" scale="55" fitToHeight="0" orientation="landscape" r:id="rId1"/>
  <headerFooter alignWithMargins="0">
    <oddFooter>&amp;R&amp;A</oddFooter>
  </headerFooter>
  <rowBreaks count="2" manualBreakCount="2">
    <brk id="57" max="18" man="1"/>
    <brk id="109"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C156"/>
  <sheetViews>
    <sheetView showGridLines="0" showZeros="0" view="pageBreakPreview" zoomScale="70" zoomScaleNormal="100" zoomScaleSheetLayoutView="70" workbookViewId="0">
      <selection sqref="A1:G1"/>
    </sheetView>
  </sheetViews>
  <sheetFormatPr defaultColWidth="9" defaultRowHeight="13" x14ac:dyDescent="0.2"/>
  <cols>
    <col min="1" max="1" width="7.6328125" style="66" customWidth="1"/>
    <col min="2" max="21" width="14" style="66" customWidth="1"/>
    <col min="22" max="23" width="9.6328125" style="66" customWidth="1"/>
    <col min="24" max="24" width="7.453125" style="66" customWidth="1"/>
    <col min="25" max="26" width="13.90625" style="66" customWidth="1"/>
    <col min="27" max="28" width="7.1796875" style="66" customWidth="1"/>
    <col min="29" max="30" width="7.453125" style="66" customWidth="1"/>
    <col min="31" max="31" width="30.6328125" style="66" customWidth="1"/>
    <col min="32" max="32" width="13.90625" style="66" customWidth="1"/>
    <col min="33" max="16384" width="9" style="66"/>
  </cols>
  <sheetData>
    <row r="1" spans="1:19" ht="35.25" customHeight="1" x14ac:dyDescent="0.2">
      <c r="A1" s="682" t="s">
        <v>202</v>
      </c>
      <c r="B1" s="683"/>
      <c r="C1" s="683"/>
      <c r="D1" s="683"/>
      <c r="E1" s="683"/>
      <c r="F1" s="683"/>
      <c r="G1" s="683"/>
      <c r="H1" s="63"/>
      <c r="I1" s="64"/>
      <c r="J1" s="65"/>
      <c r="P1" s="67" t="s">
        <v>1</v>
      </c>
      <c r="Q1" s="227"/>
      <c r="R1" s="227"/>
      <c r="S1" s="227"/>
    </row>
    <row r="2" spans="1:19" ht="35.25" customHeight="1" x14ac:dyDescent="0.2">
      <c r="P2" s="67" t="s">
        <v>203</v>
      </c>
      <c r="Q2" s="228"/>
      <c r="R2" s="228"/>
      <c r="S2" s="228"/>
    </row>
    <row r="3" spans="1:19" ht="23.5" x14ac:dyDescent="0.2">
      <c r="A3" s="68" t="s">
        <v>204</v>
      </c>
      <c r="P3" s="67" t="s">
        <v>205</v>
      </c>
      <c r="Q3" s="228"/>
      <c r="R3" s="228"/>
      <c r="S3" s="228"/>
    </row>
    <row r="4" spans="1:19" ht="23.5" x14ac:dyDescent="0.2">
      <c r="A4" s="69" t="s">
        <v>206</v>
      </c>
      <c r="P4" s="67" t="s">
        <v>207</v>
      </c>
      <c r="Q4" s="228"/>
      <c r="R4" s="228"/>
      <c r="S4" s="228"/>
    </row>
    <row r="5" spans="1:19" ht="13.5" thickBot="1" x14ac:dyDescent="0.25">
      <c r="A5" s="70"/>
    </row>
    <row r="6" spans="1:19" ht="17" thickBot="1" x14ac:dyDescent="0.25">
      <c r="A6" s="71" t="s">
        <v>208</v>
      </c>
      <c r="B6" s="72" t="s">
        <v>209</v>
      </c>
      <c r="H6" s="73" t="s">
        <v>210</v>
      </c>
      <c r="I6" s="74" t="s">
        <v>335</v>
      </c>
      <c r="J6" s="225">
        <v>4</v>
      </c>
      <c r="K6" s="75" t="s">
        <v>2</v>
      </c>
      <c r="R6" s="76"/>
      <c r="S6" s="66" t="s">
        <v>211</v>
      </c>
    </row>
    <row r="7" spans="1:19" s="77" customFormat="1" x14ac:dyDescent="0.2">
      <c r="B7" s="77" t="s">
        <v>212</v>
      </c>
      <c r="J7" s="487">
        <v>34</v>
      </c>
      <c r="P7" s="78"/>
      <c r="Q7" s="78"/>
      <c r="R7" s="78"/>
      <c r="S7" s="78"/>
    </row>
    <row r="8" spans="1:19" ht="30" customHeight="1" x14ac:dyDescent="0.2">
      <c r="B8" s="673" t="s">
        <v>213</v>
      </c>
      <c r="C8" s="684"/>
      <c r="D8" s="676"/>
      <c r="E8" s="686" t="s">
        <v>214</v>
      </c>
      <c r="F8" s="673" t="s">
        <v>215</v>
      </c>
      <c r="G8" s="669" t="s">
        <v>216</v>
      </c>
      <c r="H8" s="688" t="s">
        <v>217</v>
      </c>
      <c r="I8" s="669" t="s">
        <v>218</v>
      </c>
      <c r="J8" s="669" t="s">
        <v>219</v>
      </c>
      <c r="K8" s="669" t="s">
        <v>220</v>
      </c>
      <c r="L8" s="669" t="s">
        <v>221</v>
      </c>
      <c r="M8" s="669" t="s">
        <v>222</v>
      </c>
      <c r="N8" s="669" t="s">
        <v>223</v>
      </c>
      <c r="O8" s="669" t="s">
        <v>224</v>
      </c>
      <c r="P8" s="669" t="s">
        <v>225</v>
      </c>
      <c r="Q8" s="645" t="s">
        <v>226</v>
      </c>
      <c r="R8" s="664" t="s">
        <v>227</v>
      </c>
      <c r="S8" s="664" t="s">
        <v>228</v>
      </c>
    </row>
    <row r="9" spans="1:19" ht="30" customHeight="1" x14ac:dyDescent="0.2">
      <c r="B9" s="677"/>
      <c r="C9" s="685"/>
      <c r="D9" s="678"/>
      <c r="E9" s="687"/>
      <c r="F9" s="674"/>
      <c r="G9" s="670"/>
      <c r="H9" s="689"/>
      <c r="I9" s="670"/>
      <c r="J9" s="670"/>
      <c r="K9" s="665"/>
      <c r="L9" s="665"/>
      <c r="M9" s="670"/>
      <c r="N9" s="670"/>
      <c r="O9" s="670"/>
      <c r="P9" s="670"/>
      <c r="Q9" s="666"/>
      <c r="R9" s="665"/>
      <c r="S9" s="665"/>
    </row>
    <row r="10" spans="1:19" s="79" customFormat="1" ht="79.5" customHeight="1" x14ac:dyDescent="0.2">
      <c r="B10" s="667" t="s">
        <v>229</v>
      </c>
      <c r="C10" s="668"/>
      <c r="D10" s="681"/>
      <c r="E10" s="594" t="s">
        <v>377</v>
      </c>
      <c r="F10" s="80"/>
      <c r="G10" s="81" t="s">
        <v>231</v>
      </c>
      <c r="H10" s="82"/>
      <c r="I10" s="81" t="s">
        <v>232</v>
      </c>
      <c r="J10" s="83" t="s">
        <v>233</v>
      </c>
      <c r="K10" s="83" t="s">
        <v>234</v>
      </c>
      <c r="L10" s="83"/>
      <c r="M10" s="84" t="s">
        <v>235</v>
      </c>
      <c r="N10" s="83" t="s">
        <v>236</v>
      </c>
      <c r="O10" s="83"/>
      <c r="P10" s="81" t="s">
        <v>237</v>
      </c>
      <c r="Q10" s="81"/>
      <c r="R10" s="83" t="s">
        <v>238</v>
      </c>
      <c r="S10" s="85"/>
    </row>
    <row r="11" spans="1:19" x14ac:dyDescent="0.2">
      <c r="B11" s="675"/>
      <c r="C11" s="675"/>
      <c r="D11" s="675"/>
      <c r="E11" s="230"/>
      <c r="F11" s="231"/>
      <c r="G11" s="86">
        <f t="shared" ref="G11:G55" si="0">IF(H11=0,0,(F11/30))</f>
        <v>0</v>
      </c>
      <c r="H11" s="86">
        <f t="shared" ref="H11:H55" si="1">IF(F11=0,0,$J$7-E11)</f>
        <v>0</v>
      </c>
      <c r="I11" s="86">
        <f t="shared" ref="I11:I55" si="2">G11*H11</f>
        <v>0</v>
      </c>
      <c r="J11" s="230"/>
      <c r="K11" s="87">
        <f t="shared" ref="K11:K55" si="3">IF(L11=0,0,(30-J11+E11))</f>
        <v>0</v>
      </c>
      <c r="L11" s="230"/>
      <c r="M11" s="86">
        <f t="shared" ref="M11:M55" si="4">IF(L11=0,0,F11-+L11)</f>
        <v>0</v>
      </c>
      <c r="N11" s="87">
        <f t="shared" ref="N11:N55" si="5">IF(O11=0,0,(L11/K11))</f>
        <v>0</v>
      </c>
      <c r="O11" s="263">
        <f>IF(K11=0,0,($J$7-J11))</f>
        <v>0</v>
      </c>
      <c r="P11" s="87">
        <f t="shared" ref="P11:P55" si="6">N11*O11</f>
        <v>0</v>
      </c>
      <c r="Q11" s="86">
        <f t="shared" ref="Q11:Q55" si="7">IF(L11=0,G11,N11)</f>
        <v>0</v>
      </c>
      <c r="R11" s="87">
        <f t="shared" ref="R11:R55" si="8">IF(L11=0,I11,P11)</f>
        <v>0</v>
      </c>
      <c r="S11" s="88">
        <f t="shared" ref="S11:S55" si="9">R11-+Q11</f>
        <v>0</v>
      </c>
    </row>
    <row r="12" spans="1:19" x14ac:dyDescent="0.2">
      <c r="B12" s="675"/>
      <c r="C12" s="675"/>
      <c r="D12" s="675"/>
      <c r="E12" s="230"/>
      <c r="F12" s="231"/>
      <c r="G12" s="86">
        <f t="shared" si="0"/>
        <v>0</v>
      </c>
      <c r="H12" s="86">
        <f t="shared" si="1"/>
        <v>0</v>
      </c>
      <c r="I12" s="86">
        <f t="shared" si="2"/>
        <v>0</v>
      </c>
      <c r="J12" s="230"/>
      <c r="K12" s="87">
        <f t="shared" si="3"/>
        <v>0</v>
      </c>
      <c r="L12" s="230"/>
      <c r="M12" s="86">
        <f t="shared" si="4"/>
        <v>0</v>
      </c>
      <c r="N12" s="87">
        <f t="shared" si="5"/>
        <v>0</v>
      </c>
      <c r="O12" s="263">
        <f t="shared" ref="O12:O55" si="10">IF(K12=0,0,($J$7-J12))</f>
        <v>0</v>
      </c>
      <c r="P12" s="87">
        <f t="shared" si="6"/>
        <v>0</v>
      </c>
      <c r="Q12" s="86">
        <f t="shared" si="7"/>
        <v>0</v>
      </c>
      <c r="R12" s="87">
        <f t="shared" si="8"/>
        <v>0</v>
      </c>
      <c r="S12" s="88">
        <f t="shared" si="9"/>
        <v>0</v>
      </c>
    </row>
    <row r="13" spans="1:19" x14ac:dyDescent="0.2">
      <c r="B13" s="675"/>
      <c r="C13" s="675"/>
      <c r="D13" s="675"/>
      <c r="E13" s="230"/>
      <c r="F13" s="231"/>
      <c r="G13" s="86">
        <f t="shared" si="0"/>
        <v>0</v>
      </c>
      <c r="H13" s="86">
        <f t="shared" si="1"/>
        <v>0</v>
      </c>
      <c r="I13" s="86">
        <f t="shared" si="2"/>
        <v>0</v>
      </c>
      <c r="J13" s="230"/>
      <c r="K13" s="87">
        <f t="shared" si="3"/>
        <v>0</v>
      </c>
      <c r="L13" s="230"/>
      <c r="M13" s="86">
        <f t="shared" si="4"/>
        <v>0</v>
      </c>
      <c r="N13" s="87">
        <f t="shared" si="5"/>
        <v>0</v>
      </c>
      <c r="O13" s="263">
        <f t="shared" si="10"/>
        <v>0</v>
      </c>
      <c r="P13" s="87">
        <f t="shared" si="6"/>
        <v>0</v>
      </c>
      <c r="Q13" s="86">
        <f t="shared" si="7"/>
        <v>0</v>
      </c>
      <c r="R13" s="87">
        <f t="shared" si="8"/>
        <v>0</v>
      </c>
      <c r="S13" s="88">
        <f t="shared" si="9"/>
        <v>0</v>
      </c>
    </row>
    <row r="14" spans="1:19" x14ac:dyDescent="0.2">
      <c r="B14" s="675"/>
      <c r="C14" s="675"/>
      <c r="D14" s="675"/>
      <c r="E14" s="230"/>
      <c r="F14" s="231"/>
      <c r="G14" s="86">
        <f t="shared" si="0"/>
        <v>0</v>
      </c>
      <c r="H14" s="86">
        <f t="shared" si="1"/>
        <v>0</v>
      </c>
      <c r="I14" s="86">
        <f t="shared" si="2"/>
        <v>0</v>
      </c>
      <c r="J14" s="230"/>
      <c r="K14" s="87">
        <f t="shared" si="3"/>
        <v>0</v>
      </c>
      <c r="L14" s="230"/>
      <c r="M14" s="86">
        <f t="shared" si="4"/>
        <v>0</v>
      </c>
      <c r="N14" s="87">
        <f t="shared" si="5"/>
        <v>0</v>
      </c>
      <c r="O14" s="263">
        <f t="shared" si="10"/>
        <v>0</v>
      </c>
      <c r="P14" s="87">
        <f t="shared" si="6"/>
        <v>0</v>
      </c>
      <c r="Q14" s="86">
        <f t="shared" si="7"/>
        <v>0</v>
      </c>
      <c r="R14" s="87">
        <f t="shared" si="8"/>
        <v>0</v>
      </c>
      <c r="S14" s="88">
        <f t="shared" si="9"/>
        <v>0</v>
      </c>
    </row>
    <row r="15" spans="1:19" x14ac:dyDescent="0.2">
      <c r="B15" s="675"/>
      <c r="C15" s="675"/>
      <c r="D15" s="675"/>
      <c r="E15" s="230"/>
      <c r="F15" s="231"/>
      <c r="G15" s="86">
        <f t="shared" si="0"/>
        <v>0</v>
      </c>
      <c r="H15" s="86">
        <f t="shared" si="1"/>
        <v>0</v>
      </c>
      <c r="I15" s="86">
        <f t="shared" si="2"/>
        <v>0</v>
      </c>
      <c r="J15" s="230"/>
      <c r="K15" s="87">
        <f t="shared" si="3"/>
        <v>0</v>
      </c>
      <c r="L15" s="230"/>
      <c r="M15" s="86">
        <f t="shared" si="4"/>
        <v>0</v>
      </c>
      <c r="N15" s="87">
        <f t="shared" si="5"/>
        <v>0</v>
      </c>
      <c r="O15" s="263">
        <f t="shared" si="10"/>
        <v>0</v>
      </c>
      <c r="P15" s="87">
        <f t="shared" si="6"/>
        <v>0</v>
      </c>
      <c r="Q15" s="86">
        <f t="shared" si="7"/>
        <v>0</v>
      </c>
      <c r="R15" s="87">
        <f t="shared" si="8"/>
        <v>0</v>
      </c>
      <c r="S15" s="88">
        <f t="shared" si="9"/>
        <v>0</v>
      </c>
    </row>
    <row r="16" spans="1:19" x14ac:dyDescent="0.2">
      <c r="B16" s="692"/>
      <c r="C16" s="692"/>
      <c r="D16" s="692"/>
      <c r="E16" s="230"/>
      <c r="F16" s="231"/>
      <c r="G16" s="86">
        <f t="shared" si="0"/>
        <v>0</v>
      </c>
      <c r="H16" s="86">
        <f t="shared" si="1"/>
        <v>0</v>
      </c>
      <c r="I16" s="86">
        <f t="shared" si="2"/>
        <v>0</v>
      </c>
      <c r="J16" s="230"/>
      <c r="K16" s="87">
        <f t="shared" si="3"/>
        <v>0</v>
      </c>
      <c r="L16" s="230"/>
      <c r="M16" s="86">
        <f t="shared" si="4"/>
        <v>0</v>
      </c>
      <c r="N16" s="87">
        <f t="shared" si="5"/>
        <v>0</v>
      </c>
      <c r="O16" s="263">
        <f t="shared" si="10"/>
        <v>0</v>
      </c>
      <c r="P16" s="87">
        <f t="shared" si="6"/>
        <v>0</v>
      </c>
      <c r="Q16" s="86">
        <f t="shared" si="7"/>
        <v>0</v>
      </c>
      <c r="R16" s="87">
        <f t="shared" si="8"/>
        <v>0</v>
      </c>
      <c r="S16" s="88">
        <f t="shared" si="9"/>
        <v>0</v>
      </c>
    </row>
    <row r="17" spans="2:19" x14ac:dyDescent="0.2">
      <c r="B17" s="675"/>
      <c r="C17" s="675"/>
      <c r="D17" s="675"/>
      <c r="E17" s="230"/>
      <c r="F17" s="231"/>
      <c r="G17" s="86">
        <f t="shared" si="0"/>
        <v>0</v>
      </c>
      <c r="H17" s="86">
        <f t="shared" si="1"/>
        <v>0</v>
      </c>
      <c r="I17" s="86">
        <f t="shared" si="2"/>
        <v>0</v>
      </c>
      <c r="J17" s="230"/>
      <c r="K17" s="87">
        <f t="shared" si="3"/>
        <v>0</v>
      </c>
      <c r="L17" s="230"/>
      <c r="M17" s="86">
        <f t="shared" si="4"/>
        <v>0</v>
      </c>
      <c r="N17" s="87">
        <f t="shared" si="5"/>
        <v>0</v>
      </c>
      <c r="O17" s="263">
        <f t="shared" si="10"/>
        <v>0</v>
      </c>
      <c r="P17" s="87">
        <f t="shared" si="6"/>
        <v>0</v>
      </c>
      <c r="Q17" s="86">
        <f t="shared" si="7"/>
        <v>0</v>
      </c>
      <c r="R17" s="87">
        <f t="shared" si="8"/>
        <v>0</v>
      </c>
      <c r="S17" s="88">
        <f t="shared" si="9"/>
        <v>0</v>
      </c>
    </row>
    <row r="18" spans="2:19" x14ac:dyDescent="0.2">
      <c r="B18" s="675"/>
      <c r="C18" s="675"/>
      <c r="D18" s="675"/>
      <c r="E18" s="230"/>
      <c r="F18" s="231"/>
      <c r="G18" s="86">
        <f t="shared" si="0"/>
        <v>0</v>
      </c>
      <c r="H18" s="86">
        <f t="shared" si="1"/>
        <v>0</v>
      </c>
      <c r="I18" s="86">
        <f t="shared" si="2"/>
        <v>0</v>
      </c>
      <c r="J18" s="230"/>
      <c r="K18" s="87">
        <f t="shared" si="3"/>
        <v>0</v>
      </c>
      <c r="L18" s="230"/>
      <c r="M18" s="86">
        <f t="shared" si="4"/>
        <v>0</v>
      </c>
      <c r="N18" s="87">
        <f t="shared" si="5"/>
        <v>0</v>
      </c>
      <c r="O18" s="263">
        <f t="shared" si="10"/>
        <v>0</v>
      </c>
      <c r="P18" s="87">
        <f t="shared" si="6"/>
        <v>0</v>
      </c>
      <c r="Q18" s="86">
        <f t="shared" si="7"/>
        <v>0</v>
      </c>
      <c r="R18" s="87">
        <f t="shared" si="8"/>
        <v>0</v>
      </c>
      <c r="S18" s="88">
        <f t="shared" si="9"/>
        <v>0</v>
      </c>
    </row>
    <row r="19" spans="2:19" x14ac:dyDescent="0.2">
      <c r="B19" s="675"/>
      <c r="C19" s="675"/>
      <c r="D19" s="675"/>
      <c r="E19" s="230"/>
      <c r="F19" s="231"/>
      <c r="G19" s="86">
        <f t="shared" si="0"/>
        <v>0</v>
      </c>
      <c r="H19" s="86">
        <f t="shared" si="1"/>
        <v>0</v>
      </c>
      <c r="I19" s="86">
        <f t="shared" si="2"/>
        <v>0</v>
      </c>
      <c r="J19" s="230"/>
      <c r="K19" s="87">
        <f t="shared" si="3"/>
        <v>0</v>
      </c>
      <c r="L19" s="230"/>
      <c r="M19" s="86">
        <f t="shared" si="4"/>
        <v>0</v>
      </c>
      <c r="N19" s="87">
        <f t="shared" si="5"/>
        <v>0</v>
      </c>
      <c r="O19" s="263">
        <f t="shared" si="10"/>
        <v>0</v>
      </c>
      <c r="P19" s="87">
        <f t="shared" si="6"/>
        <v>0</v>
      </c>
      <c r="Q19" s="86">
        <f t="shared" si="7"/>
        <v>0</v>
      </c>
      <c r="R19" s="87">
        <f t="shared" si="8"/>
        <v>0</v>
      </c>
      <c r="S19" s="88">
        <f t="shared" si="9"/>
        <v>0</v>
      </c>
    </row>
    <row r="20" spans="2:19" x14ac:dyDescent="0.2">
      <c r="B20" s="675"/>
      <c r="C20" s="675"/>
      <c r="D20" s="675"/>
      <c r="E20" s="230"/>
      <c r="F20" s="231"/>
      <c r="G20" s="86">
        <f t="shared" si="0"/>
        <v>0</v>
      </c>
      <c r="H20" s="86">
        <f t="shared" si="1"/>
        <v>0</v>
      </c>
      <c r="I20" s="86">
        <f t="shared" si="2"/>
        <v>0</v>
      </c>
      <c r="J20" s="230"/>
      <c r="K20" s="87">
        <f t="shared" si="3"/>
        <v>0</v>
      </c>
      <c r="L20" s="230"/>
      <c r="M20" s="86">
        <f t="shared" si="4"/>
        <v>0</v>
      </c>
      <c r="N20" s="87">
        <f t="shared" si="5"/>
        <v>0</v>
      </c>
      <c r="O20" s="263">
        <f t="shared" si="10"/>
        <v>0</v>
      </c>
      <c r="P20" s="87">
        <f t="shared" si="6"/>
        <v>0</v>
      </c>
      <c r="Q20" s="86">
        <f t="shared" si="7"/>
        <v>0</v>
      </c>
      <c r="R20" s="87">
        <f t="shared" si="8"/>
        <v>0</v>
      </c>
      <c r="S20" s="88">
        <f t="shared" si="9"/>
        <v>0</v>
      </c>
    </row>
    <row r="21" spans="2:19" x14ac:dyDescent="0.2">
      <c r="B21" s="675"/>
      <c r="C21" s="675"/>
      <c r="D21" s="675"/>
      <c r="E21" s="230"/>
      <c r="F21" s="231"/>
      <c r="G21" s="86">
        <f t="shared" si="0"/>
        <v>0</v>
      </c>
      <c r="H21" s="86">
        <f t="shared" si="1"/>
        <v>0</v>
      </c>
      <c r="I21" s="86">
        <f t="shared" si="2"/>
        <v>0</v>
      </c>
      <c r="J21" s="230"/>
      <c r="K21" s="87">
        <f t="shared" si="3"/>
        <v>0</v>
      </c>
      <c r="L21" s="230"/>
      <c r="M21" s="86">
        <f t="shared" si="4"/>
        <v>0</v>
      </c>
      <c r="N21" s="87">
        <f t="shared" si="5"/>
        <v>0</v>
      </c>
      <c r="O21" s="263">
        <f t="shared" si="10"/>
        <v>0</v>
      </c>
      <c r="P21" s="87">
        <f t="shared" si="6"/>
        <v>0</v>
      </c>
      <c r="Q21" s="86">
        <f t="shared" si="7"/>
        <v>0</v>
      </c>
      <c r="R21" s="87">
        <f t="shared" si="8"/>
        <v>0</v>
      </c>
      <c r="S21" s="88">
        <f t="shared" si="9"/>
        <v>0</v>
      </c>
    </row>
    <row r="22" spans="2:19" x14ac:dyDescent="0.2">
      <c r="B22" s="675"/>
      <c r="C22" s="675"/>
      <c r="D22" s="675"/>
      <c r="E22" s="230"/>
      <c r="F22" s="231"/>
      <c r="G22" s="86">
        <f t="shared" si="0"/>
        <v>0</v>
      </c>
      <c r="H22" s="86">
        <f t="shared" si="1"/>
        <v>0</v>
      </c>
      <c r="I22" s="86">
        <f t="shared" si="2"/>
        <v>0</v>
      </c>
      <c r="J22" s="230"/>
      <c r="K22" s="87">
        <f t="shared" si="3"/>
        <v>0</v>
      </c>
      <c r="L22" s="230"/>
      <c r="M22" s="86">
        <f t="shared" si="4"/>
        <v>0</v>
      </c>
      <c r="N22" s="87">
        <f t="shared" si="5"/>
        <v>0</v>
      </c>
      <c r="O22" s="263">
        <f t="shared" si="10"/>
        <v>0</v>
      </c>
      <c r="P22" s="87">
        <f t="shared" si="6"/>
        <v>0</v>
      </c>
      <c r="Q22" s="86">
        <f t="shared" si="7"/>
        <v>0</v>
      </c>
      <c r="R22" s="87">
        <f t="shared" si="8"/>
        <v>0</v>
      </c>
      <c r="S22" s="88">
        <f t="shared" si="9"/>
        <v>0</v>
      </c>
    </row>
    <row r="23" spans="2:19" x14ac:dyDescent="0.2">
      <c r="B23" s="675"/>
      <c r="C23" s="675"/>
      <c r="D23" s="675"/>
      <c r="E23" s="230"/>
      <c r="F23" s="231"/>
      <c r="G23" s="86">
        <f t="shared" si="0"/>
        <v>0</v>
      </c>
      <c r="H23" s="86">
        <f t="shared" si="1"/>
        <v>0</v>
      </c>
      <c r="I23" s="86">
        <f t="shared" si="2"/>
        <v>0</v>
      </c>
      <c r="J23" s="230"/>
      <c r="K23" s="87">
        <f t="shared" si="3"/>
        <v>0</v>
      </c>
      <c r="L23" s="230"/>
      <c r="M23" s="86">
        <f t="shared" si="4"/>
        <v>0</v>
      </c>
      <c r="N23" s="87">
        <f t="shared" si="5"/>
        <v>0</v>
      </c>
      <c r="O23" s="263">
        <f t="shared" si="10"/>
        <v>0</v>
      </c>
      <c r="P23" s="87">
        <f t="shared" si="6"/>
        <v>0</v>
      </c>
      <c r="Q23" s="86">
        <f t="shared" si="7"/>
        <v>0</v>
      </c>
      <c r="R23" s="87">
        <f t="shared" si="8"/>
        <v>0</v>
      </c>
      <c r="S23" s="88">
        <f t="shared" si="9"/>
        <v>0</v>
      </c>
    </row>
    <row r="24" spans="2:19" x14ac:dyDescent="0.2">
      <c r="B24" s="675"/>
      <c r="C24" s="675"/>
      <c r="D24" s="675"/>
      <c r="E24" s="230"/>
      <c r="F24" s="231"/>
      <c r="G24" s="86">
        <f t="shared" si="0"/>
        <v>0</v>
      </c>
      <c r="H24" s="86">
        <f t="shared" si="1"/>
        <v>0</v>
      </c>
      <c r="I24" s="86">
        <f t="shared" si="2"/>
        <v>0</v>
      </c>
      <c r="J24" s="230"/>
      <c r="K24" s="87">
        <f t="shared" si="3"/>
        <v>0</v>
      </c>
      <c r="L24" s="230"/>
      <c r="M24" s="86">
        <f t="shared" si="4"/>
        <v>0</v>
      </c>
      <c r="N24" s="87">
        <f t="shared" si="5"/>
        <v>0</v>
      </c>
      <c r="O24" s="263">
        <f t="shared" si="10"/>
        <v>0</v>
      </c>
      <c r="P24" s="87">
        <f t="shared" si="6"/>
        <v>0</v>
      </c>
      <c r="Q24" s="86">
        <f t="shared" si="7"/>
        <v>0</v>
      </c>
      <c r="R24" s="87">
        <f t="shared" si="8"/>
        <v>0</v>
      </c>
      <c r="S24" s="88">
        <f t="shared" si="9"/>
        <v>0</v>
      </c>
    </row>
    <row r="25" spans="2:19" x14ac:dyDescent="0.2">
      <c r="B25" s="675"/>
      <c r="C25" s="675"/>
      <c r="D25" s="675"/>
      <c r="E25" s="230"/>
      <c r="F25" s="231"/>
      <c r="G25" s="86">
        <f t="shared" si="0"/>
        <v>0</v>
      </c>
      <c r="H25" s="86">
        <f t="shared" si="1"/>
        <v>0</v>
      </c>
      <c r="I25" s="86">
        <f t="shared" si="2"/>
        <v>0</v>
      </c>
      <c r="J25" s="230"/>
      <c r="K25" s="87">
        <f t="shared" si="3"/>
        <v>0</v>
      </c>
      <c r="L25" s="230"/>
      <c r="M25" s="86">
        <f t="shared" si="4"/>
        <v>0</v>
      </c>
      <c r="N25" s="87">
        <f t="shared" si="5"/>
        <v>0</v>
      </c>
      <c r="O25" s="263">
        <f t="shared" si="10"/>
        <v>0</v>
      </c>
      <c r="P25" s="87">
        <f t="shared" si="6"/>
        <v>0</v>
      </c>
      <c r="Q25" s="86">
        <f t="shared" si="7"/>
        <v>0</v>
      </c>
      <c r="R25" s="87">
        <f t="shared" si="8"/>
        <v>0</v>
      </c>
      <c r="S25" s="88">
        <f t="shared" si="9"/>
        <v>0</v>
      </c>
    </row>
    <row r="26" spans="2:19" x14ac:dyDescent="0.2">
      <c r="B26" s="675"/>
      <c r="C26" s="675"/>
      <c r="D26" s="675"/>
      <c r="E26" s="230"/>
      <c r="F26" s="231"/>
      <c r="G26" s="86">
        <f t="shared" si="0"/>
        <v>0</v>
      </c>
      <c r="H26" s="86">
        <f t="shared" si="1"/>
        <v>0</v>
      </c>
      <c r="I26" s="86">
        <f t="shared" si="2"/>
        <v>0</v>
      </c>
      <c r="J26" s="230"/>
      <c r="K26" s="87">
        <f t="shared" si="3"/>
        <v>0</v>
      </c>
      <c r="L26" s="230"/>
      <c r="M26" s="86">
        <f t="shared" si="4"/>
        <v>0</v>
      </c>
      <c r="N26" s="87">
        <f t="shared" si="5"/>
        <v>0</v>
      </c>
      <c r="O26" s="263">
        <f t="shared" si="10"/>
        <v>0</v>
      </c>
      <c r="P26" s="87">
        <f t="shared" si="6"/>
        <v>0</v>
      </c>
      <c r="Q26" s="86">
        <f t="shared" si="7"/>
        <v>0</v>
      </c>
      <c r="R26" s="87">
        <f t="shared" si="8"/>
        <v>0</v>
      </c>
      <c r="S26" s="88">
        <f t="shared" si="9"/>
        <v>0</v>
      </c>
    </row>
    <row r="27" spans="2:19" x14ac:dyDescent="0.2">
      <c r="B27" s="675"/>
      <c r="C27" s="675"/>
      <c r="D27" s="675"/>
      <c r="E27" s="230"/>
      <c r="F27" s="231"/>
      <c r="G27" s="86">
        <f t="shared" si="0"/>
        <v>0</v>
      </c>
      <c r="H27" s="86">
        <f t="shared" si="1"/>
        <v>0</v>
      </c>
      <c r="I27" s="86">
        <f t="shared" si="2"/>
        <v>0</v>
      </c>
      <c r="J27" s="230"/>
      <c r="K27" s="87">
        <f t="shared" si="3"/>
        <v>0</v>
      </c>
      <c r="L27" s="230"/>
      <c r="M27" s="86">
        <f t="shared" si="4"/>
        <v>0</v>
      </c>
      <c r="N27" s="87">
        <f t="shared" si="5"/>
        <v>0</v>
      </c>
      <c r="O27" s="263">
        <f t="shared" si="10"/>
        <v>0</v>
      </c>
      <c r="P27" s="87">
        <f t="shared" si="6"/>
        <v>0</v>
      </c>
      <c r="Q27" s="86">
        <f t="shared" si="7"/>
        <v>0</v>
      </c>
      <c r="R27" s="87">
        <f t="shared" si="8"/>
        <v>0</v>
      </c>
      <c r="S27" s="88">
        <f t="shared" si="9"/>
        <v>0</v>
      </c>
    </row>
    <row r="28" spans="2:19" x14ac:dyDescent="0.2">
      <c r="B28" s="675"/>
      <c r="C28" s="675"/>
      <c r="D28" s="675"/>
      <c r="E28" s="230"/>
      <c r="F28" s="231"/>
      <c r="G28" s="86">
        <f t="shared" si="0"/>
        <v>0</v>
      </c>
      <c r="H28" s="86">
        <f t="shared" si="1"/>
        <v>0</v>
      </c>
      <c r="I28" s="86">
        <f t="shared" si="2"/>
        <v>0</v>
      </c>
      <c r="J28" s="230"/>
      <c r="K28" s="87">
        <f t="shared" si="3"/>
        <v>0</v>
      </c>
      <c r="L28" s="230"/>
      <c r="M28" s="86">
        <f t="shared" si="4"/>
        <v>0</v>
      </c>
      <c r="N28" s="87">
        <f t="shared" si="5"/>
        <v>0</v>
      </c>
      <c r="O28" s="263">
        <f t="shared" si="10"/>
        <v>0</v>
      </c>
      <c r="P28" s="87">
        <f t="shared" si="6"/>
        <v>0</v>
      </c>
      <c r="Q28" s="86">
        <f t="shared" si="7"/>
        <v>0</v>
      </c>
      <c r="R28" s="87">
        <f t="shared" si="8"/>
        <v>0</v>
      </c>
      <c r="S28" s="88">
        <f t="shared" si="9"/>
        <v>0</v>
      </c>
    </row>
    <row r="29" spans="2:19" x14ac:dyDescent="0.2">
      <c r="B29" s="675"/>
      <c r="C29" s="675"/>
      <c r="D29" s="675"/>
      <c r="E29" s="230"/>
      <c r="F29" s="231"/>
      <c r="G29" s="86">
        <f t="shared" si="0"/>
        <v>0</v>
      </c>
      <c r="H29" s="86">
        <f t="shared" si="1"/>
        <v>0</v>
      </c>
      <c r="I29" s="86">
        <f t="shared" si="2"/>
        <v>0</v>
      </c>
      <c r="J29" s="230"/>
      <c r="K29" s="87">
        <f t="shared" si="3"/>
        <v>0</v>
      </c>
      <c r="L29" s="230"/>
      <c r="M29" s="86">
        <f t="shared" si="4"/>
        <v>0</v>
      </c>
      <c r="N29" s="87">
        <f t="shared" si="5"/>
        <v>0</v>
      </c>
      <c r="O29" s="263">
        <f t="shared" si="10"/>
        <v>0</v>
      </c>
      <c r="P29" s="87">
        <f t="shared" si="6"/>
        <v>0</v>
      </c>
      <c r="Q29" s="86">
        <f t="shared" si="7"/>
        <v>0</v>
      </c>
      <c r="R29" s="87">
        <f t="shared" si="8"/>
        <v>0</v>
      </c>
      <c r="S29" s="88">
        <f t="shared" si="9"/>
        <v>0</v>
      </c>
    </row>
    <row r="30" spans="2:19" x14ac:dyDescent="0.2">
      <c r="B30" s="675"/>
      <c r="C30" s="675"/>
      <c r="D30" s="675"/>
      <c r="E30" s="230"/>
      <c r="F30" s="231"/>
      <c r="G30" s="86">
        <f t="shared" si="0"/>
        <v>0</v>
      </c>
      <c r="H30" s="86">
        <f t="shared" si="1"/>
        <v>0</v>
      </c>
      <c r="I30" s="86">
        <f t="shared" si="2"/>
        <v>0</v>
      </c>
      <c r="J30" s="230"/>
      <c r="K30" s="87">
        <f t="shared" si="3"/>
        <v>0</v>
      </c>
      <c r="L30" s="230"/>
      <c r="M30" s="86">
        <f t="shared" si="4"/>
        <v>0</v>
      </c>
      <c r="N30" s="87">
        <f t="shared" si="5"/>
        <v>0</v>
      </c>
      <c r="O30" s="263">
        <f t="shared" si="10"/>
        <v>0</v>
      </c>
      <c r="P30" s="87">
        <f t="shared" si="6"/>
        <v>0</v>
      </c>
      <c r="Q30" s="86">
        <f t="shared" si="7"/>
        <v>0</v>
      </c>
      <c r="R30" s="87">
        <f t="shared" si="8"/>
        <v>0</v>
      </c>
      <c r="S30" s="88">
        <f t="shared" si="9"/>
        <v>0</v>
      </c>
    </row>
    <row r="31" spans="2:19" x14ac:dyDescent="0.2">
      <c r="B31" s="675"/>
      <c r="C31" s="675"/>
      <c r="D31" s="675"/>
      <c r="E31" s="230"/>
      <c r="F31" s="231"/>
      <c r="G31" s="86">
        <f t="shared" si="0"/>
        <v>0</v>
      </c>
      <c r="H31" s="86">
        <f t="shared" si="1"/>
        <v>0</v>
      </c>
      <c r="I31" s="86">
        <f t="shared" si="2"/>
        <v>0</v>
      </c>
      <c r="J31" s="230"/>
      <c r="K31" s="87">
        <f t="shared" si="3"/>
        <v>0</v>
      </c>
      <c r="L31" s="230"/>
      <c r="M31" s="86">
        <f t="shared" si="4"/>
        <v>0</v>
      </c>
      <c r="N31" s="87">
        <f t="shared" si="5"/>
        <v>0</v>
      </c>
      <c r="O31" s="263">
        <f t="shared" si="10"/>
        <v>0</v>
      </c>
      <c r="P31" s="87">
        <f t="shared" si="6"/>
        <v>0</v>
      </c>
      <c r="Q31" s="86">
        <f t="shared" si="7"/>
        <v>0</v>
      </c>
      <c r="R31" s="87">
        <f t="shared" si="8"/>
        <v>0</v>
      </c>
      <c r="S31" s="88">
        <f t="shared" si="9"/>
        <v>0</v>
      </c>
    </row>
    <row r="32" spans="2:19" x14ac:dyDescent="0.2">
      <c r="B32" s="675"/>
      <c r="C32" s="675"/>
      <c r="D32" s="675"/>
      <c r="E32" s="230"/>
      <c r="F32" s="231"/>
      <c r="G32" s="86">
        <f t="shared" si="0"/>
        <v>0</v>
      </c>
      <c r="H32" s="86">
        <f t="shared" si="1"/>
        <v>0</v>
      </c>
      <c r="I32" s="86">
        <f t="shared" si="2"/>
        <v>0</v>
      </c>
      <c r="J32" s="230"/>
      <c r="K32" s="87">
        <f t="shared" si="3"/>
        <v>0</v>
      </c>
      <c r="L32" s="230"/>
      <c r="M32" s="86">
        <f t="shared" si="4"/>
        <v>0</v>
      </c>
      <c r="N32" s="87">
        <f t="shared" si="5"/>
        <v>0</v>
      </c>
      <c r="O32" s="263">
        <f t="shared" si="10"/>
        <v>0</v>
      </c>
      <c r="P32" s="87">
        <f t="shared" si="6"/>
        <v>0</v>
      </c>
      <c r="Q32" s="86">
        <f t="shared" si="7"/>
        <v>0</v>
      </c>
      <c r="R32" s="87">
        <f t="shared" si="8"/>
        <v>0</v>
      </c>
      <c r="S32" s="88">
        <f t="shared" si="9"/>
        <v>0</v>
      </c>
    </row>
    <row r="33" spans="2:19" x14ac:dyDescent="0.2">
      <c r="B33" s="675"/>
      <c r="C33" s="675"/>
      <c r="D33" s="675"/>
      <c r="E33" s="230"/>
      <c r="F33" s="231"/>
      <c r="G33" s="86">
        <f t="shared" si="0"/>
        <v>0</v>
      </c>
      <c r="H33" s="86">
        <f t="shared" si="1"/>
        <v>0</v>
      </c>
      <c r="I33" s="86">
        <f t="shared" si="2"/>
        <v>0</v>
      </c>
      <c r="J33" s="230"/>
      <c r="K33" s="87">
        <f t="shared" si="3"/>
        <v>0</v>
      </c>
      <c r="L33" s="230"/>
      <c r="M33" s="86">
        <f t="shared" si="4"/>
        <v>0</v>
      </c>
      <c r="N33" s="87">
        <f t="shared" si="5"/>
        <v>0</v>
      </c>
      <c r="O33" s="263">
        <f t="shared" si="10"/>
        <v>0</v>
      </c>
      <c r="P33" s="87">
        <f t="shared" si="6"/>
        <v>0</v>
      </c>
      <c r="Q33" s="86">
        <f t="shared" si="7"/>
        <v>0</v>
      </c>
      <c r="R33" s="87">
        <f t="shared" si="8"/>
        <v>0</v>
      </c>
      <c r="S33" s="88">
        <f t="shared" si="9"/>
        <v>0</v>
      </c>
    </row>
    <row r="34" spans="2:19" x14ac:dyDescent="0.2">
      <c r="B34" s="675"/>
      <c r="C34" s="675"/>
      <c r="D34" s="675"/>
      <c r="E34" s="230"/>
      <c r="F34" s="231"/>
      <c r="G34" s="86">
        <f t="shared" si="0"/>
        <v>0</v>
      </c>
      <c r="H34" s="86">
        <f t="shared" si="1"/>
        <v>0</v>
      </c>
      <c r="I34" s="86">
        <f t="shared" si="2"/>
        <v>0</v>
      </c>
      <c r="J34" s="230"/>
      <c r="K34" s="87">
        <f t="shared" si="3"/>
        <v>0</v>
      </c>
      <c r="L34" s="230"/>
      <c r="M34" s="86">
        <f t="shared" si="4"/>
        <v>0</v>
      </c>
      <c r="N34" s="87">
        <f t="shared" si="5"/>
        <v>0</v>
      </c>
      <c r="O34" s="263">
        <f t="shared" si="10"/>
        <v>0</v>
      </c>
      <c r="P34" s="87">
        <f t="shared" si="6"/>
        <v>0</v>
      </c>
      <c r="Q34" s="86">
        <f t="shared" si="7"/>
        <v>0</v>
      </c>
      <c r="R34" s="87">
        <f t="shared" si="8"/>
        <v>0</v>
      </c>
      <c r="S34" s="88">
        <f t="shared" si="9"/>
        <v>0</v>
      </c>
    </row>
    <row r="35" spans="2:19" x14ac:dyDescent="0.2">
      <c r="B35" s="675"/>
      <c r="C35" s="675"/>
      <c r="D35" s="675"/>
      <c r="E35" s="230"/>
      <c r="F35" s="231"/>
      <c r="G35" s="86">
        <f t="shared" si="0"/>
        <v>0</v>
      </c>
      <c r="H35" s="86">
        <f t="shared" si="1"/>
        <v>0</v>
      </c>
      <c r="I35" s="86">
        <f t="shared" si="2"/>
        <v>0</v>
      </c>
      <c r="J35" s="230"/>
      <c r="K35" s="87">
        <f t="shared" si="3"/>
        <v>0</v>
      </c>
      <c r="L35" s="230"/>
      <c r="M35" s="86">
        <f t="shared" si="4"/>
        <v>0</v>
      </c>
      <c r="N35" s="87">
        <f t="shared" si="5"/>
        <v>0</v>
      </c>
      <c r="O35" s="263">
        <f t="shared" si="10"/>
        <v>0</v>
      </c>
      <c r="P35" s="87">
        <f t="shared" si="6"/>
        <v>0</v>
      </c>
      <c r="Q35" s="86">
        <f t="shared" si="7"/>
        <v>0</v>
      </c>
      <c r="R35" s="87">
        <f t="shared" si="8"/>
        <v>0</v>
      </c>
      <c r="S35" s="88">
        <f t="shared" si="9"/>
        <v>0</v>
      </c>
    </row>
    <row r="36" spans="2:19" x14ac:dyDescent="0.2">
      <c r="B36" s="675"/>
      <c r="C36" s="675"/>
      <c r="D36" s="675"/>
      <c r="E36" s="230"/>
      <c r="F36" s="231"/>
      <c r="G36" s="86">
        <f t="shared" si="0"/>
        <v>0</v>
      </c>
      <c r="H36" s="86">
        <f t="shared" si="1"/>
        <v>0</v>
      </c>
      <c r="I36" s="86">
        <f t="shared" si="2"/>
        <v>0</v>
      </c>
      <c r="J36" s="230"/>
      <c r="K36" s="87">
        <f t="shared" si="3"/>
        <v>0</v>
      </c>
      <c r="L36" s="230"/>
      <c r="M36" s="86">
        <f t="shared" si="4"/>
        <v>0</v>
      </c>
      <c r="N36" s="87">
        <f t="shared" si="5"/>
        <v>0</v>
      </c>
      <c r="O36" s="263">
        <f t="shared" si="10"/>
        <v>0</v>
      </c>
      <c r="P36" s="87">
        <f t="shared" si="6"/>
        <v>0</v>
      </c>
      <c r="Q36" s="86">
        <f t="shared" si="7"/>
        <v>0</v>
      </c>
      <c r="R36" s="87">
        <f t="shared" si="8"/>
        <v>0</v>
      </c>
      <c r="S36" s="88">
        <f t="shared" si="9"/>
        <v>0</v>
      </c>
    </row>
    <row r="37" spans="2:19" x14ac:dyDescent="0.2">
      <c r="B37" s="675"/>
      <c r="C37" s="675"/>
      <c r="D37" s="675"/>
      <c r="E37" s="230"/>
      <c r="F37" s="231"/>
      <c r="G37" s="86">
        <f t="shared" si="0"/>
        <v>0</v>
      </c>
      <c r="H37" s="86">
        <f t="shared" si="1"/>
        <v>0</v>
      </c>
      <c r="I37" s="86">
        <f t="shared" si="2"/>
        <v>0</v>
      </c>
      <c r="J37" s="230"/>
      <c r="K37" s="87">
        <f t="shared" si="3"/>
        <v>0</v>
      </c>
      <c r="L37" s="230"/>
      <c r="M37" s="86">
        <f t="shared" si="4"/>
        <v>0</v>
      </c>
      <c r="N37" s="87">
        <f t="shared" si="5"/>
        <v>0</v>
      </c>
      <c r="O37" s="263">
        <f t="shared" si="10"/>
        <v>0</v>
      </c>
      <c r="P37" s="87">
        <f t="shared" si="6"/>
        <v>0</v>
      </c>
      <c r="Q37" s="86">
        <f t="shared" si="7"/>
        <v>0</v>
      </c>
      <c r="R37" s="87">
        <f t="shared" si="8"/>
        <v>0</v>
      </c>
      <c r="S37" s="88">
        <f t="shared" si="9"/>
        <v>0</v>
      </c>
    </row>
    <row r="38" spans="2:19" x14ac:dyDescent="0.2">
      <c r="B38" s="675"/>
      <c r="C38" s="675"/>
      <c r="D38" s="675"/>
      <c r="E38" s="230"/>
      <c r="F38" s="231"/>
      <c r="G38" s="86">
        <f t="shared" si="0"/>
        <v>0</v>
      </c>
      <c r="H38" s="86">
        <f t="shared" si="1"/>
        <v>0</v>
      </c>
      <c r="I38" s="86">
        <f t="shared" si="2"/>
        <v>0</v>
      </c>
      <c r="J38" s="230"/>
      <c r="K38" s="87">
        <f t="shared" si="3"/>
        <v>0</v>
      </c>
      <c r="L38" s="230"/>
      <c r="M38" s="86">
        <f t="shared" si="4"/>
        <v>0</v>
      </c>
      <c r="N38" s="87">
        <f t="shared" si="5"/>
        <v>0</v>
      </c>
      <c r="O38" s="263">
        <f t="shared" si="10"/>
        <v>0</v>
      </c>
      <c r="P38" s="87">
        <f t="shared" si="6"/>
        <v>0</v>
      </c>
      <c r="Q38" s="86">
        <f t="shared" si="7"/>
        <v>0</v>
      </c>
      <c r="R38" s="87">
        <f t="shared" si="8"/>
        <v>0</v>
      </c>
      <c r="S38" s="88">
        <f t="shared" si="9"/>
        <v>0</v>
      </c>
    </row>
    <row r="39" spans="2:19" x14ac:dyDescent="0.2">
      <c r="B39" s="675"/>
      <c r="C39" s="675"/>
      <c r="D39" s="675"/>
      <c r="E39" s="230"/>
      <c r="F39" s="231"/>
      <c r="G39" s="86">
        <f t="shared" si="0"/>
        <v>0</v>
      </c>
      <c r="H39" s="86">
        <f t="shared" si="1"/>
        <v>0</v>
      </c>
      <c r="I39" s="86">
        <f t="shared" si="2"/>
        <v>0</v>
      </c>
      <c r="J39" s="230"/>
      <c r="K39" s="87">
        <f t="shared" si="3"/>
        <v>0</v>
      </c>
      <c r="L39" s="230"/>
      <c r="M39" s="86">
        <f t="shared" si="4"/>
        <v>0</v>
      </c>
      <c r="N39" s="87">
        <f t="shared" si="5"/>
        <v>0</v>
      </c>
      <c r="O39" s="263">
        <f t="shared" si="10"/>
        <v>0</v>
      </c>
      <c r="P39" s="87">
        <f t="shared" si="6"/>
        <v>0</v>
      </c>
      <c r="Q39" s="86">
        <f t="shared" si="7"/>
        <v>0</v>
      </c>
      <c r="R39" s="87">
        <f t="shared" si="8"/>
        <v>0</v>
      </c>
      <c r="S39" s="88">
        <f t="shared" si="9"/>
        <v>0</v>
      </c>
    </row>
    <row r="40" spans="2:19" x14ac:dyDescent="0.2">
      <c r="B40" s="675"/>
      <c r="C40" s="675"/>
      <c r="D40" s="675"/>
      <c r="E40" s="230"/>
      <c r="F40" s="231"/>
      <c r="G40" s="86">
        <f t="shared" si="0"/>
        <v>0</v>
      </c>
      <c r="H40" s="86">
        <f t="shared" si="1"/>
        <v>0</v>
      </c>
      <c r="I40" s="86">
        <f t="shared" si="2"/>
        <v>0</v>
      </c>
      <c r="J40" s="230"/>
      <c r="K40" s="87">
        <f t="shared" si="3"/>
        <v>0</v>
      </c>
      <c r="L40" s="230"/>
      <c r="M40" s="86">
        <f t="shared" si="4"/>
        <v>0</v>
      </c>
      <c r="N40" s="87">
        <f t="shared" si="5"/>
        <v>0</v>
      </c>
      <c r="O40" s="263">
        <f t="shared" si="10"/>
        <v>0</v>
      </c>
      <c r="P40" s="87">
        <f t="shared" si="6"/>
        <v>0</v>
      </c>
      <c r="Q40" s="86">
        <f t="shared" si="7"/>
        <v>0</v>
      </c>
      <c r="R40" s="87">
        <f t="shared" si="8"/>
        <v>0</v>
      </c>
      <c r="S40" s="88">
        <f t="shared" si="9"/>
        <v>0</v>
      </c>
    </row>
    <row r="41" spans="2:19" x14ac:dyDescent="0.2">
      <c r="B41" s="675"/>
      <c r="C41" s="675"/>
      <c r="D41" s="675"/>
      <c r="E41" s="230"/>
      <c r="F41" s="231"/>
      <c r="G41" s="86">
        <f t="shared" si="0"/>
        <v>0</v>
      </c>
      <c r="H41" s="86">
        <f t="shared" si="1"/>
        <v>0</v>
      </c>
      <c r="I41" s="86">
        <f t="shared" si="2"/>
        <v>0</v>
      </c>
      <c r="J41" s="230"/>
      <c r="K41" s="87">
        <f t="shared" si="3"/>
        <v>0</v>
      </c>
      <c r="L41" s="230"/>
      <c r="M41" s="86">
        <f t="shared" si="4"/>
        <v>0</v>
      </c>
      <c r="N41" s="87">
        <f t="shared" si="5"/>
        <v>0</v>
      </c>
      <c r="O41" s="263">
        <f t="shared" si="10"/>
        <v>0</v>
      </c>
      <c r="P41" s="87">
        <f t="shared" si="6"/>
        <v>0</v>
      </c>
      <c r="Q41" s="86">
        <f t="shared" si="7"/>
        <v>0</v>
      </c>
      <c r="R41" s="87">
        <f t="shared" si="8"/>
        <v>0</v>
      </c>
      <c r="S41" s="88">
        <f t="shared" si="9"/>
        <v>0</v>
      </c>
    </row>
    <row r="42" spans="2:19" x14ac:dyDescent="0.2">
      <c r="B42" s="675"/>
      <c r="C42" s="675"/>
      <c r="D42" s="675"/>
      <c r="E42" s="230"/>
      <c r="F42" s="231"/>
      <c r="G42" s="86">
        <f t="shared" si="0"/>
        <v>0</v>
      </c>
      <c r="H42" s="86">
        <f t="shared" si="1"/>
        <v>0</v>
      </c>
      <c r="I42" s="86">
        <f t="shared" si="2"/>
        <v>0</v>
      </c>
      <c r="J42" s="230"/>
      <c r="K42" s="87">
        <f t="shared" si="3"/>
        <v>0</v>
      </c>
      <c r="L42" s="230"/>
      <c r="M42" s="86">
        <f t="shared" si="4"/>
        <v>0</v>
      </c>
      <c r="N42" s="87">
        <f t="shared" si="5"/>
        <v>0</v>
      </c>
      <c r="O42" s="263">
        <f t="shared" si="10"/>
        <v>0</v>
      </c>
      <c r="P42" s="87">
        <f t="shared" si="6"/>
        <v>0</v>
      </c>
      <c r="Q42" s="86">
        <f t="shared" si="7"/>
        <v>0</v>
      </c>
      <c r="R42" s="87">
        <f t="shared" si="8"/>
        <v>0</v>
      </c>
      <c r="S42" s="88">
        <f t="shared" si="9"/>
        <v>0</v>
      </c>
    </row>
    <row r="43" spans="2:19" x14ac:dyDescent="0.2">
      <c r="B43" s="675"/>
      <c r="C43" s="675"/>
      <c r="D43" s="675"/>
      <c r="E43" s="230"/>
      <c r="F43" s="231"/>
      <c r="G43" s="86">
        <f t="shared" si="0"/>
        <v>0</v>
      </c>
      <c r="H43" s="86">
        <f t="shared" si="1"/>
        <v>0</v>
      </c>
      <c r="I43" s="86">
        <f t="shared" si="2"/>
        <v>0</v>
      </c>
      <c r="J43" s="230"/>
      <c r="K43" s="87">
        <f t="shared" si="3"/>
        <v>0</v>
      </c>
      <c r="L43" s="230"/>
      <c r="M43" s="86">
        <f t="shared" si="4"/>
        <v>0</v>
      </c>
      <c r="N43" s="87">
        <f t="shared" si="5"/>
        <v>0</v>
      </c>
      <c r="O43" s="263">
        <f t="shared" si="10"/>
        <v>0</v>
      </c>
      <c r="P43" s="87">
        <f t="shared" si="6"/>
        <v>0</v>
      </c>
      <c r="Q43" s="86">
        <f t="shared" si="7"/>
        <v>0</v>
      </c>
      <c r="R43" s="87">
        <f t="shared" si="8"/>
        <v>0</v>
      </c>
      <c r="S43" s="88">
        <f t="shared" si="9"/>
        <v>0</v>
      </c>
    </row>
    <row r="44" spans="2:19" x14ac:dyDescent="0.2">
      <c r="B44" s="675"/>
      <c r="C44" s="675"/>
      <c r="D44" s="675"/>
      <c r="E44" s="230"/>
      <c r="F44" s="231"/>
      <c r="G44" s="86">
        <f t="shared" si="0"/>
        <v>0</v>
      </c>
      <c r="H44" s="86">
        <f t="shared" si="1"/>
        <v>0</v>
      </c>
      <c r="I44" s="86">
        <f t="shared" si="2"/>
        <v>0</v>
      </c>
      <c r="J44" s="230"/>
      <c r="K44" s="87">
        <f t="shared" si="3"/>
        <v>0</v>
      </c>
      <c r="L44" s="230"/>
      <c r="M44" s="86">
        <f t="shared" si="4"/>
        <v>0</v>
      </c>
      <c r="N44" s="87">
        <f t="shared" si="5"/>
        <v>0</v>
      </c>
      <c r="O44" s="263">
        <f t="shared" si="10"/>
        <v>0</v>
      </c>
      <c r="P44" s="87">
        <f t="shared" si="6"/>
        <v>0</v>
      </c>
      <c r="Q44" s="86">
        <f t="shared" si="7"/>
        <v>0</v>
      </c>
      <c r="R44" s="87">
        <f t="shared" si="8"/>
        <v>0</v>
      </c>
      <c r="S44" s="88">
        <f t="shared" si="9"/>
        <v>0</v>
      </c>
    </row>
    <row r="45" spans="2:19" x14ac:dyDescent="0.2">
      <c r="B45" s="675"/>
      <c r="C45" s="675"/>
      <c r="D45" s="675"/>
      <c r="E45" s="230"/>
      <c r="F45" s="231"/>
      <c r="G45" s="86">
        <f t="shared" si="0"/>
        <v>0</v>
      </c>
      <c r="H45" s="86">
        <f t="shared" si="1"/>
        <v>0</v>
      </c>
      <c r="I45" s="86">
        <f t="shared" si="2"/>
        <v>0</v>
      </c>
      <c r="J45" s="230"/>
      <c r="K45" s="87">
        <f t="shared" si="3"/>
        <v>0</v>
      </c>
      <c r="L45" s="230"/>
      <c r="M45" s="86">
        <f t="shared" si="4"/>
        <v>0</v>
      </c>
      <c r="N45" s="87">
        <f t="shared" si="5"/>
        <v>0</v>
      </c>
      <c r="O45" s="263">
        <f t="shared" si="10"/>
        <v>0</v>
      </c>
      <c r="P45" s="87">
        <f t="shared" si="6"/>
        <v>0</v>
      </c>
      <c r="Q45" s="86">
        <f t="shared" si="7"/>
        <v>0</v>
      </c>
      <c r="R45" s="87">
        <f t="shared" si="8"/>
        <v>0</v>
      </c>
      <c r="S45" s="88">
        <f t="shared" si="9"/>
        <v>0</v>
      </c>
    </row>
    <row r="46" spans="2:19" x14ac:dyDescent="0.2">
      <c r="B46" s="675"/>
      <c r="C46" s="675"/>
      <c r="D46" s="675"/>
      <c r="E46" s="230"/>
      <c r="F46" s="231"/>
      <c r="G46" s="86">
        <f t="shared" si="0"/>
        <v>0</v>
      </c>
      <c r="H46" s="86">
        <f t="shared" si="1"/>
        <v>0</v>
      </c>
      <c r="I46" s="86">
        <f t="shared" si="2"/>
        <v>0</v>
      </c>
      <c r="J46" s="230"/>
      <c r="K46" s="87">
        <f t="shared" si="3"/>
        <v>0</v>
      </c>
      <c r="L46" s="230"/>
      <c r="M46" s="86">
        <f t="shared" si="4"/>
        <v>0</v>
      </c>
      <c r="N46" s="87">
        <f t="shared" si="5"/>
        <v>0</v>
      </c>
      <c r="O46" s="263">
        <f t="shared" si="10"/>
        <v>0</v>
      </c>
      <c r="P46" s="87">
        <f t="shared" si="6"/>
        <v>0</v>
      </c>
      <c r="Q46" s="86">
        <f t="shared" si="7"/>
        <v>0</v>
      </c>
      <c r="R46" s="87">
        <f t="shared" si="8"/>
        <v>0</v>
      </c>
      <c r="S46" s="88">
        <f t="shared" si="9"/>
        <v>0</v>
      </c>
    </row>
    <row r="47" spans="2:19" x14ac:dyDescent="0.2">
      <c r="B47" s="675"/>
      <c r="C47" s="675"/>
      <c r="D47" s="675"/>
      <c r="E47" s="230"/>
      <c r="F47" s="231"/>
      <c r="G47" s="86">
        <f t="shared" si="0"/>
        <v>0</v>
      </c>
      <c r="H47" s="86">
        <f t="shared" si="1"/>
        <v>0</v>
      </c>
      <c r="I47" s="86">
        <f t="shared" si="2"/>
        <v>0</v>
      </c>
      <c r="J47" s="230"/>
      <c r="K47" s="87">
        <f t="shared" si="3"/>
        <v>0</v>
      </c>
      <c r="L47" s="230"/>
      <c r="M47" s="86">
        <f t="shared" si="4"/>
        <v>0</v>
      </c>
      <c r="N47" s="87">
        <f t="shared" si="5"/>
        <v>0</v>
      </c>
      <c r="O47" s="263">
        <f t="shared" si="10"/>
        <v>0</v>
      </c>
      <c r="P47" s="87">
        <f t="shared" si="6"/>
        <v>0</v>
      </c>
      <c r="Q47" s="86">
        <f t="shared" si="7"/>
        <v>0</v>
      </c>
      <c r="R47" s="87">
        <f t="shared" si="8"/>
        <v>0</v>
      </c>
      <c r="S47" s="88">
        <f t="shared" si="9"/>
        <v>0</v>
      </c>
    </row>
    <row r="48" spans="2:19" x14ac:dyDescent="0.2">
      <c r="B48" s="675"/>
      <c r="C48" s="675"/>
      <c r="D48" s="675"/>
      <c r="E48" s="230"/>
      <c r="F48" s="231"/>
      <c r="G48" s="86">
        <f t="shared" si="0"/>
        <v>0</v>
      </c>
      <c r="H48" s="86">
        <f t="shared" si="1"/>
        <v>0</v>
      </c>
      <c r="I48" s="86">
        <f t="shared" si="2"/>
        <v>0</v>
      </c>
      <c r="J48" s="230"/>
      <c r="K48" s="87">
        <f t="shared" si="3"/>
        <v>0</v>
      </c>
      <c r="L48" s="230"/>
      <c r="M48" s="86">
        <f t="shared" si="4"/>
        <v>0</v>
      </c>
      <c r="N48" s="87">
        <f t="shared" si="5"/>
        <v>0</v>
      </c>
      <c r="O48" s="263">
        <f t="shared" si="10"/>
        <v>0</v>
      </c>
      <c r="P48" s="87">
        <f t="shared" si="6"/>
        <v>0</v>
      </c>
      <c r="Q48" s="86">
        <f t="shared" si="7"/>
        <v>0</v>
      </c>
      <c r="R48" s="87">
        <f t="shared" si="8"/>
        <v>0</v>
      </c>
      <c r="S48" s="88">
        <f t="shared" si="9"/>
        <v>0</v>
      </c>
    </row>
    <row r="49" spans="2:29" x14ac:dyDescent="0.2">
      <c r="B49" s="675"/>
      <c r="C49" s="675"/>
      <c r="D49" s="675"/>
      <c r="E49" s="230"/>
      <c r="F49" s="231"/>
      <c r="G49" s="86">
        <f t="shared" si="0"/>
        <v>0</v>
      </c>
      <c r="H49" s="86">
        <f t="shared" si="1"/>
        <v>0</v>
      </c>
      <c r="I49" s="86">
        <f t="shared" si="2"/>
        <v>0</v>
      </c>
      <c r="J49" s="230"/>
      <c r="K49" s="87">
        <f t="shared" si="3"/>
        <v>0</v>
      </c>
      <c r="L49" s="230"/>
      <c r="M49" s="86">
        <f t="shared" si="4"/>
        <v>0</v>
      </c>
      <c r="N49" s="87">
        <f t="shared" si="5"/>
        <v>0</v>
      </c>
      <c r="O49" s="263">
        <f t="shared" si="10"/>
        <v>0</v>
      </c>
      <c r="P49" s="87">
        <f t="shared" si="6"/>
        <v>0</v>
      </c>
      <c r="Q49" s="86">
        <f t="shared" si="7"/>
        <v>0</v>
      </c>
      <c r="R49" s="87">
        <f t="shared" si="8"/>
        <v>0</v>
      </c>
      <c r="S49" s="88">
        <f t="shared" si="9"/>
        <v>0</v>
      </c>
    </row>
    <row r="50" spans="2:29" x14ac:dyDescent="0.2">
      <c r="B50" s="675"/>
      <c r="C50" s="675"/>
      <c r="D50" s="675"/>
      <c r="E50" s="230"/>
      <c r="F50" s="231"/>
      <c r="G50" s="86">
        <f t="shared" si="0"/>
        <v>0</v>
      </c>
      <c r="H50" s="86">
        <f t="shared" si="1"/>
        <v>0</v>
      </c>
      <c r="I50" s="86">
        <f t="shared" si="2"/>
        <v>0</v>
      </c>
      <c r="J50" s="230"/>
      <c r="K50" s="87">
        <f t="shared" si="3"/>
        <v>0</v>
      </c>
      <c r="L50" s="230"/>
      <c r="M50" s="86">
        <f t="shared" si="4"/>
        <v>0</v>
      </c>
      <c r="N50" s="87">
        <f t="shared" si="5"/>
        <v>0</v>
      </c>
      <c r="O50" s="263">
        <f t="shared" si="10"/>
        <v>0</v>
      </c>
      <c r="P50" s="87">
        <f t="shared" si="6"/>
        <v>0</v>
      </c>
      <c r="Q50" s="86">
        <f t="shared" si="7"/>
        <v>0</v>
      </c>
      <c r="R50" s="87">
        <f t="shared" si="8"/>
        <v>0</v>
      </c>
      <c r="S50" s="88">
        <f t="shared" si="9"/>
        <v>0</v>
      </c>
    </row>
    <row r="51" spans="2:29" x14ac:dyDescent="0.2">
      <c r="B51" s="675"/>
      <c r="C51" s="675"/>
      <c r="D51" s="675"/>
      <c r="E51" s="230"/>
      <c r="F51" s="231"/>
      <c r="G51" s="86">
        <f t="shared" si="0"/>
        <v>0</v>
      </c>
      <c r="H51" s="86">
        <f t="shared" si="1"/>
        <v>0</v>
      </c>
      <c r="I51" s="86">
        <f t="shared" si="2"/>
        <v>0</v>
      </c>
      <c r="J51" s="230"/>
      <c r="K51" s="87">
        <f t="shared" si="3"/>
        <v>0</v>
      </c>
      <c r="L51" s="230"/>
      <c r="M51" s="86">
        <f t="shared" si="4"/>
        <v>0</v>
      </c>
      <c r="N51" s="87">
        <f t="shared" si="5"/>
        <v>0</v>
      </c>
      <c r="O51" s="263">
        <f t="shared" si="10"/>
        <v>0</v>
      </c>
      <c r="P51" s="87">
        <f t="shared" si="6"/>
        <v>0</v>
      </c>
      <c r="Q51" s="86">
        <f t="shared" si="7"/>
        <v>0</v>
      </c>
      <c r="R51" s="87">
        <f t="shared" si="8"/>
        <v>0</v>
      </c>
      <c r="S51" s="88">
        <f t="shared" si="9"/>
        <v>0</v>
      </c>
    </row>
    <row r="52" spans="2:29" x14ac:dyDescent="0.2">
      <c r="B52" s="675"/>
      <c r="C52" s="675"/>
      <c r="D52" s="675"/>
      <c r="E52" s="230"/>
      <c r="F52" s="231"/>
      <c r="G52" s="86">
        <f t="shared" si="0"/>
        <v>0</v>
      </c>
      <c r="H52" s="86">
        <f t="shared" si="1"/>
        <v>0</v>
      </c>
      <c r="I52" s="86">
        <f t="shared" si="2"/>
        <v>0</v>
      </c>
      <c r="J52" s="230"/>
      <c r="K52" s="87">
        <f t="shared" si="3"/>
        <v>0</v>
      </c>
      <c r="L52" s="230"/>
      <c r="M52" s="86">
        <f t="shared" si="4"/>
        <v>0</v>
      </c>
      <c r="N52" s="87">
        <f t="shared" si="5"/>
        <v>0</v>
      </c>
      <c r="O52" s="263">
        <f t="shared" si="10"/>
        <v>0</v>
      </c>
      <c r="P52" s="87">
        <f t="shared" si="6"/>
        <v>0</v>
      </c>
      <c r="Q52" s="86">
        <f t="shared" si="7"/>
        <v>0</v>
      </c>
      <c r="R52" s="87">
        <f t="shared" si="8"/>
        <v>0</v>
      </c>
      <c r="S52" s="88">
        <f t="shared" si="9"/>
        <v>0</v>
      </c>
    </row>
    <row r="53" spans="2:29" x14ac:dyDescent="0.2">
      <c r="B53" s="675"/>
      <c r="C53" s="675"/>
      <c r="D53" s="675"/>
      <c r="E53" s="230"/>
      <c r="F53" s="231"/>
      <c r="G53" s="86">
        <f t="shared" si="0"/>
        <v>0</v>
      </c>
      <c r="H53" s="86">
        <f t="shared" si="1"/>
        <v>0</v>
      </c>
      <c r="I53" s="86">
        <f t="shared" si="2"/>
        <v>0</v>
      </c>
      <c r="J53" s="230"/>
      <c r="K53" s="87">
        <f t="shared" si="3"/>
        <v>0</v>
      </c>
      <c r="L53" s="230"/>
      <c r="M53" s="86">
        <f t="shared" si="4"/>
        <v>0</v>
      </c>
      <c r="N53" s="87">
        <f t="shared" si="5"/>
        <v>0</v>
      </c>
      <c r="O53" s="263">
        <f t="shared" si="10"/>
        <v>0</v>
      </c>
      <c r="P53" s="87">
        <f t="shared" si="6"/>
        <v>0</v>
      </c>
      <c r="Q53" s="86">
        <f t="shared" si="7"/>
        <v>0</v>
      </c>
      <c r="R53" s="87">
        <f t="shared" si="8"/>
        <v>0</v>
      </c>
      <c r="S53" s="88">
        <f t="shared" si="9"/>
        <v>0</v>
      </c>
    </row>
    <row r="54" spans="2:29" x14ac:dyDescent="0.2">
      <c r="B54" s="675"/>
      <c r="C54" s="675"/>
      <c r="D54" s="675"/>
      <c r="E54" s="230"/>
      <c r="F54" s="231"/>
      <c r="G54" s="86">
        <f t="shared" si="0"/>
        <v>0</v>
      </c>
      <c r="H54" s="86">
        <f t="shared" si="1"/>
        <v>0</v>
      </c>
      <c r="I54" s="86">
        <f t="shared" si="2"/>
        <v>0</v>
      </c>
      <c r="J54" s="230"/>
      <c r="K54" s="87">
        <f t="shared" si="3"/>
        <v>0</v>
      </c>
      <c r="L54" s="230"/>
      <c r="M54" s="86">
        <f t="shared" si="4"/>
        <v>0</v>
      </c>
      <c r="N54" s="87">
        <f t="shared" si="5"/>
        <v>0</v>
      </c>
      <c r="O54" s="263">
        <f t="shared" si="10"/>
        <v>0</v>
      </c>
      <c r="P54" s="87">
        <f t="shared" si="6"/>
        <v>0</v>
      </c>
      <c r="Q54" s="86">
        <f t="shared" si="7"/>
        <v>0</v>
      </c>
      <c r="R54" s="87">
        <f t="shared" si="8"/>
        <v>0</v>
      </c>
      <c r="S54" s="88">
        <f t="shared" si="9"/>
        <v>0</v>
      </c>
    </row>
    <row r="55" spans="2:29" x14ac:dyDescent="0.2">
      <c r="B55" s="675"/>
      <c r="C55" s="675"/>
      <c r="D55" s="675"/>
      <c r="E55" s="230"/>
      <c r="F55" s="231"/>
      <c r="G55" s="86">
        <f t="shared" si="0"/>
        <v>0</v>
      </c>
      <c r="H55" s="86">
        <f t="shared" si="1"/>
        <v>0</v>
      </c>
      <c r="I55" s="86">
        <f t="shared" si="2"/>
        <v>0</v>
      </c>
      <c r="J55" s="230"/>
      <c r="K55" s="87">
        <f t="shared" si="3"/>
        <v>0</v>
      </c>
      <c r="L55" s="230"/>
      <c r="M55" s="86">
        <f t="shared" si="4"/>
        <v>0</v>
      </c>
      <c r="N55" s="87">
        <f t="shared" si="5"/>
        <v>0</v>
      </c>
      <c r="O55" s="263">
        <f t="shared" si="10"/>
        <v>0</v>
      </c>
      <c r="P55" s="87">
        <f t="shared" si="6"/>
        <v>0</v>
      </c>
      <c r="Q55" s="86">
        <f t="shared" si="7"/>
        <v>0</v>
      </c>
      <c r="R55" s="87">
        <f t="shared" si="8"/>
        <v>0</v>
      </c>
      <c r="S55" s="88">
        <f t="shared" si="9"/>
        <v>0</v>
      </c>
    </row>
    <row r="56" spans="2:29" ht="20.25" customHeight="1" x14ac:dyDescent="0.2">
      <c r="B56" s="657" t="s">
        <v>36</v>
      </c>
      <c r="C56" s="658"/>
      <c r="D56" s="659"/>
      <c r="E56" s="89"/>
      <c r="F56" s="90"/>
      <c r="G56" s="91"/>
      <c r="H56" s="91"/>
      <c r="I56" s="91"/>
      <c r="J56" s="89"/>
      <c r="K56" s="92"/>
      <c r="L56" s="92"/>
      <c r="M56" s="91"/>
      <c r="N56" s="93"/>
      <c r="O56" s="93"/>
      <c r="P56" s="92"/>
      <c r="Q56" s="94">
        <f>SUM(Q11:Q55)</f>
        <v>0</v>
      </c>
      <c r="R56" s="94">
        <f>SUM(R11:R55)</f>
        <v>0</v>
      </c>
      <c r="S56" s="94">
        <f>SUM(S11:S55)</f>
        <v>0</v>
      </c>
    </row>
    <row r="57" spans="2:29" s="103" customFormat="1" ht="21.75" customHeight="1" thickBot="1" x14ac:dyDescent="0.25">
      <c r="B57" s="95"/>
      <c r="C57" s="95"/>
      <c r="D57" s="95"/>
      <c r="E57" s="96"/>
      <c r="F57" s="97"/>
      <c r="G57" s="97"/>
      <c r="H57" s="98"/>
      <c r="I57" s="97"/>
      <c r="J57" s="99"/>
      <c r="K57" s="99"/>
      <c r="L57" s="100"/>
      <c r="M57" s="100"/>
      <c r="N57" s="99"/>
      <c r="O57" s="99"/>
      <c r="P57" s="100"/>
      <c r="Q57" s="97"/>
      <c r="R57" s="101"/>
      <c r="S57" s="102"/>
      <c r="V57" s="104"/>
      <c r="W57" s="104"/>
      <c r="X57" s="104"/>
      <c r="Y57" s="104"/>
      <c r="Z57" s="104"/>
    </row>
    <row r="58" spans="2:29" ht="18" customHeight="1" thickBot="1" x14ac:dyDescent="0.25">
      <c r="B58" s="66" t="s">
        <v>239</v>
      </c>
      <c r="H58" s="73" t="s">
        <v>210</v>
      </c>
      <c r="I58" s="74" t="s">
        <v>335</v>
      </c>
      <c r="J58" s="225">
        <v>4</v>
      </c>
      <c r="K58" s="75" t="s">
        <v>2</v>
      </c>
      <c r="U58" s="105"/>
      <c r="V58" s="105"/>
      <c r="W58" s="105"/>
      <c r="X58" s="105"/>
      <c r="Y58" s="105"/>
      <c r="Z58" s="105"/>
    </row>
    <row r="59" spans="2:29" ht="15" customHeight="1" x14ac:dyDescent="0.2">
      <c r="J59" s="488">
        <v>34</v>
      </c>
      <c r="K59" s="70"/>
      <c r="N59" s="103"/>
      <c r="O59" s="103"/>
      <c r="P59" s="103"/>
      <c r="R59" s="70" t="s">
        <v>240</v>
      </c>
      <c r="S59" s="106"/>
      <c r="U59" s="107"/>
      <c r="V59" s="105"/>
      <c r="W59" s="105"/>
      <c r="X59" s="105"/>
      <c r="Y59" s="105"/>
      <c r="Z59" s="105"/>
      <c r="AA59" s="105"/>
    </row>
    <row r="60" spans="2:29" ht="30.75" customHeight="1" x14ac:dyDescent="0.2">
      <c r="B60" s="673" t="s">
        <v>241</v>
      </c>
      <c r="C60" s="676"/>
      <c r="D60" s="679" t="s">
        <v>242</v>
      </c>
      <c r="E60" s="671" t="s">
        <v>243</v>
      </c>
      <c r="F60" s="673" t="s">
        <v>244</v>
      </c>
      <c r="G60" s="669" t="s">
        <v>245</v>
      </c>
      <c r="H60" s="669" t="s">
        <v>246</v>
      </c>
      <c r="I60" s="669" t="s">
        <v>247</v>
      </c>
      <c r="J60" s="669" t="s">
        <v>248</v>
      </c>
      <c r="K60" s="669" t="s">
        <v>249</v>
      </c>
      <c r="L60" s="669" t="s">
        <v>250</v>
      </c>
      <c r="M60" s="669" t="s">
        <v>251</v>
      </c>
      <c r="N60" s="664" t="s">
        <v>252</v>
      </c>
      <c r="O60" s="669" t="s">
        <v>253</v>
      </c>
      <c r="P60" s="669" t="s">
        <v>254</v>
      </c>
      <c r="Q60" s="662" t="s">
        <v>255</v>
      </c>
      <c r="R60" s="664" t="s">
        <v>256</v>
      </c>
      <c r="S60" s="645" t="s">
        <v>257</v>
      </c>
      <c r="W60" s="107"/>
      <c r="X60" s="105"/>
      <c r="Y60" s="105"/>
      <c r="Z60" s="105"/>
      <c r="AA60" s="105"/>
      <c r="AB60" s="105"/>
      <c r="AC60" s="105"/>
    </row>
    <row r="61" spans="2:29" ht="26.25" customHeight="1" x14ac:dyDescent="0.2">
      <c r="B61" s="677"/>
      <c r="C61" s="678"/>
      <c r="D61" s="680"/>
      <c r="E61" s="672"/>
      <c r="F61" s="674"/>
      <c r="G61" s="670"/>
      <c r="H61" s="670"/>
      <c r="I61" s="670"/>
      <c r="J61" s="670"/>
      <c r="K61" s="665"/>
      <c r="L61" s="665"/>
      <c r="M61" s="670"/>
      <c r="N61" s="665"/>
      <c r="O61" s="670"/>
      <c r="P61" s="670"/>
      <c r="Q61" s="663"/>
      <c r="R61" s="665"/>
      <c r="S61" s="666"/>
      <c r="W61" s="107"/>
      <c r="X61" s="105"/>
      <c r="Y61" s="105"/>
      <c r="Z61" s="105"/>
      <c r="AA61" s="105"/>
      <c r="AB61" s="105"/>
      <c r="AC61" s="105"/>
    </row>
    <row r="62" spans="2:29" s="79" customFormat="1" ht="80.150000000000006" customHeight="1" x14ac:dyDescent="0.2">
      <c r="B62" s="667" t="s">
        <v>229</v>
      </c>
      <c r="C62" s="668"/>
      <c r="D62" s="108" t="s">
        <v>258</v>
      </c>
      <c r="E62" s="594" t="s">
        <v>377</v>
      </c>
      <c r="F62" s="81"/>
      <c r="G62" s="81" t="s">
        <v>259</v>
      </c>
      <c r="H62" s="82"/>
      <c r="I62" s="81" t="s">
        <v>260</v>
      </c>
      <c r="J62" s="109" t="s">
        <v>261</v>
      </c>
      <c r="K62" s="83" t="s">
        <v>262</v>
      </c>
      <c r="L62" s="83"/>
      <c r="M62" s="84" t="s">
        <v>263</v>
      </c>
      <c r="N62" s="83" t="s">
        <v>236</v>
      </c>
      <c r="O62" s="83"/>
      <c r="P62" s="81" t="s">
        <v>237</v>
      </c>
      <c r="Q62" s="81"/>
      <c r="R62" s="83" t="s">
        <v>264</v>
      </c>
      <c r="S62" s="85"/>
    </row>
    <row r="63" spans="2:29" ht="13.5" customHeight="1" x14ac:dyDescent="0.2">
      <c r="B63" s="655"/>
      <c r="C63" s="656"/>
      <c r="D63" s="229"/>
      <c r="E63" s="232"/>
      <c r="F63" s="233"/>
      <c r="G63" s="110">
        <f t="shared" ref="G63:G107" si="11">IF(F63=0,0,F63/D63)</f>
        <v>0</v>
      </c>
      <c r="H63" s="111">
        <f t="shared" ref="H63:H107" si="12">IF(F63=0,0,$J$59-E63)</f>
        <v>0</v>
      </c>
      <c r="I63" s="110">
        <f t="shared" ref="I63:I107" si="13">G63*H63</f>
        <v>0</v>
      </c>
      <c r="J63" s="232"/>
      <c r="K63" s="112">
        <f t="shared" ref="K63:K107" si="14">IF(L63=0,0,(D63-J63+E63))</f>
        <v>0</v>
      </c>
      <c r="L63" s="234"/>
      <c r="M63" s="110">
        <f t="shared" ref="M63:M107" si="15">IF(L63=0,0,F63-+L63)</f>
        <v>0</v>
      </c>
      <c r="N63" s="113">
        <f t="shared" ref="N63:N107" si="16">IF(L63=0,0,(L63/K63))</f>
        <v>0</v>
      </c>
      <c r="O63" s="112">
        <f t="shared" ref="O63:O107" si="17">IF(L63=0,0,($J$59-J63))</f>
        <v>0</v>
      </c>
      <c r="P63" s="113">
        <f t="shared" ref="P63:P107" si="18">N63*O63</f>
        <v>0</v>
      </c>
      <c r="Q63" s="110">
        <f t="shared" ref="Q63:Q107" si="19">IF(L63=0,G63,N63)</f>
        <v>0</v>
      </c>
      <c r="R63" s="113">
        <f t="shared" ref="R63:R107" si="20">IF(L63=0,I63,P63)</f>
        <v>0</v>
      </c>
      <c r="S63" s="114">
        <f t="shared" ref="S63:S107" si="21">R63-+Q63</f>
        <v>0</v>
      </c>
      <c r="W63" s="107"/>
      <c r="X63" s="105"/>
      <c r="Y63" s="105"/>
      <c r="Z63" s="105"/>
      <c r="AA63" s="105"/>
      <c r="AB63" s="105"/>
      <c r="AC63" s="105"/>
    </row>
    <row r="64" spans="2:29" ht="13.5" customHeight="1" x14ac:dyDescent="0.2">
      <c r="B64" s="655"/>
      <c r="C64" s="656"/>
      <c r="D64" s="229"/>
      <c r="E64" s="232"/>
      <c r="F64" s="233"/>
      <c r="G64" s="110">
        <f t="shared" si="11"/>
        <v>0</v>
      </c>
      <c r="H64" s="111">
        <f t="shared" si="12"/>
        <v>0</v>
      </c>
      <c r="I64" s="110">
        <f t="shared" si="13"/>
        <v>0</v>
      </c>
      <c r="J64" s="232"/>
      <c r="K64" s="112">
        <f t="shared" si="14"/>
        <v>0</v>
      </c>
      <c r="L64" s="234"/>
      <c r="M64" s="110">
        <f t="shared" si="15"/>
        <v>0</v>
      </c>
      <c r="N64" s="113">
        <f t="shared" si="16"/>
        <v>0</v>
      </c>
      <c r="O64" s="112">
        <f t="shared" si="17"/>
        <v>0</v>
      </c>
      <c r="P64" s="113">
        <f t="shared" si="18"/>
        <v>0</v>
      </c>
      <c r="Q64" s="110">
        <f t="shared" si="19"/>
        <v>0</v>
      </c>
      <c r="R64" s="113">
        <f t="shared" si="20"/>
        <v>0</v>
      </c>
      <c r="S64" s="114">
        <f t="shared" si="21"/>
        <v>0</v>
      </c>
      <c r="W64" s="107"/>
      <c r="X64" s="105"/>
      <c r="Y64" s="105"/>
      <c r="Z64" s="105"/>
      <c r="AA64" s="105"/>
      <c r="AB64" s="105"/>
      <c r="AC64" s="105"/>
    </row>
    <row r="65" spans="2:29" ht="13.5" customHeight="1" x14ac:dyDescent="0.2">
      <c r="B65" s="655"/>
      <c r="C65" s="656"/>
      <c r="D65" s="229"/>
      <c r="E65" s="232"/>
      <c r="F65" s="233"/>
      <c r="G65" s="110">
        <f t="shared" si="11"/>
        <v>0</v>
      </c>
      <c r="H65" s="111">
        <f t="shared" si="12"/>
        <v>0</v>
      </c>
      <c r="I65" s="110">
        <f t="shared" si="13"/>
        <v>0</v>
      </c>
      <c r="J65" s="232"/>
      <c r="K65" s="112">
        <f t="shared" si="14"/>
        <v>0</v>
      </c>
      <c r="L65" s="234"/>
      <c r="M65" s="110">
        <f t="shared" si="15"/>
        <v>0</v>
      </c>
      <c r="N65" s="113">
        <f t="shared" si="16"/>
        <v>0</v>
      </c>
      <c r="O65" s="112">
        <f t="shared" si="17"/>
        <v>0</v>
      </c>
      <c r="P65" s="113">
        <f t="shared" si="18"/>
        <v>0</v>
      </c>
      <c r="Q65" s="110">
        <f t="shared" si="19"/>
        <v>0</v>
      </c>
      <c r="R65" s="113">
        <f t="shared" si="20"/>
        <v>0</v>
      </c>
      <c r="S65" s="114">
        <f t="shared" si="21"/>
        <v>0</v>
      </c>
      <c r="W65" s="107"/>
      <c r="X65" s="105"/>
      <c r="Y65" s="105"/>
      <c r="Z65" s="105"/>
      <c r="AA65" s="105"/>
      <c r="AB65" s="105"/>
      <c r="AC65" s="105"/>
    </row>
    <row r="66" spans="2:29" ht="13.5" customHeight="1" x14ac:dyDescent="0.2">
      <c r="B66" s="655"/>
      <c r="C66" s="656"/>
      <c r="D66" s="229"/>
      <c r="E66" s="232"/>
      <c r="F66" s="233"/>
      <c r="G66" s="110">
        <f t="shared" si="11"/>
        <v>0</v>
      </c>
      <c r="H66" s="111">
        <f t="shared" si="12"/>
        <v>0</v>
      </c>
      <c r="I66" s="110">
        <f t="shared" si="13"/>
        <v>0</v>
      </c>
      <c r="J66" s="232"/>
      <c r="K66" s="112">
        <f t="shared" si="14"/>
        <v>0</v>
      </c>
      <c r="L66" s="234"/>
      <c r="M66" s="110">
        <f t="shared" si="15"/>
        <v>0</v>
      </c>
      <c r="N66" s="113">
        <f t="shared" si="16"/>
        <v>0</v>
      </c>
      <c r="O66" s="112">
        <f t="shared" si="17"/>
        <v>0</v>
      </c>
      <c r="P66" s="113">
        <f t="shared" si="18"/>
        <v>0</v>
      </c>
      <c r="Q66" s="110">
        <f t="shared" si="19"/>
        <v>0</v>
      </c>
      <c r="R66" s="113">
        <f t="shared" si="20"/>
        <v>0</v>
      </c>
      <c r="S66" s="114">
        <f t="shared" si="21"/>
        <v>0</v>
      </c>
      <c r="W66" s="107"/>
      <c r="X66" s="105"/>
      <c r="Y66" s="105"/>
      <c r="Z66" s="105"/>
      <c r="AA66" s="105"/>
      <c r="AB66" s="105"/>
      <c r="AC66" s="105"/>
    </row>
    <row r="67" spans="2:29" ht="13.5" customHeight="1" x14ac:dyDescent="0.2">
      <c r="B67" s="655"/>
      <c r="C67" s="656"/>
      <c r="D67" s="229"/>
      <c r="E67" s="232"/>
      <c r="F67" s="233"/>
      <c r="G67" s="110">
        <f t="shared" si="11"/>
        <v>0</v>
      </c>
      <c r="H67" s="111">
        <f t="shared" si="12"/>
        <v>0</v>
      </c>
      <c r="I67" s="110">
        <f t="shared" si="13"/>
        <v>0</v>
      </c>
      <c r="J67" s="232"/>
      <c r="K67" s="112">
        <f t="shared" si="14"/>
        <v>0</v>
      </c>
      <c r="L67" s="234"/>
      <c r="M67" s="110">
        <f t="shared" si="15"/>
        <v>0</v>
      </c>
      <c r="N67" s="113">
        <f t="shared" si="16"/>
        <v>0</v>
      </c>
      <c r="O67" s="112">
        <f t="shared" si="17"/>
        <v>0</v>
      </c>
      <c r="P67" s="113">
        <f t="shared" si="18"/>
        <v>0</v>
      </c>
      <c r="Q67" s="110">
        <f t="shared" si="19"/>
        <v>0</v>
      </c>
      <c r="R67" s="113">
        <f t="shared" si="20"/>
        <v>0</v>
      </c>
      <c r="S67" s="114">
        <f t="shared" si="21"/>
        <v>0</v>
      </c>
      <c r="W67" s="107"/>
      <c r="X67" s="105"/>
      <c r="Y67" s="105"/>
      <c r="Z67" s="105"/>
      <c r="AA67" s="105"/>
      <c r="AB67" s="105"/>
      <c r="AC67" s="105"/>
    </row>
    <row r="68" spans="2:29" ht="13.5" customHeight="1" x14ac:dyDescent="0.2">
      <c r="B68" s="655"/>
      <c r="C68" s="656"/>
      <c r="D68" s="229"/>
      <c r="E68" s="232"/>
      <c r="F68" s="233"/>
      <c r="G68" s="110">
        <f t="shared" si="11"/>
        <v>0</v>
      </c>
      <c r="H68" s="111">
        <f t="shared" si="12"/>
        <v>0</v>
      </c>
      <c r="I68" s="110">
        <f t="shared" si="13"/>
        <v>0</v>
      </c>
      <c r="J68" s="232"/>
      <c r="K68" s="112">
        <f t="shared" si="14"/>
        <v>0</v>
      </c>
      <c r="L68" s="234"/>
      <c r="M68" s="110">
        <f t="shared" si="15"/>
        <v>0</v>
      </c>
      <c r="N68" s="113">
        <f t="shared" si="16"/>
        <v>0</v>
      </c>
      <c r="O68" s="112">
        <f t="shared" si="17"/>
        <v>0</v>
      </c>
      <c r="P68" s="113">
        <f t="shared" si="18"/>
        <v>0</v>
      </c>
      <c r="Q68" s="110">
        <f t="shared" si="19"/>
        <v>0</v>
      </c>
      <c r="R68" s="113">
        <f t="shared" si="20"/>
        <v>0</v>
      </c>
      <c r="S68" s="114">
        <f t="shared" si="21"/>
        <v>0</v>
      </c>
      <c r="W68" s="107"/>
      <c r="X68" s="105"/>
      <c r="Y68" s="105"/>
      <c r="Z68" s="105"/>
      <c r="AA68" s="105"/>
      <c r="AB68" s="105"/>
      <c r="AC68" s="105"/>
    </row>
    <row r="69" spans="2:29" ht="13.5" customHeight="1" x14ac:dyDescent="0.2">
      <c r="B69" s="655"/>
      <c r="C69" s="656"/>
      <c r="D69" s="229"/>
      <c r="E69" s="232"/>
      <c r="F69" s="233"/>
      <c r="G69" s="110">
        <f t="shared" si="11"/>
        <v>0</v>
      </c>
      <c r="H69" s="111">
        <f t="shared" si="12"/>
        <v>0</v>
      </c>
      <c r="I69" s="110">
        <f t="shared" si="13"/>
        <v>0</v>
      </c>
      <c r="J69" s="232"/>
      <c r="K69" s="112">
        <f t="shared" si="14"/>
        <v>0</v>
      </c>
      <c r="L69" s="234"/>
      <c r="M69" s="110">
        <f t="shared" si="15"/>
        <v>0</v>
      </c>
      <c r="N69" s="113">
        <f t="shared" si="16"/>
        <v>0</v>
      </c>
      <c r="O69" s="112">
        <f t="shared" si="17"/>
        <v>0</v>
      </c>
      <c r="P69" s="113">
        <f t="shared" si="18"/>
        <v>0</v>
      </c>
      <c r="Q69" s="110">
        <f t="shared" si="19"/>
        <v>0</v>
      </c>
      <c r="R69" s="113">
        <f t="shared" si="20"/>
        <v>0</v>
      </c>
      <c r="S69" s="114">
        <f t="shared" si="21"/>
        <v>0</v>
      </c>
      <c r="W69" s="107"/>
      <c r="X69" s="105"/>
      <c r="Y69" s="105"/>
      <c r="Z69" s="105"/>
      <c r="AA69" s="105"/>
      <c r="AB69" s="105"/>
      <c r="AC69" s="105"/>
    </row>
    <row r="70" spans="2:29" ht="13.5" customHeight="1" x14ac:dyDescent="0.2">
      <c r="B70" s="655"/>
      <c r="C70" s="656"/>
      <c r="D70" s="229"/>
      <c r="E70" s="232"/>
      <c r="F70" s="233"/>
      <c r="G70" s="110">
        <f t="shared" si="11"/>
        <v>0</v>
      </c>
      <c r="H70" s="111">
        <f t="shared" si="12"/>
        <v>0</v>
      </c>
      <c r="I70" s="110">
        <f t="shared" si="13"/>
        <v>0</v>
      </c>
      <c r="J70" s="232"/>
      <c r="K70" s="112">
        <f t="shared" si="14"/>
        <v>0</v>
      </c>
      <c r="L70" s="234"/>
      <c r="M70" s="110">
        <f t="shared" si="15"/>
        <v>0</v>
      </c>
      <c r="N70" s="113">
        <f t="shared" si="16"/>
        <v>0</v>
      </c>
      <c r="O70" s="112">
        <f t="shared" si="17"/>
        <v>0</v>
      </c>
      <c r="P70" s="113">
        <f t="shared" si="18"/>
        <v>0</v>
      </c>
      <c r="Q70" s="110">
        <f t="shared" si="19"/>
        <v>0</v>
      </c>
      <c r="R70" s="113">
        <f t="shared" si="20"/>
        <v>0</v>
      </c>
      <c r="S70" s="114">
        <f t="shared" si="21"/>
        <v>0</v>
      </c>
      <c r="W70" s="107"/>
      <c r="X70" s="105"/>
      <c r="Y70" s="105"/>
      <c r="Z70" s="105"/>
      <c r="AA70" s="105"/>
      <c r="AB70" s="105"/>
      <c r="AC70" s="105"/>
    </row>
    <row r="71" spans="2:29" ht="13.5" customHeight="1" x14ac:dyDescent="0.2">
      <c r="B71" s="655"/>
      <c r="C71" s="656"/>
      <c r="D71" s="229"/>
      <c r="E71" s="232"/>
      <c r="F71" s="233"/>
      <c r="G71" s="110">
        <f t="shared" si="11"/>
        <v>0</v>
      </c>
      <c r="H71" s="111">
        <f t="shared" si="12"/>
        <v>0</v>
      </c>
      <c r="I71" s="110">
        <f t="shared" si="13"/>
        <v>0</v>
      </c>
      <c r="J71" s="232"/>
      <c r="K71" s="112">
        <f t="shared" si="14"/>
        <v>0</v>
      </c>
      <c r="L71" s="234"/>
      <c r="M71" s="110">
        <f t="shared" si="15"/>
        <v>0</v>
      </c>
      <c r="N71" s="113">
        <f t="shared" si="16"/>
        <v>0</v>
      </c>
      <c r="O71" s="112">
        <f t="shared" si="17"/>
        <v>0</v>
      </c>
      <c r="P71" s="113">
        <f t="shared" si="18"/>
        <v>0</v>
      </c>
      <c r="Q71" s="110">
        <f t="shared" si="19"/>
        <v>0</v>
      </c>
      <c r="R71" s="113">
        <f t="shared" si="20"/>
        <v>0</v>
      </c>
      <c r="S71" s="114">
        <f t="shared" si="21"/>
        <v>0</v>
      </c>
      <c r="W71" s="107"/>
      <c r="X71" s="105"/>
      <c r="Y71" s="105"/>
      <c r="Z71" s="105"/>
      <c r="AA71" s="105"/>
      <c r="AB71" s="105"/>
      <c r="AC71" s="105"/>
    </row>
    <row r="72" spans="2:29" ht="13.5" customHeight="1" x14ac:dyDescent="0.2">
      <c r="B72" s="655"/>
      <c r="C72" s="656"/>
      <c r="D72" s="229"/>
      <c r="E72" s="232"/>
      <c r="F72" s="233"/>
      <c r="G72" s="110">
        <f t="shared" si="11"/>
        <v>0</v>
      </c>
      <c r="H72" s="111">
        <f t="shared" si="12"/>
        <v>0</v>
      </c>
      <c r="I72" s="110">
        <f t="shared" si="13"/>
        <v>0</v>
      </c>
      <c r="J72" s="232"/>
      <c r="K72" s="112">
        <f t="shared" si="14"/>
        <v>0</v>
      </c>
      <c r="L72" s="234"/>
      <c r="M72" s="110">
        <f t="shared" si="15"/>
        <v>0</v>
      </c>
      <c r="N72" s="113">
        <f t="shared" si="16"/>
        <v>0</v>
      </c>
      <c r="O72" s="112">
        <f t="shared" si="17"/>
        <v>0</v>
      </c>
      <c r="P72" s="113">
        <f t="shared" si="18"/>
        <v>0</v>
      </c>
      <c r="Q72" s="110">
        <f t="shared" si="19"/>
        <v>0</v>
      </c>
      <c r="R72" s="113">
        <f t="shared" si="20"/>
        <v>0</v>
      </c>
      <c r="S72" s="114">
        <f t="shared" si="21"/>
        <v>0</v>
      </c>
      <c r="W72" s="107"/>
      <c r="X72" s="105"/>
      <c r="Y72" s="105"/>
      <c r="Z72" s="105"/>
      <c r="AA72" s="105"/>
      <c r="AB72" s="105"/>
      <c r="AC72" s="105"/>
    </row>
    <row r="73" spans="2:29" ht="13.5" customHeight="1" x14ac:dyDescent="0.2">
      <c r="B73" s="655"/>
      <c r="C73" s="656"/>
      <c r="D73" s="229"/>
      <c r="E73" s="232"/>
      <c r="F73" s="233"/>
      <c r="G73" s="110">
        <f t="shared" si="11"/>
        <v>0</v>
      </c>
      <c r="H73" s="111">
        <f t="shared" si="12"/>
        <v>0</v>
      </c>
      <c r="I73" s="110">
        <f t="shared" si="13"/>
        <v>0</v>
      </c>
      <c r="J73" s="232"/>
      <c r="K73" s="112">
        <f t="shared" si="14"/>
        <v>0</v>
      </c>
      <c r="L73" s="234"/>
      <c r="M73" s="110">
        <f t="shared" si="15"/>
        <v>0</v>
      </c>
      <c r="N73" s="113">
        <f t="shared" si="16"/>
        <v>0</v>
      </c>
      <c r="O73" s="112">
        <f t="shared" si="17"/>
        <v>0</v>
      </c>
      <c r="P73" s="113">
        <f t="shared" si="18"/>
        <v>0</v>
      </c>
      <c r="Q73" s="110">
        <f t="shared" si="19"/>
        <v>0</v>
      </c>
      <c r="R73" s="113">
        <f t="shared" si="20"/>
        <v>0</v>
      </c>
      <c r="S73" s="114">
        <f t="shared" si="21"/>
        <v>0</v>
      </c>
      <c r="W73" s="107"/>
      <c r="X73" s="105"/>
      <c r="Y73" s="105"/>
      <c r="Z73" s="105"/>
      <c r="AA73" s="105"/>
      <c r="AB73" s="105"/>
      <c r="AC73" s="105"/>
    </row>
    <row r="74" spans="2:29" ht="13.5" customHeight="1" x14ac:dyDescent="0.2">
      <c r="B74" s="655"/>
      <c r="C74" s="656"/>
      <c r="D74" s="229"/>
      <c r="E74" s="232"/>
      <c r="F74" s="233"/>
      <c r="G74" s="110">
        <f t="shared" si="11"/>
        <v>0</v>
      </c>
      <c r="H74" s="111">
        <f t="shared" si="12"/>
        <v>0</v>
      </c>
      <c r="I74" s="110">
        <f t="shared" si="13"/>
        <v>0</v>
      </c>
      <c r="J74" s="232"/>
      <c r="K74" s="112">
        <f t="shared" si="14"/>
        <v>0</v>
      </c>
      <c r="L74" s="234"/>
      <c r="M74" s="110">
        <f t="shared" si="15"/>
        <v>0</v>
      </c>
      <c r="N74" s="113">
        <f t="shared" si="16"/>
        <v>0</v>
      </c>
      <c r="O74" s="112">
        <f t="shared" si="17"/>
        <v>0</v>
      </c>
      <c r="P74" s="113">
        <f t="shared" si="18"/>
        <v>0</v>
      </c>
      <c r="Q74" s="110">
        <f t="shared" si="19"/>
        <v>0</v>
      </c>
      <c r="R74" s="113">
        <f t="shared" si="20"/>
        <v>0</v>
      </c>
      <c r="S74" s="114">
        <f t="shared" si="21"/>
        <v>0</v>
      </c>
      <c r="W74" s="107"/>
      <c r="X74" s="105"/>
      <c r="Y74" s="105"/>
      <c r="Z74" s="105"/>
      <c r="AA74" s="105"/>
      <c r="AB74" s="105"/>
      <c r="AC74" s="105"/>
    </row>
    <row r="75" spans="2:29" ht="13.5" customHeight="1" x14ac:dyDescent="0.2">
      <c r="B75" s="655"/>
      <c r="C75" s="656"/>
      <c r="D75" s="229"/>
      <c r="E75" s="232"/>
      <c r="F75" s="233"/>
      <c r="G75" s="110">
        <f t="shared" si="11"/>
        <v>0</v>
      </c>
      <c r="H75" s="111">
        <f t="shared" si="12"/>
        <v>0</v>
      </c>
      <c r="I75" s="110">
        <f t="shared" si="13"/>
        <v>0</v>
      </c>
      <c r="J75" s="232"/>
      <c r="K75" s="112">
        <f t="shared" si="14"/>
        <v>0</v>
      </c>
      <c r="L75" s="234"/>
      <c r="M75" s="110">
        <f t="shared" si="15"/>
        <v>0</v>
      </c>
      <c r="N75" s="113">
        <f t="shared" si="16"/>
        <v>0</v>
      </c>
      <c r="O75" s="112">
        <f t="shared" si="17"/>
        <v>0</v>
      </c>
      <c r="P75" s="113">
        <f t="shared" si="18"/>
        <v>0</v>
      </c>
      <c r="Q75" s="110">
        <f t="shared" si="19"/>
        <v>0</v>
      </c>
      <c r="R75" s="113">
        <f t="shared" si="20"/>
        <v>0</v>
      </c>
      <c r="S75" s="114">
        <f t="shared" si="21"/>
        <v>0</v>
      </c>
      <c r="W75" s="107"/>
      <c r="X75" s="105"/>
      <c r="Y75" s="105"/>
      <c r="Z75" s="105"/>
      <c r="AA75" s="105"/>
      <c r="AB75" s="105"/>
      <c r="AC75" s="105"/>
    </row>
    <row r="76" spans="2:29" ht="13.5" customHeight="1" x14ac:dyDescent="0.2">
      <c r="B76" s="655"/>
      <c r="C76" s="656"/>
      <c r="D76" s="229"/>
      <c r="E76" s="232"/>
      <c r="F76" s="233"/>
      <c r="G76" s="110">
        <f t="shared" si="11"/>
        <v>0</v>
      </c>
      <c r="H76" s="111">
        <f t="shared" si="12"/>
        <v>0</v>
      </c>
      <c r="I76" s="110">
        <f t="shared" si="13"/>
        <v>0</v>
      </c>
      <c r="J76" s="232"/>
      <c r="K76" s="112">
        <f t="shared" si="14"/>
        <v>0</v>
      </c>
      <c r="L76" s="234"/>
      <c r="M76" s="110">
        <f t="shared" si="15"/>
        <v>0</v>
      </c>
      <c r="N76" s="113">
        <f t="shared" si="16"/>
        <v>0</v>
      </c>
      <c r="O76" s="112">
        <f t="shared" si="17"/>
        <v>0</v>
      </c>
      <c r="P76" s="113">
        <f t="shared" si="18"/>
        <v>0</v>
      </c>
      <c r="Q76" s="110">
        <f t="shared" si="19"/>
        <v>0</v>
      </c>
      <c r="R76" s="113">
        <f t="shared" si="20"/>
        <v>0</v>
      </c>
      <c r="S76" s="114">
        <f t="shared" si="21"/>
        <v>0</v>
      </c>
      <c r="W76" s="107"/>
      <c r="X76" s="105"/>
      <c r="Y76" s="105"/>
      <c r="Z76" s="105"/>
      <c r="AA76" s="105"/>
      <c r="AB76" s="105"/>
      <c r="AC76" s="105"/>
    </row>
    <row r="77" spans="2:29" ht="13.5" customHeight="1" x14ac:dyDescent="0.2">
      <c r="B77" s="655"/>
      <c r="C77" s="656"/>
      <c r="D77" s="229"/>
      <c r="E77" s="232"/>
      <c r="F77" s="233"/>
      <c r="G77" s="110">
        <f t="shared" si="11"/>
        <v>0</v>
      </c>
      <c r="H77" s="111">
        <f t="shared" si="12"/>
        <v>0</v>
      </c>
      <c r="I77" s="110">
        <f t="shared" si="13"/>
        <v>0</v>
      </c>
      <c r="J77" s="232"/>
      <c r="K77" s="112">
        <f t="shared" si="14"/>
        <v>0</v>
      </c>
      <c r="L77" s="234"/>
      <c r="M77" s="110">
        <f t="shared" si="15"/>
        <v>0</v>
      </c>
      <c r="N77" s="113">
        <f t="shared" si="16"/>
        <v>0</v>
      </c>
      <c r="O77" s="112">
        <f t="shared" si="17"/>
        <v>0</v>
      </c>
      <c r="P77" s="113">
        <f t="shared" si="18"/>
        <v>0</v>
      </c>
      <c r="Q77" s="110">
        <f t="shared" si="19"/>
        <v>0</v>
      </c>
      <c r="R77" s="113">
        <f t="shared" si="20"/>
        <v>0</v>
      </c>
      <c r="S77" s="114">
        <f t="shared" si="21"/>
        <v>0</v>
      </c>
      <c r="W77" s="107"/>
      <c r="X77" s="105"/>
      <c r="Y77" s="105"/>
      <c r="Z77" s="105"/>
      <c r="AA77" s="105"/>
      <c r="AB77" s="105"/>
      <c r="AC77" s="105"/>
    </row>
    <row r="78" spans="2:29" ht="13.5" customHeight="1" x14ac:dyDescent="0.2">
      <c r="B78" s="655"/>
      <c r="C78" s="656"/>
      <c r="D78" s="229"/>
      <c r="E78" s="232"/>
      <c r="F78" s="233"/>
      <c r="G78" s="110">
        <f t="shared" si="11"/>
        <v>0</v>
      </c>
      <c r="H78" s="111">
        <f t="shared" si="12"/>
        <v>0</v>
      </c>
      <c r="I78" s="110">
        <f t="shared" si="13"/>
        <v>0</v>
      </c>
      <c r="J78" s="232"/>
      <c r="K78" s="112">
        <f t="shared" si="14"/>
        <v>0</v>
      </c>
      <c r="L78" s="234"/>
      <c r="M78" s="110">
        <f t="shared" si="15"/>
        <v>0</v>
      </c>
      <c r="N78" s="113">
        <f t="shared" si="16"/>
        <v>0</v>
      </c>
      <c r="O78" s="112">
        <f t="shared" si="17"/>
        <v>0</v>
      </c>
      <c r="P78" s="113">
        <f t="shared" si="18"/>
        <v>0</v>
      </c>
      <c r="Q78" s="110">
        <f t="shared" si="19"/>
        <v>0</v>
      </c>
      <c r="R78" s="113">
        <f t="shared" si="20"/>
        <v>0</v>
      </c>
      <c r="S78" s="114">
        <f t="shared" si="21"/>
        <v>0</v>
      </c>
      <c r="W78" s="107"/>
      <c r="X78" s="105"/>
      <c r="Y78" s="105"/>
      <c r="Z78" s="105"/>
      <c r="AA78" s="105"/>
      <c r="AB78" s="105"/>
      <c r="AC78" s="105"/>
    </row>
    <row r="79" spans="2:29" ht="13.5" customHeight="1" x14ac:dyDescent="0.2">
      <c r="B79" s="655"/>
      <c r="C79" s="656"/>
      <c r="D79" s="229"/>
      <c r="E79" s="232"/>
      <c r="F79" s="233"/>
      <c r="G79" s="110">
        <f t="shared" si="11"/>
        <v>0</v>
      </c>
      <c r="H79" s="111">
        <f t="shared" si="12"/>
        <v>0</v>
      </c>
      <c r="I79" s="110">
        <f t="shared" si="13"/>
        <v>0</v>
      </c>
      <c r="J79" s="232"/>
      <c r="K79" s="112">
        <f t="shared" si="14"/>
        <v>0</v>
      </c>
      <c r="L79" s="234"/>
      <c r="M79" s="110">
        <f t="shared" si="15"/>
        <v>0</v>
      </c>
      <c r="N79" s="113">
        <f t="shared" si="16"/>
        <v>0</v>
      </c>
      <c r="O79" s="112">
        <f t="shared" si="17"/>
        <v>0</v>
      </c>
      <c r="P79" s="113">
        <f t="shared" si="18"/>
        <v>0</v>
      </c>
      <c r="Q79" s="110">
        <f t="shared" si="19"/>
        <v>0</v>
      </c>
      <c r="R79" s="113">
        <f t="shared" si="20"/>
        <v>0</v>
      </c>
      <c r="S79" s="114">
        <f t="shared" si="21"/>
        <v>0</v>
      </c>
      <c r="W79" s="107"/>
      <c r="X79" s="105"/>
      <c r="Y79" s="105"/>
      <c r="Z79" s="105"/>
      <c r="AA79" s="105"/>
      <c r="AB79" s="105"/>
      <c r="AC79" s="105"/>
    </row>
    <row r="80" spans="2:29" ht="13.5" customHeight="1" x14ac:dyDescent="0.2">
      <c r="B80" s="655"/>
      <c r="C80" s="656"/>
      <c r="D80" s="229"/>
      <c r="E80" s="232"/>
      <c r="F80" s="233"/>
      <c r="G80" s="110">
        <f t="shared" si="11"/>
        <v>0</v>
      </c>
      <c r="H80" s="111">
        <f t="shared" si="12"/>
        <v>0</v>
      </c>
      <c r="I80" s="110">
        <f t="shared" si="13"/>
        <v>0</v>
      </c>
      <c r="J80" s="232"/>
      <c r="K80" s="112">
        <f t="shared" si="14"/>
        <v>0</v>
      </c>
      <c r="L80" s="234"/>
      <c r="M80" s="110">
        <f t="shared" si="15"/>
        <v>0</v>
      </c>
      <c r="N80" s="113">
        <f t="shared" si="16"/>
        <v>0</v>
      </c>
      <c r="O80" s="112">
        <f t="shared" si="17"/>
        <v>0</v>
      </c>
      <c r="P80" s="113">
        <f t="shared" si="18"/>
        <v>0</v>
      </c>
      <c r="Q80" s="110">
        <f t="shared" si="19"/>
        <v>0</v>
      </c>
      <c r="R80" s="113">
        <f t="shared" si="20"/>
        <v>0</v>
      </c>
      <c r="S80" s="114">
        <f t="shared" si="21"/>
        <v>0</v>
      </c>
      <c r="W80" s="107"/>
      <c r="X80" s="105"/>
      <c r="Y80" s="105"/>
      <c r="Z80" s="105"/>
      <c r="AA80" s="105"/>
      <c r="AB80" s="105"/>
      <c r="AC80" s="105"/>
    </row>
    <row r="81" spans="2:29" ht="13.5" customHeight="1" x14ac:dyDescent="0.2">
      <c r="B81" s="655"/>
      <c r="C81" s="656"/>
      <c r="D81" s="229"/>
      <c r="E81" s="232"/>
      <c r="F81" s="233"/>
      <c r="G81" s="110">
        <f t="shared" si="11"/>
        <v>0</v>
      </c>
      <c r="H81" s="111">
        <f t="shared" si="12"/>
        <v>0</v>
      </c>
      <c r="I81" s="110">
        <f t="shared" si="13"/>
        <v>0</v>
      </c>
      <c r="J81" s="232"/>
      <c r="K81" s="112">
        <f t="shared" si="14"/>
        <v>0</v>
      </c>
      <c r="L81" s="234"/>
      <c r="M81" s="110">
        <f t="shared" si="15"/>
        <v>0</v>
      </c>
      <c r="N81" s="113">
        <f t="shared" si="16"/>
        <v>0</v>
      </c>
      <c r="O81" s="112">
        <f t="shared" si="17"/>
        <v>0</v>
      </c>
      <c r="P81" s="113">
        <f t="shared" si="18"/>
        <v>0</v>
      </c>
      <c r="Q81" s="110">
        <f t="shared" si="19"/>
        <v>0</v>
      </c>
      <c r="R81" s="113">
        <f t="shared" si="20"/>
        <v>0</v>
      </c>
      <c r="S81" s="114">
        <f t="shared" si="21"/>
        <v>0</v>
      </c>
      <c r="W81" s="107"/>
      <c r="X81" s="105"/>
      <c r="Y81" s="105"/>
      <c r="Z81" s="105"/>
      <c r="AA81" s="105"/>
      <c r="AB81" s="105"/>
      <c r="AC81" s="105"/>
    </row>
    <row r="82" spans="2:29" ht="13.5" customHeight="1" x14ac:dyDescent="0.2">
      <c r="B82" s="655"/>
      <c r="C82" s="656"/>
      <c r="D82" s="229"/>
      <c r="E82" s="232"/>
      <c r="F82" s="233"/>
      <c r="G82" s="110">
        <f t="shared" si="11"/>
        <v>0</v>
      </c>
      <c r="H82" s="111">
        <f t="shared" si="12"/>
        <v>0</v>
      </c>
      <c r="I82" s="110">
        <f t="shared" si="13"/>
        <v>0</v>
      </c>
      <c r="J82" s="232"/>
      <c r="K82" s="112">
        <f t="shared" si="14"/>
        <v>0</v>
      </c>
      <c r="L82" s="234"/>
      <c r="M82" s="110">
        <f t="shared" si="15"/>
        <v>0</v>
      </c>
      <c r="N82" s="113">
        <f t="shared" si="16"/>
        <v>0</v>
      </c>
      <c r="O82" s="112">
        <f t="shared" si="17"/>
        <v>0</v>
      </c>
      <c r="P82" s="113">
        <f t="shared" si="18"/>
        <v>0</v>
      </c>
      <c r="Q82" s="110">
        <f t="shared" si="19"/>
        <v>0</v>
      </c>
      <c r="R82" s="113">
        <f t="shared" si="20"/>
        <v>0</v>
      </c>
      <c r="S82" s="114">
        <f t="shared" si="21"/>
        <v>0</v>
      </c>
      <c r="W82" s="107"/>
      <c r="X82" s="105"/>
      <c r="Y82" s="105"/>
      <c r="Z82" s="105"/>
      <c r="AA82" s="105"/>
      <c r="AB82" s="105"/>
      <c r="AC82" s="105"/>
    </row>
    <row r="83" spans="2:29" ht="13.5" customHeight="1" x14ac:dyDescent="0.2">
      <c r="B83" s="655"/>
      <c r="C83" s="656"/>
      <c r="D83" s="229"/>
      <c r="E83" s="232"/>
      <c r="F83" s="233"/>
      <c r="G83" s="110">
        <f t="shared" si="11"/>
        <v>0</v>
      </c>
      <c r="H83" s="111">
        <f t="shared" si="12"/>
        <v>0</v>
      </c>
      <c r="I83" s="110">
        <f t="shared" si="13"/>
        <v>0</v>
      </c>
      <c r="J83" s="232"/>
      <c r="K83" s="112">
        <f t="shared" si="14"/>
        <v>0</v>
      </c>
      <c r="L83" s="234"/>
      <c r="M83" s="110">
        <f t="shared" si="15"/>
        <v>0</v>
      </c>
      <c r="N83" s="113">
        <f t="shared" si="16"/>
        <v>0</v>
      </c>
      <c r="O83" s="112">
        <f t="shared" si="17"/>
        <v>0</v>
      </c>
      <c r="P83" s="113">
        <f t="shared" si="18"/>
        <v>0</v>
      </c>
      <c r="Q83" s="110">
        <f t="shared" si="19"/>
        <v>0</v>
      </c>
      <c r="R83" s="113">
        <f t="shared" si="20"/>
        <v>0</v>
      </c>
      <c r="S83" s="114">
        <f t="shared" si="21"/>
        <v>0</v>
      </c>
      <c r="W83" s="107"/>
      <c r="X83" s="105"/>
      <c r="Y83" s="105"/>
      <c r="Z83" s="105"/>
      <c r="AA83" s="105"/>
      <c r="AB83" s="105"/>
      <c r="AC83" s="105"/>
    </row>
    <row r="84" spans="2:29" ht="13.5" customHeight="1" x14ac:dyDescent="0.2">
      <c r="B84" s="655"/>
      <c r="C84" s="656"/>
      <c r="D84" s="229"/>
      <c r="E84" s="232"/>
      <c r="F84" s="233"/>
      <c r="G84" s="110">
        <f t="shared" si="11"/>
        <v>0</v>
      </c>
      <c r="H84" s="111">
        <f t="shared" si="12"/>
        <v>0</v>
      </c>
      <c r="I84" s="110">
        <f t="shared" si="13"/>
        <v>0</v>
      </c>
      <c r="J84" s="232"/>
      <c r="K84" s="112">
        <f t="shared" si="14"/>
        <v>0</v>
      </c>
      <c r="L84" s="234"/>
      <c r="M84" s="110">
        <f t="shared" si="15"/>
        <v>0</v>
      </c>
      <c r="N84" s="113">
        <f t="shared" si="16"/>
        <v>0</v>
      </c>
      <c r="O84" s="112">
        <f t="shared" si="17"/>
        <v>0</v>
      </c>
      <c r="P84" s="113">
        <f t="shared" si="18"/>
        <v>0</v>
      </c>
      <c r="Q84" s="110">
        <f t="shared" si="19"/>
        <v>0</v>
      </c>
      <c r="R84" s="113">
        <f t="shared" si="20"/>
        <v>0</v>
      </c>
      <c r="S84" s="114">
        <f t="shared" si="21"/>
        <v>0</v>
      </c>
      <c r="W84" s="107"/>
      <c r="X84" s="105"/>
      <c r="Y84" s="105"/>
      <c r="Z84" s="105"/>
      <c r="AA84" s="105"/>
      <c r="AB84" s="105"/>
      <c r="AC84" s="105"/>
    </row>
    <row r="85" spans="2:29" ht="13.5" customHeight="1" x14ac:dyDescent="0.2">
      <c r="B85" s="655"/>
      <c r="C85" s="656"/>
      <c r="D85" s="229"/>
      <c r="E85" s="232"/>
      <c r="F85" s="233"/>
      <c r="G85" s="110">
        <f t="shared" si="11"/>
        <v>0</v>
      </c>
      <c r="H85" s="111">
        <f t="shared" si="12"/>
        <v>0</v>
      </c>
      <c r="I85" s="110">
        <f t="shared" si="13"/>
        <v>0</v>
      </c>
      <c r="J85" s="232"/>
      <c r="K85" s="112">
        <f t="shared" si="14"/>
        <v>0</v>
      </c>
      <c r="L85" s="234"/>
      <c r="M85" s="110">
        <f t="shared" si="15"/>
        <v>0</v>
      </c>
      <c r="N85" s="113">
        <f t="shared" si="16"/>
        <v>0</v>
      </c>
      <c r="O85" s="112">
        <f t="shared" si="17"/>
        <v>0</v>
      </c>
      <c r="P85" s="113">
        <f t="shared" si="18"/>
        <v>0</v>
      </c>
      <c r="Q85" s="110">
        <f t="shared" si="19"/>
        <v>0</v>
      </c>
      <c r="R85" s="113">
        <f t="shared" si="20"/>
        <v>0</v>
      </c>
      <c r="S85" s="114">
        <f t="shared" si="21"/>
        <v>0</v>
      </c>
      <c r="W85" s="107"/>
      <c r="X85" s="105"/>
      <c r="Y85" s="105"/>
      <c r="Z85" s="105"/>
      <c r="AA85" s="105"/>
      <c r="AB85" s="105"/>
      <c r="AC85" s="105"/>
    </row>
    <row r="86" spans="2:29" ht="13.5" customHeight="1" x14ac:dyDescent="0.2">
      <c r="B86" s="655"/>
      <c r="C86" s="656"/>
      <c r="D86" s="229"/>
      <c r="E86" s="232"/>
      <c r="F86" s="233"/>
      <c r="G86" s="110">
        <f t="shared" si="11"/>
        <v>0</v>
      </c>
      <c r="H86" s="111">
        <f t="shared" si="12"/>
        <v>0</v>
      </c>
      <c r="I86" s="110">
        <f t="shared" si="13"/>
        <v>0</v>
      </c>
      <c r="J86" s="232"/>
      <c r="K86" s="112">
        <f t="shared" si="14"/>
        <v>0</v>
      </c>
      <c r="L86" s="234"/>
      <c r="M86" s="110">
        <f t="shared" si="15"/>
        <v>0</v>
      </c>
      <c r="N86" s="113">
        <f t="shared" si="16"/>
        <v>0</v>
      </c>
      <c r="O86" s="112">
        <f t="shared" si="17"/>
        <v>0</v>
      </c>
      <c r="P86" s="113">
        <f t="shared" si="18"/>
        <v>0</v>
      </c>
      <c r="Q86" s="110">
        <f t="shared" si="19"/>
        <v>0</v>
      </c>
      <c r="R86" s="113">
        <f t="shared" si="20"/>
        <v>0</v>
      </c>
      <c r="S86" s="114">
        <f t="shared" si="21"/>
        <v>0</v>
      </c>
      <c r="W86" s="107"/>
      <c r="X86" s="105"/>
      <c r="Y86" s="105"/>
      <c r="Z86" s="105"/>
      <c r="AA86" s="105"/>
      <c r="AB86" s="105"/>
      <c r="AC86" s="105"/>
    </row>
    <row r="87" spans="2:29" ht="13.5" customHeight="1" x14ac:dyDescent="0.2">
      <c r="B87" s="655"/>
      <c r="C87" s="656"/>
      <c r="D87" s="229"/>
      <c r="E87" s="232"/>
      <c r="F87" s="233"/>
      <c r="G87" s="110">
        <f t="shared" si="11"/>
        <v>0</v>
      </c>
      <c r="H87" s="111">
        <f t="shared" si="12"/>
        <v>0</v>
      </c>
      <c r="I87" s="110">
        <f t="shared" si="13"/>
        <v>0</v>
      </c>
      <c r="J87" s="232"/>
      <c r="K87" s="112">
        <f t="shared" si="14"/>
        <v>0</v>
      </c>
      <c r="L87" s="234"/>
      <c r="M87" s="110">
        <f t="shared" si="15"/>
        <v>0</v>
      </c>
      <c r="N87" s="113">
        <f t="shared" si="16"/>
        <v>0</v>
      </c>
      <c r="O87" s="112">
        <f t="shared" si="17"/>
        <v>0</v>
      </c>
      <c r="P87" s="113">
        <f t="shared" si="18"/>
        <v>0</v>
      </c>
      <c r="Q87" s="110">
        <f t="shared" si="19"/>
        <v>0</v>
      </c>
      <c r="R87" s="113">
        <f t="shared" si="20"/>
        <v>0</v>
      </c>
      <c r="S87" s="114">
        <f t="shared" si="21"/>
        <v>0</v>
      </c>
      <c r="W87" s="107"/>
      <c r="X87" s="105"/>
      <c r="Y87" s="105"/>
      <c r="Z87" s="105"/>
      <c r="AA87" s="105"/>
      <c r="AB87" s="105"/>
      <c r="AC87" s="105"/>
    </row>
    <row r="88" spans="2:29" ht="13.5" customHeight="1" x14ac:dyDescent="0.2">
      <c r="B88" s="655"/>
      <c r="C88" s="656"/>
      <c r="D88" s="229"/>
      <c r="E88" s="232"/>
      <c r="F88" s="233"/>
      <c r="G88" s="110">
        <f t="shared" si="11"/>
        <v>0</v>
      </c>
      <c r="H88" s="111">
        <f t="shared" si="12"/>
        <v>0</v>
      </c>
      <c r="I88" s="110">
        <f t="shared" si="13"/>
        <v>0</v>
      </c>
      <c r="J88" s="232"/>
      <c r="K88" s="112">
        <f t="shared" si="14"/>
        <v>0</v>
      </c>
      <c r="L88" s="234"/>
      <c r="M88" s="110">
        <f t="shared" si="15"/>
        <v>0</v>
      </c>
      <c r="N88" s="113">
        <f t="shared" si="16"/>
        <v>0</v>
      </c>
      <c r="O88" s="112">
        <f t="shared" si="17"/>
        <v>0</v>
      </c>
      <c r="P88" s="113">
        <f t="shared" si="18"/>
        <v>0</v>
      </c>
      <c r="Q88" s="110">
        <f t="shared" si="19"/>
        <v>0</v>
      </c>
      <c r="R88" s="113">
        <f t="shared" si="20"/>
        <v>0</v>
      </c>
      <c r="S88" s="114">
        <f t="shared" si="21"/>
        <v>0</v>
      </c>
      <c r="W88" s="107"/>
      <c r="X88" s="105"/>
      <c r="Y88" s="105"/>
      <c r="Z88" s="105"/>
      <c r="AA88" s="105"/>
      <c r="AB88" s="105"/>
      <c r="AC88" s="105"/>
    </row>
    <row r="89" spans="2:29" ht="13.5" customHeight="1" x14ac:dyDescent="0.2">
      <c r="B89" s="655"/>
      <c r="C89" s="656"/>
      <c r="D89" s="229"/>
      <c r="E89" s="232"/>
      <c r="F89" s="233"/>
      <c r="G89" s="110">
        <f t="shared" si="11"/>
        <v>0</v>
      </c>
      <c r="H89" s="111">
        <f t="shared" si="12"/>
        <v>0</v>
      </c>
      <c r="I89" s="110">
        <f t="shared" si="13"/>
        <v>0</v>
      </c>
      <c r="J89" s="232"/>
      <c r="K89" s="112">
        <f t="shared" si="14"/>
        <v>0</v>
      </c>
      <c r="L89" s="234"/>
      <c r="M89" s="110">
        <f t="shared" si="15"/>
        <v>0</v>
      </c>
      <c r="N89" s="113">
        <f t="shared" si="16"/>
        <v>0</v>
      </c>
      <c r="O89" s="112">
        <f t="shared" si="17"/>
        <v>0</v>
      </c>
      <c r="P89" s="113">
        <f t="shared" si="18"/>
        <v>0</v>
      </c>
      <c r="Q89" s="110">
        <f t="shared" si="19"/>
        <v>0</v>
      </c>
      <c r="R89" s="113">
        <f t="shared" si="20"/>
        <v>0</v>
      </c>
      <c r="S89" s="114">
        <f t="shared" si="21"/>
        <v>0</v>
      </c>
      <c r="W89" s="107"/>
      <c r="X89" s="105"/>
      <c r="Y89" s="105"/>
      <c r="Z89" s="105"/>
      <c r="AA89" s="105"/>
      <c r="AB89" s="105"/>
      <c r="AC89" s="105"/>
    </row>
    <row r="90" spans="2:29" ht="13.5" customHeight="1" x14ac:dyDescent="0.2">
      <c r="B90" s="655"/>
      <c r="C90" s="656"/>
      <c r="D90" s="229"/>
      <c r="E90" s="232"/>
      <c r="F90" s="233"/>
      <c r="G90" s="110">
        <f t="shared" si="11"/>
        <v>0</v>
      </c>
      <c r="H90" s="111">
        <f t="shared" si="12"/>
        <v>0</v>
      </c>
      <c r="I90" s="110">
        <f t="shared" si="13"/>
        <v>0</v>
      </c>
      <c r="J90" s="232"/>
      <c r="K90" s="112">
        <f t="shared" si="14"/>
        <v>0</v>
      </c>
      <c r="L90" s="234"/>
      <c r="M90" s="110">
        <f t="shared" si="15"/>
        <v>0</v>
      </c>
      <c r="N90" s="113">
        <f t="shared" si="16"/>
        <v>0</v>
      </c>
      <c r="O90" s="112">
        <f t="shared" si="17"/>
        <v>0</v>
      </c>
      <c r="P90" s="113">
        <f t="shared" si="18"/>
        <v>0</v>
      </c>
      <c r="Q90" s="110">
        <f t="shared" si="19"/>
        <v>0</v>
      </c>
      <c r="R90" s="113">
        <f t="shared" si="20"/>
        <v>0</v>
      </c>
      <c r="S90" s="114">
        <f t="shared" si="21"/>
        <v>0</v>
      </c>
      <c r="W90" s="107"/>
      <c r="X90" s="105"/>
      <c r="Y90" s="105"/>
      <c r="Z90" s="105"/>
      <c r="AA90" s="105"/>
      <c r="AB90" s="105"/>
      <c r="AC90" s="105"/>
    </row>
    <row r="91" spans="2:29" ht="13.5" customHeight="1" x14ac:dyDescent="0.2">
      <c r="B91" s="655"/>
      <c r="C91" s="656"/>
      <c r="D91" s="229"/>
      <c r="E91" s="232"/>
      <c r="F91" s="233"/>
      <c r="G91" s="110">
        <f t="shared" si="11"/>
        <v>0</v>
      </c>
      <c r="H91" s="111">
        <f t="shared" si="12"/>
        <v>0</v>
      </c>
      <c r="I91" s="110">
        <f t="shared" si="13"/>
        <v>0</v>
      </c>
      <c r="J91" s="232"/>
      <c r="K91" s="112">
        <f t="shared" si="14"/>
        <v>0</v>
      </c>
      <c r="L91" s="234"/>
      <c r="M91" s="110">
        <f t="shared" si="15"/>
        <v>0</v>
      </c>
      <c r="N91" s="113">
        <f t="shared" si="16"/>
        <v>0</v>
      </c>
      <c r="O91" s="112">
        <f t="shared" si="17"/>
        <v>0</v>
      </c>
      <c r="P91" s="113">
        <f t="shared" si="18"/>
        <v>0</v>
      </c>
      <c r="Q91" s="110">
        <f t="shared" si="19"/>
        <v>0</v>
      </c>
      <c r="R91" s="113">
        <f t="shared" si="20"/>
        <v>0</v>
      </c>
      <c r="S91" s="114">
        <f t="shared" si="21"/>
        <v>0</v>
      </c>
      <c r="W91" s="107"/>
      <c r="X91" s="105"/>
      <c r="Y91" s="105"/>
      <c r="Z91" s="105"/>
      <c r="AA91" s="105"/>
      <c r="AB91" s="105"/>
      <c r="AC91" s="105"/>
    </row>
    <row r="92" spans="2:29" ht="13.5" customHeight="1" x14ac:dyDescent="0.2">
      <c r="B92" s="655"/>
      <c r="C92" s="656"/>
      <c r="D92" s="229"/>
      <c r="E92" s="232"/>
      <c r="F92" s="233"/>
      <c r="G92" s="110">
        <f t="shared" si="11"/>
        <v>0</v>
      </c>
      <c r="H92" s="111">
        <f t="shared" si="12"/>
        <v>0</v>
      </c>
      <c r="I92" s="110">
        <f t="shared" si="13"/>
        <v>0</v>
      </c>
      <c r="J92" s="232"/>
      <c r="K92" s="112">
        <f t="shared" si="14"/>
        <v>0</v>
      </c>
      <c r="L92" s="234"/>
      <c r="M92" s="110">
        <f t="shared" si="15"/>
        <v>0</v>
      </c>
      <c r="N92" s="113">
        <f t="shared" si="16"/>
        <v>0</v>
      </c>
      <c r="O92" s="112">
        <f t="shared" si="17"/>
        <v>0</v>
      </c>
      <c r="P92" s="113">
        <f t="shared" si="18"/>
        <v>0</v>
      </c>
      <c r="Q92" s="110">
        <f t="shared" si="19"/>
        <v>0</v>
      </c>
      <c r="R92" s="113">
        <f t="shared" si="20"/>
        <v>0</v>
      </c>
      <c r="S92" s="114">
        <f t="shared" si="21"/>
        <v>0</v>
      </c>
      <c r="W92" s="107"/>
      <c r="X92" s="105"/>
      <c r="Y92" s="105"/>
      <c r="Z92" s="105"/>
      <c r="AA92" s="105"/>
      <c r="AB92" s="105"/>
      <c r="AC92" s="105"/>
    </row>
    <row r="93" spans="2:29" ht="13.5" customHeight="1" x14ac:dyDescent="0.2">
      <c r="B93" s="655"/>
      <c r="C93" s="656"/>
      <c r="D93" s="229"/>
      <c r="E93" s="232"/>
      <c r="F93" s="233"/>
      <c r="G93" s="110">
        <f t="shared" si="11"/>
        <v>0</v>
      </c>
      <c r="H93" s="111">
        <f t="shared" si="12"/>
        <v>0</v>
      </c>
      <c r="I93" s="110">
        <f t="shared" si="13"/>
        <v>0</v>
      </c>
      <c r="J93" s="232"/>
      <c r="K93" s="112">
        <f t="shared" si="14"/>
        <v>0</v>
      </c>
      <c r="L93" s="234"/>
      <c r="M93" s="110">
        <f t="shared" si="15"/>
        <v>0</v>
      </c>
      <c r="N93" s="113">
        <f t="shared" si="16"/>
        <v>0</v>
      </c>
      <c r="O93" s="112">
        <f t="shared" si="17"/>
        <v>0</v>
      </c>
      <c r="P93" s="113">
        <f t="shared" si="18"/>
        <v>0</v>
      </c>
      <c r="Q93" s="110">
        <f t="shared" si="19"/>
        <v>0</v>
      </c>
      <c r="R93" s="113">
        <f t="shared" si="20"/>
        <v>0</v>
      </c>
      <c r="S93" s="114">
        <f t="shared" si="21"/>
        <v>0</v>
      </c>
      <c r="W93" s="107"/>
      <c r="X93" s="105"/>
      <c r="Y93" s="105"/>
      <c r="Z93" s="105"/>
      <c r="AA93" s="105"/>
      <c r="AB93" s="105"/>
      <c r="AC93" s="105"/>
    </row>
    <row r="94" spans="2:29" ht="13.5" customHeight="1" x14ac:dyDescent="0.2">
      <c r="B94" s="655"/>
      <c r="C94" s="656"/>
      <c r="D94" s="229"/>
      <c r="E94" s="232"/>
      <c r="F94" s="233"/>
      <c r="G94" s="110">
        <f t="shared" si="11"/>
        <v>0</v>
      </c>
      <c r="H94" s="111">
        <f t="shared" si="12"/>
        <v>0</v>
      </c>
      <c r="I94" s="110">
        <f t="shared" si="13"/>
        <v>0</v>
      </c>
      <c r="J94" s="232"/>
      <c r="K94" s="112">
        <f t="shared" si="14"/>
        <v>0</v>
      </c>
      <c r="L94" s="234"/>
      <c r="M94" s="110">
        <f t="shared" si="15"/>
        <v>0</v>
      </c>
      <c r="N94" s="113">
        <f t="shared" si="16"/>
        <v>0</v>
      </c>
      <c r="O94" s="112">
        <f t="shared" si="17"/>
        <v>0</v>
      </c>
      <c r="P94" s="113">
        <f t="shared" si="18"/>
        <v>0</v>
      </c>
      <c r="Q94" s="110">
        <f t="shared" si="19"/>
        <v>0</v>
      </c>
      <c r="R94" s="113">
        <f t="shared" si="20"/>
        <v>0</v>
      </c>
      <c r="S94" s="114">
        <f t="shared" si="21"/>
        <v>0</v>
      </c>
      <c r="W94" s="107"/>
      <c r="X94" s="105"/>
      <c r="Y94" s="105"/>
      <c r="Z94" s="105"/>
      <c r="AA94" s="105"/>
      <c r="AB94" s="105"/>
      <c r="AC94" s="105"/>
    </row>
    <row r="95" spans="2:29" ht="13.5" customHeight="1" x14ac:dyDescent="0.2">
      <c r="B95" s="655"/>
      <c r="C95" s="656"/>
      <c r="D95" s="229"/>
      <c r="E95" s="232"/>
      <c r="F95" s="233"/>
      <c r="G95" s="110">
        <f t="shared" si="11"/>
        <v>0</v>
      </c>
      <c r="H95" s="111">
        <f t="shared" si="12"/>
        <v>0</v>
      </c>
      <c r="I95" s="110">
        <f t="shared" si="13"/>
        <v>0</v>
      </c>
      <c r="J95" s="232"/>
      <c r="K95" s="112">
        <f t="shared" si="14"/>
        <v>0</v>
      </c>
      <c r="L95" s="234"/>
      <c r="M95" s="110">
        <f t="shared" si="15"/>
        <v>0</v>
      </c>
      <c r="N95" s="113">
        <f t="shared" si="16"/>
        <v>0</v>
      </c>
      <c r="O95" s="112">
        <f t="shared" si="17"/>
        <v>0</v>
      </c>
      <c r="P95" s="113">
        <f t="shared" si="18"/>
        <v>0</v>
      </c>
      <c r="Q95" s="110">
        <f t="shared" si="19"/>
        <v>0</v>
      </c>
      <c r="R95" s="113">
        <f t="shared" si="20"/>
        <v>0</v>
      </c>
      <c r="S95" s="114">
        <f t="shared" si="21"/>
        <v>0</v>
      </c>
      <c r="W95" s="107"/>
      <c r="X95" s="105"/>
      <c r="Y95" s="105"/>
      <c r="Z95" s="105"/>
      <c r="AA95" s="105"/>
      <c r="AB95" s="105"/>
      <c r="AC95" s="105"/>
    </row>
    <row r="96" spans="2:29" ht="13.5" customHeight="1" x14ac:dyDescent="0.2">
      <c r="B96" s="655"/>
      <c r="C96" s="656"/>
      <c r="D96" s="229"/>
      <c r="E96" s="232"/>
      <c r="F96" s="233"/>
      <c r="G96" s="110">
        <f t="shared" si="11"/>
        <v>0</v>
      </c>
      <c r="H96" s="111">
        <f t="shared" si="12"/>
        <v>0</v>
      </c>
      <c r="I96" s="110">
        <f t="shared" si="13"/>
        <v>0</v>
      </c>
      <c r="J96" s="232"/>
      <c r="K96" s="112">
        <f t="shared" si="14"/>
        <v>0</v>
      </c>
      <c r="L96" s="234"/>
      <c r="M96" s="110">
        <f t="shared" si="15"/>
        <v>0</v>
      </c>
      <c r="N96" s="113">
        <f t="shared" si="16"/>
        <v>0</v>
      </c>
      <c r="O96" s="112">
        <f t="shared" si="17"/>
        <v>0</v>
      </c>
      <c r="P96" s="113">
        <f t="shared" si="18"/>
        <v>0</v>
      </c>
      <c r="Q96" s="110">
        <f t="shared" si="19"/>
        <v>0</v>
      </c>
      <c r="R96" s="113">
        <f t="shared" si="20"/>
        <v>0</v>
      </c>
      <c r="S96" s="114">
        <f t="shared" si="21"/>
        <v>0</v>
      </c>
      <c r="W96" s="107"/>
      <c r="X96" s="105"/>
      <c r="Y96" s="105"/>
      <c r="Z96" s="105"/>
      <c r="AA96" s="105"/>
      <c r="AB96" s="105"/>
      <c r="AC96" s="105"/>
    </row>
    <row r="97" spans="1:29" ht="13.5" customHeight="1" x14ac:dyDescent="0.2">
      <c r="B97" s="655"/>
      <c r="C97" s="656"/>
      <c r="D97" s="229"/>
      <c r="E97" s="232"/>
      <c r="F97" s="233"/>
      <c r="G97" s="110">
        <f t="shared" si="11"/>
        <v>0</v>
      </c>
      <c r="H97" s="111">
        <f t="shared" si="12"/>
        <v>0</v>
      </c>
      <c r="I97" s="110">
        <f t="shared" si="13"/>
        <v>0</v>
      </c>
      <c r="J97" s="232"/>
      <c r="K97" s="112">
        <f t="shared" si="14"/>
        <v>0</v>
      </c>
      <c r="L97" s="234"/>
      <c r="M97" s="110">
        <f t="shared" si="15"/>
        <v>0</v>
      </c>
      <c r="N97" s="113">
        <f t="shared" si="16"/>
        <v>0</v>
      </c>
      <c r="O97" s="112">
        <f t="shared" si="17"/>
        <v>0</v>
      </c>
      <c r="P97" s="113">
        <f t="shared" si="18"/>
        <v>0</v>
      </c>
      <c r="Q97" s="110">
        <f t="shared" si="19"/>
        <v>0</v>
      </c>
      <c r="R97" s="113">
        <f t="shared" si="20"/>
        <v>0</v>
      </c>
      <c r="S97" s="114">
        <f t="shared" si="21"/>
        <v>0</v>
      </c>
      <c r="W97" s="107"/>
      <c r="X97" s="105"/>
      <c r="Y97" s="105"/>
      <c r="Z97" s="105"/>
      <c r="AA97" s="105"/>
      <c r="AB97" s="105"/>
      <c r="AC97" s="105"/>
    </row>
    <row r="98" spans="1:29" ht="13.5" customHeight="1" x14ac:dyDescent="0.2">
      <c r="B98" s="655"/>
      <c r="C98" s="656"/>
      <c r="D98" s="229"/>
      <c r="E98" s="232"/>
      <c r="F98" s="233"/>
      <c r="G98" s="110">
        <f t="shared" si="11"/>
        <v>0</v>
      </c>
      <c r="H98" s="111">
        <f t="shared" si="12"/>
        <v>0</v>
      </c>
      <c r="I98" s="110">
        <f t="shared" si="13"/>
        <v>0</v>
      </c>
      <c r="J98" s="232"/>
      <c r="K98" s="112">
        <f t="shared" si="14"/>
        <v>0</v>
      </c>
      <c r="L98" s="234"/>
      <c r="M98" s="110">
        <f t="shared" si="15"/>
        <v>0</v>
      </c>
      <c r="N98" s="113">
        <f t="shared" si="16"/>
        <v>0</v>
      </c>
      <c r="O98" s="112">
        <f t="shared" si="17"/>
        <v>0</v>
      </c>
      <c r="P98" s="113">
        <f t="shared" si="18"/>
        <v>0</v>
      </c>
      <c r="Q98" s="110">
        <f t="shared" si="19"/>
        <v>0</v>
      </c>
      <c r="R98" s="113">
        <f t="shared" si="20"/>
        <v>0</v>
      </c>
      <c r="S98" s="114">
        <f t="shared" si="21"/>
        <v>0</v>
      </c>
      <c r="W98" s="107"/>
      <c r="X98" s="105"/>
      <c r="Y98" s="105"/>
      <c r="Z98" s="105"/>
      <c r="AA98" s="105"/>
      <c r="AB98" s="105"/>
      <c r="AC98" s="105"/>
    </row>
    <row r="99" spans="1:29" ht="13.5" customHeight="1" x14ac:dyDescent="0.2">
      <c r="B99" s="655"/>
      <c r="C99" s="656"/>
      <c r="D99" s="229"/>
      <c r="E99" s="232"/>
      <c r="F99" s="233"/>
      <c r="G99" s="110">
        <f t="shared" si="11"/>
        <v>0</v>
      </c>
      <c r="H99" s="111">
        <f t="shared" si="12"/>
        <v>0</v>
      </c>
      <c r="I99" s="110">
        <f t="shared" si="13"/>
        <v>0</v>
      </c>
      <c r="J99" s="232"/>
      <c r="K99" s="112">
        <f t="shared" si="14"/>
        <v>0</v>
      </c>
      <c r="L99" s="234"/>
      <c r="M99" s="110">
        <f t="shared" si="15"/>
        <v>0</v>
      </c>
      <c r="N99" s="113">
        <f t="shared" si="16"/>
        <v>0</v>
      </c>
      <c r="O99" s="112">
        <f t="shared" si="17"/>
        <v>0</v>
      </c>
      <c r="P99" s="113">
        <f t="shared" si="18"/>
        <v>0</v>
      </c>
      <c r="Q99" s="110">
        <f t="shared" si="19"/>
        <v>0</v>
      </c>
      <c r="R99" s="113">
        <f t="shared" si="20"/>
        <v>0</v>
      </c>
      <c r="S99" s="114">
        <f t="shared" si="21"/>
        <v>0</v>
      </c>
      <c r="W99" s="107"/>
      <c r="X99" s="105"/>
      <c r="Y99" s="105"/>
      <c r="Z99" s="105"/>
      <c r="AA99" s="105"/>
      <c r="AB99" s="105"/>
      <c r="AC99" s="105"/>
    </row>
    <row r="100" spans="1:29" ht="13.5" customHeight="1" x14ac:dyDescent="0.2">
      <c r="B100" s="655"/>
      <c r="C100" s="656"/>
      <c r="D100" s="229"/>
      <c r="E100" s="232"/>
      <c r="F100" s="233"/>
      <c r="G100" s="110">
        <f t="shared" si="11"/>
        <v>0</v>
      </c>
      <c r="H100" s="111">
        <f t="shared" si="12"/>
        <v>0</v>
      </c>
      <c r="I100" s="110">
        <f t="shared" si="13"/>
        <v>0</v>
      </c>
      <c r="J100" s="232"/>
      <c r="K100" s="112">
        <f t="shared" si="14"/>
        <v>0</v>
      </c>
      <c r="L100" s="234"/>
      <c r="M100" s="110">
        <f t="shared" si="15"/>
        <v>0</v>
      </c>
      <c r="N100" s="113">
        <f t="shared" si="16"/>
        <v>0</v>
      </c>
      <c r="O100" s="112">
        <f t="shared" si="17"/>
        <v>0</v>
      </c>
      <c r="P100" s="113">
        <f t="shared" si="18"/>
        <v>0</v>
      </c>
      <c r="Q100" s="110">
        <f t="shared" si="19"/>
        <v>0</v>
      </c>
      <c r="R100" s="113">
        <f t="shared" si="20"/>
        <v>0</v>
      </c>
      <c r="S100" s="114">
        <f t="shared" si="21"/>
        <v>0</v>
      </c>
      <c r="W100" s="107"/>
      <c r="X100" s="105"/>
      <c r="Y100" s="105"/>
      <c r="Z100" s="105"/>
      <c r="AA100" s="105"/>
      <c r="AB100" s="105"/>
      <c r="AC100" s="105"/>
    </row>
    <row r="101" spans="1:29" ht="13.5" customHeight="1" x14ac:dyDescent="0.2">
      <c r="B101" s="655"/>
      <c r="C101" s="656"/>
      <c r="D101" s="229"/>
      <c r="E101" s="232"/>
      <c r="F101" s="233"/>
      <c r="G101" s="110">
        <f t="shared" si="11"/>
        <v>0</v>
      </c>
      <c r="H101" s="111">
        <f t="shared" si="12"/>
        <v>0</v>
      </c>
      <c r="I101" s="110">
        <f t="shared" si="13"/>
        <v>0</v>
      </c>
      <c r="J101" s="232"/>
      <c r="K101" s="112">
        <f t="shared" si="14"/>
        <v>0</v>
      </c>
      <c r="L101" s="234"/>
      <c r="M101" s="110">
        <f t="shared" si="15"/>
        <v>0</v>
      </c>
      <c r="N101" s="113">
        <f t="shared" si="16"/>
        <v>0</v>
      </c>
      <c r="O101" s="112">
        <f t="shared" si="17"/>
        <v>0</v>
      </c>
      <c r="P101" s="113">
        <f t="shared" si="18"/>
        <v>0</v>
      </c>
      <c r="Q101" s="110">
        <f t="shared" si="19"/>
        <v>0</v>
      </c>
      <c r="R101" s="113">
        <f t="shared" si="20"/>
        <v>0</v>
      </c>
      <c r="S101" s="114">
        <f t="shared" si="21"/>
        <v>0</v>
      </c>
      <c r="W101" s="107"/>
      <c r="X101" s="105"/>
      <c r="Y101" s="105"/>
      <c r="Z101" s="105"/>
      <c r="AA101" s="105"/>
      <c r="AB101" s="105"/>
      <c r="AC101" s="105"/>
    </row>
    <row r="102" spans="1:29" ht="13.5" customHeight="1" x14ac:dyDescent="0.2">
      <c r="B102" s="655"/>
      <c r="C102" s="656"/>
      <c r="D102" s="229"/>
      <c r="E102" s="232"/>
      <c r="F102" s="233"/>
      <c r="G102" s="110">
        <f t="shared" si="11"/>
        <v>0</v>
      </c>
      <c r="H102" s="111">
        <f t="shared" si="12"/>
        <v>0</v>
      </c>
      <c r="I102" s="110">
        <f t="shared" si="13"/>
        <v>0</v>
      </c>
      <c r="J102" s="232"/>
      <c r="K102" s="112">
        <f t="shared" si="14"/>
        <v>0</v>
      </c>
      <c r="L102" s="234"/>
      <c r="M102" s="110">
        <f t="shared" si="15"/>
        <v>0</v>
      </c>
      <c r="N102" s="113">
        <f t="shared" si="16"/>
        <v>0</v>
      </c>
      <c r="O102" s="112">
        <f t="shared" si="17"/>
        <v>0</v>
      </c>
      <c r="P102" s="113">
        <f t="shared" si="18"/>
        <v>0</v>
      </c>
      <c r="Q102" s="110">
        <f t="shared" si="19"/>
        <v>0</v>
      </c>
      <c r="R102" s="113">
        <f t="shared" si="20"/>
        <v>0</v>
      </c>
      <c r="S102" s="114">
        <f t="shared" si="21"/>
        <v>0</v>
      </c>
      <c r="W102" s="107"/>
      <c r="X102" s="105"/>
      <c r="Y102" s="105"/>
      <c r="Z102" s="105"/>
      <c r="AA102" s="105"/>
      <c r="AB102" s="105"/>
      <c r="AC102" s="105"/>
    </row>
    <row r="103" spans="1:29" ht="13.5" customHeight="1" x14ac:dyDescent="0.2">
      <c r="B103" s="655"/>
      <c r="C103" s="656"/>
      <c r="D103" s="229"/>
      <c r="E103" s="232"/>
      <c r="F103" s="233"/>
      <c r="G103" s="110">
        <f t="shared" si="11"/>
        <v>0</v>
      </c>
      <c r="H103" s="111">
        <f t="shared" si="12"/>
        <v>0</v>
      </c>
      <c r="I103" s="110">
        <f t="shared" si="13"/>
        <v>0</v>
      </c>
      <c r="J103" s="232"/>
      <c r="K103" s="112">
        <f t="shared" si="14"/>
        <v>0</v>
      </c>
      <c r="L103" s="234"/>
      <c r="M103" s="110">
        <f t="shared" si="15"/>
        <v>0</v>
      </c>
      <c r="N103" s="113">
        <f t="shared" si="16"/>
        <v>0</v>
      </c>
      <c r="O103" s="112">
        <f t="shared" si="17"/>
        <v>0</v>
      </c>
      <c r="P103" s="113">
        <f t="shared" si="18"/>
        <v>0</v>
      </c>
      <c r="Q103" s="110">
        <f t="shared" si="19"/>
        <v>0</v>
      </c>
      <c r="R103" s="113">
        <f t="shared" si="20"/>
        <v>0</v>
      </c>
      <c r="S103" s="114">
        <f t="shared" si="21"/>
        <v>0</v>
      </c>
      <c r="W103" s="107"/>
      <c r="X103" s="105"/>
      <c r="Y103" s="105"/>
      <c r="Z103" s="105"/>
      <c r="AA103" s="105"/>
      <c r="AB103" s="105"/>
      <c r="AC103" s="105"/>
    </row>
    <row r="104" spans="1:29" ht="13.5" customHeight="1" x14ac:dyDescent="0.2">
      <c r="B104" s="655"/>
      <c r="C104" s="656"/>
      <c r="D104" s="229"/>
      <c r="E104" s="232"/>
      <c r="F104" s="233"/>
      <c r="G104" s="110">
        <f t="shared" si="11"/>
        <v>0</v>
      </c>
      <c r="H104" s="111">
        <f t="shared" si="12"/>
        <v>0</v>
      </c>
      <c r="I104" s="110">
        <f t="shared" si="13"/>
        <v>0</v>
      </c>
      <c r="J104" s="232"/>
      <c r="K104" s="112">
        <f t="shared" si="14"/>
        <v>0</v>
      </c>
      <c r="L104" s="234"/>
      <c r="M104" s="110">
        <f t="shared" si="15"/>
        <v>0</v>
      </c>
      <c r="N104" s="113">
        <f t="shared" si="16"/>
        <v>0</v>
      </c>
      <c r="O104" s="112">
        <f t="shared" si="17"/>
        <v>0</v>
      </c>
      <c r="P104" s="113">
        <f t="shared" si="18"/>
        <v>0</v>
      </c>
      <c r="Q104" s="110">
        <f t="shared" si="19"/>
        <v>0</v>
      </c>
      <c r="R104" s="113">
        <f t="shared" si="20"/>
        <v>0</v>
      </c>
      <c r="S104" s="114">
        <f t="shared" si="21"/>
        <v>0</v>
      </c>
      <c r="W104" s="107"/>
      <c r="X104" s="105"/>
      <c r="Y104" s="105"/>
      <c r="Z104" s="105"/>
      <c r="AA104" s="105"/>
      <c r="AB104" s="105"/>
      <c r="AC104" s="105"/>
    </row>
    <row r="105" spans="1:29" ht="13.5" customHeight="1" x14ac:dyDescent="0.2">
      <c r="B105" s="655"/>
      <c r="C105" s="656"/>
      <c r="D105" s="229"/>
      <c r="E105" s="232"/>
      <c r="F105" s="233"/>
      <c r="G105" s="110">
        <f t="shared" si="11"/>
        <v>0</v>
      </c>
      <c r="H105" s="111">
        <f t="shared" si="12"/>
        <v>0</v>
      </c>
      <c r="I105" s="110">
        <f t="shared" si="13"/>
        <v>0</v>
      </c>
      <c r="J105" s="232"/>
      <c r="K105" s="112">
        <f t="shared" si="14"/>
        <v>0</v>
      </c>
      <c r="L105" s="234"/>
      <c r="M105" s="110">
        <f t="shared" si="15"/>
        <v>0</v>
      </c>
      <c r="N105" s="113">
        <f t="shared" si="16"/>
        <v>0</v>
      </c>
      <c r="O105" s="112">
        <f t="shared" si="17"/>
        <v>0</v>
      </c>
      <c r="P105" s="113">
        <f t="shared" si="18"/>
        <v>0</v>
      </c>
      <c r="Q105" s="110">
        <f t="shared" si="19"/>
        <v>0</v>
      </c>
      <c r="R105" s="113">
        <f t="shared" si="20"/>
        <v>0</v>
      </c>
      <c r="S105" s="114">
        <f t="shared" si="21"/>
        <v>0</v>
      </c>
      <c r="W105" s="107"/>
      <c r="X105" s="105"/>
      <c r="Y105" s="105"/>
      <c r="Z105" s="105"/>
      <c r="AA105" s="105"/>
      <c r="AB105" s="105"/>
      <c r="AC105" s="105"/>
    </row>
    <row r="106" spans="1:29" ht="13.5" customHeight="1" x14ac:dyDescent="0.2">
      <c r="B106" s="655"/>
      <c r="C106" s="656"/>
      <c r="D106" s="229"/>
      <c r="E106" s="232"/>
      <c r="F106" s="233"/>
      <c r="G106" s="110">
        <f t="shared" si="11"/>
        <v>0</v>
      </c>
      <c r="H106" s="111">
        <f t="shared" si="12"/>
        <v>0</v>
      </c>
      <c r="I106" s="110">
        <f t="shared" si="13"/>
        <v>0</v>
      </c>
      <c r="J106" s="232"/>
      <c r="K106" s="112">
        <f t="shared" si="14"/>
        <v>0</v>
      </c>
      <c r="L106" s="234"/>
      <c r="M106" s="110">
        <f t="shared" si="15"/>
        <v>0</v>
      </c>
      <c r="N106" s="113">
        <f t="shared" si="16"/>
        <v>0</v>
      </c>
      <c r="O106" s="112">
        <f t="shared" si="17"/>
        <v>0</v>
      </c>
      <c r="P106" s="113">
        <f t="shared" si="18"/>
        <v>0</v>
      </c>
      <c r="Q106" s="110">
        <f t="shared" si="19"/>
        <v>0</v>
      </c>
      <c r="R106" s="113">
        <f t="shared" si="20"/>
        <v>0</v>
      </c>
      <c r="S106" s="114">
        <f t="shared" si="21"/>
        <v>0</v>
      </c>
      <c r="W106" s="107"/>
      <c r="X106" s="105"/>
      <c r="Y106" s="105"/>
      <c r="Z106" s="105"/>
      <c r="AA106" s="105"/>
      <c r="AB106" s="105"/>
      <c r="AC106" s="105"/>
    </row>
    <row r="107" spans="1:29" ht="13.5" customHeight="1" x14ac:dyDescent="0.2">
      <c r="B107" s="655"/>
      <c r="C107" s="656"/>
      <c r="D107" s="229"/>
      <c r="E107" s="232"/>
      <c r="F107" s="233"/>
      <c r="G107" s="110">
        <f t="shared" si="11"/>
        <v>0</v>
      </c>
      <c r="H107" s="111">
        <f t="shared" si="12"/>
        <v>0</v>
      </c>
      <c r="I107" s="110">
        <f t="shared" si="13"/>
        <v>0</v>
      </c>
      <c r="J107" s="232"/>
      <c r="K107" s="112">
        <f t="shared" si="14"/>
        <v>0</v>
      </c>
      <c r="L107" s="234"/>
      <c r="M107" s="110">
        <f t="shared" si="15"/>
        <v>0</v>
      </c>
      <c r="N107" s="113">
        <f t="shared" si="16"/>
        <v>0</v>
      </c>
      <c r="O107" s="112">
        <f t="shared" si="17"/>
        <v>0</v>
      </c>
      <c r="P107" s="113">
        <f t="shared" si="18"/>
        <v>0</v>
      </c>
      <c r="Q107" s="110">
        <f t="shared" si="19"/>
        <v>0</v>
      </c>
      <c r="R107" s="113">
        <f t="shared" si="20"/>
        <v>0</v>
      </c>
      <c r="S107" s="114">
        <f t="shared" si="21"/>
        <v>0</v>
      </c>
      <c r="W107" s="107"/>
      <c r="X107" s="105"/>
      <c r="Y107" s="105"/>
      <c r="Z107" s="105"/>
      <c r="AA107" s="105"/>
      <c r="AB107" s="105"/>
      <c r="AC107" s="105"/>
    </row>
    <row r="108" spans="1:29" ht="18.75" customHeight="1" x14ac:dyDescent="0.2">
      <c r="B108" s="657" t="s">
        <v>36</v>
      </c>
      <c r="C108" s="658"/>
      <c r="D108" s="659"/>
      <c r="E108" s="115"/>
      <c r="F108" s="116"/>
      <c r="G108" s="117"/>
      <c r="H108" s="117"/>
      <c r="I108" s="117"/>
      <c r="J108" s="118"/>
      <c r="K108" s="119"/>
      <c r="L108" s="119"/>
      <c r="M108" s="117"/>
      <c r="N108" s="120"/>
      <c r="O108" s="120"/>
      <c r="P108" s="119"/>
      <c r="Q108" s="121">
        <f>SUM(Q63:Q107)</f>
        <v>0</v>
      </c>
      <c r="R108" s="122">
        <f>SUM(R63:R107)</f>
        <v>0</v>
      </c>
      <c r="S108" s="122">
        <f>SUM(S63:S107)</f>
        <v>0</v>
      </c>
      <c r="W108" s="107"/>
      <c r="X108" s="105"/>
      <c r="Y108" s="105"/>
      <c r="Z108" s="105"/>
      <c r="AA108" s="105"/>
      <c r="AB108" s="105"/>
      <c r="AC108" s="105"/>
    </row>
    <row r="109" spans="1:29" x14ac:dyDescent="0.2">
      <c r="B109" s="107"/>
      <c r="C109" s="107"/>
      <c r="D109" s="107"/>
      <c r="E109" s="107"/>
      <c r="F109" s="107"/>
      <c r="G109" s="105"/>
      <c r="H109" s="104"/>
      <c r="I109" s="104"/>
      <c r="J109" s="105"/>
      <c r="K109" s="123"/>
      <c r="L109" s="123"/>
      <c r="M109" s="105"/>
      <c r="N109" s="105"/>
      <c r="O109" s="105"/>
      <c r="P109" s="105"/>
      <c r="Q109" s="105"/>
    </row>
    <row r="110" spans="1:29" ht="24" customHeight="1" x14ac:dyDescent="0.2">
      <c r="A110" s="71" t="s">
        <v>265</v>
      </c>
      <c r="B110" s="72" t="s">
        <v>266</v>
      </c>
      <c r="C110" s="72"/>
      <c r="D110" s="72"/>
      <c r="E110" s="72"/>
      <c r="F110" s="72"/>
      <c r="G110" s="72"/>
      <c r="H110" s="72"/>
      <c r="I110" s="72"/>
      <c r="K110" s="72"/>
    </row>
    <row r="111" spans="1:29" ht="15.75" customHeight="1" x14ac:dyDescent="0.2">
      <c r="A111" s="72"/>
      <c r="B111" s="72" t="s">
        <v>267</v>
      </c>
      <c r="C111" s="72"/>
      <c r="D111" s="72"/>
      <c r="E111" s="72"/>
      <c r="G111" s="72" t="s">
        <v>268</v>
      </c>
      <c r="H111" s="72"/>
      <c r="I111" s="72"/>
      <c r="J111" s="72"/>
      <c r="K111" s="72"/>
    </row>
    <row r="112" spans="1:29" ht="21" customHeight="1" x14ac:dyDescent="0.2">
      <c r="A112" s="72"/>
      <c r="B112" s="124" t="s">
        <v>213</v>
      </c>
      <c r="C112" s="125"/>
      <c r="D112" s="660" t="s">
        <v>269</v>
      </c>
      <c r="E112" s="645" t="s">
        <v>270</v>
      </c>
      <c r="F112" s="645" t="s">
        <v>271</v>
      </c>
      <c r="G112" s="124" t="s">
        <v>241</v>
      </c>
      <c r="H112" s="125"/>
      <c r="I112" s="690" t="s">
        <v>272</v>
      </c>
      <c r="J112" s="645" t="s">
        <v>273</v>
      </c>
      <c r="K112" s="645" t="s">
        <v>274</v>
      </c>
    </row>
    <row r="113" spans="1:19" ht="21" customHeight="1" x14ac:dyDescent="0.2">
      <c r="A113" s="72"/>
      <c r="B113" s="126"/>
      <c r="C113" s="127"/>
      <c r="D113" s="661"/>
      <c r="E113" s="646"/>
      <c r="F113" s="646"/>
      <c r="G113" s="126"/>
      <c r="H113" s="127"/>
      <c r="I113" s="691"/>
      <c r="J113" s="646"/>
      <c r="K113" s="647"/>
    </row>
    <row r="114" spans="1:19" ht="15.75" customHeight="1" x14ac:dyDescent="0.2">
      <c r="A114" s="72"/>
      <c r="B114" s="235"/>
      <c r="C114" s="236"/>
      <c r="D114" s="230"/>
      <c r="E114" s="230"/>
      <c r="F114" s="128">
        <f>IF(E114&gt;D114,D114,E114)</f>
        <v>0</v>
      </c>
      <c r="G114" s="235"/>
      <c r="H114" s="236"/>
      <c r="I114" s="230"/>
      <c r="J114" s="230"/>
      <c r="K114" s="129">
        <f>IF(J114&gt;I114,I114,J114)</f>
        <v>0</v>
      </c>
    </row>
    <row r="115" spans="1:19" ht="15.75" customHeight="1" x14ac:dyDescent="0.2">
      <c r="A115" s="72"/>
      <c r="B115" s="235"/>
      <c r="C115" s="236"/>
      <c r="D115" s="230"/>
      <c r="E115" s="230"/>
      <c r="F115" s="128">
        <f>IF(E115&gt;D115,D115,E115)</f>
        <v>0</v>
      </c>
      <c r="G115" s="235"/>
      <c r="H115" s="236"/>
      <c r="I115" s="230"/>
      <c r="J115" s="230"/>
      <c r="K115" s="129">
        <f>IF(J115&gt;I115,I115,J115)</f>
        <v>0</v>
      </c>
    </row>
    <row r="116" spans="1:19" ht="15.75" customHeight="1" x14ac:dyDescent="0.2">
      <c r="A116" s="72"/>
      <c r="B116" s="235"/>
      <c r="C116" s="236"/>
      <c r="D116" s="230"/>
      <c r="E116" s="230"/>
      <c r="F116" s="128">
        <f>IF(E116&gt;D116,D116,E116)</f>
        <v>0</v>
      </c>
      <c r="G116" s="235"/>
      <c r="H116" s="236"/>
      <c r="I116" s="230"/>
      <c r="J116" s="230"/>
      <c r="K116" s="129">
        <f>IF(J116&gt;I116,I116,J116)</f>
        <v>0</v>
      </c>
    </row>
    <row r="117" spans="1:19" ht="15.75" customHeight="1" x14ac:dyDescent="0.2">
      <c r="A117" s="72"/>
      <c r="B117" s="235"/>
      <c r="C117" s="236"/>
      <c r="D117" s="230"/>
      <c r="E117" s="230"/>
      <c r="F117" s="128">
        <f>IF(E117&gt;D117,D117,E117)</f>
        <v>0</v>
      </c>
      <c r="G117" s="235"/>
      <c r="H117" s="236"/>
      <c r="I117" s="230"/>
      <c r="J117" s="230"/>
      <c r="K117" s="129">
        <f>IF(J117&gt;I117,I117,J117)</f>
        <v>0</v>
      </c>
    </row>
    <row r="118" spans="1:19" ht="15.75" customHeight="1" x14ac:dyDescent="0.2">
      <c r="A118" s="72"/>
      <c r="B118" s="235"/>
      <c r="C118" s="236"/>
      <c r="D118" s="230"/>
      <c r="E118" s="230"/>
      <c r="F118" s="128">
        <f>IF(E118&gt;D118,D118,E118)</f>
        <v>0</v>
      </c>
      <c r="G118" s="235"/>
      <c r="H118" s="236"/>
      <c r="I118" s="230"/>
      <c r="J118" s="230"/>
      <c r="K118" s="129">
        <f>IF(J118&gt;I118,I118,J118)</f>
        <v>0</v>
      </c>
    </row>
    <row r="119" spans="1:19" ht="21" customHeight="1" x14ac:dyDescent="0.2">
      <c r="A119" s="130"/>
      <c r="B119" s="131"/>
      <c r="C119" s="132"/>
      <c r="D119" s="133"/>
      <c r="E119" s="133"/>
      <c r="F119" s="134">
        <f>SUM(F114:F118)</f>
        <v>0</v>
      </c>
      <c r="G119" s="131"/>
      <c r="H119" s="132"/>
      <c r="I119" s="133"/>
      <c r="J119" s="133"/>
      <c r="K119" s="134">
        <f>SUM(K114:K118)</f>
        <v>0</v>
      </c>
    </row>
    <row r="120" spans="1:19" s="135" customFormat="1" ht="19.5" customHeight="1" x14ac:dyDescent="0.2">
      <c r="A120" s="72"/>
      <c r="B120" s="72"/>
      <c r="C120" s="72"/>
      <c r="D120" s="72"/>
      <c r="E120" s="130"/>
      <c r="F120" s="130"/>
      <c r="G120" s="130"/>
      <c r="H120" s="130"/>
      <c r="I120" s="130"/>
    </row>
    <row r="121" spans="1:19" s="135" customFormat="1" ht="19.5" customHeight="1" x14ac:dyDescent="0.2">
      <c r="A121" s="72"/>
      <c r="B121" s="136"/>
      <c r="C121" s="136"/>
      <c r="D121" s="136"/>
      <c r="E121" s="137"/>
      <c r="F121" s="137"/>
      <c r="G121" s="137"/>
      <c r="H121" s="137"/>
      <c r="I121" s="137"/>
      <c r="J121" s="130"/>
      <c r="K121" s="130"/>
      <c r="L121" s="138"/>
      <c r="M121" s="138"/>
      <c r="N121" s="130"/>
      <c r="O121" s="130"/>
      <c r="P121" s="130"/>
      <c r="Q121" s="130"/>
      <c r="R121" s="130"/>
      <c r="S121" s="72"/>
    </row>
    <row r="122" spans="1:19" s="135" customFormat="1" ht="30.75" customHeight="1" x14ac:dyDescent="0.2">
      <c r="A122" s="139" t="s">
        <v>275</v>
      </c>
      <c r="B122" s="140" t="s">
        <v>276</v>
      </c>
      <c r="C122" s="141"/>
      <c r="D122" s="141"/>
      <c r="E122" s="142"/>
      <c r="F122" s="142"/>
      <c r="G122" s="143"/>
      <c r="H122" s="143"/>
      <c r="K122" s="130"/>
      <c r="L122" s="648">
        <f>(Q56+Q108)</f>
        <v>0</v>
      </c>
      <c r="M122" s="648"/>
      <c r="N122" s="144" t="s">
        <v>277</v>
      </c>
      <c r="O122" s="130"/>
      <c r="P122" s="130"/>
      <c r="Q122" s="130"/>
      <c r="R122" s="130"/>
      <c r="S122" s="72"/>
    </row>
    <row r="123" spans="1:19" s="135" customFormat="1" ht="30.75" customHeight="1" x14ac:dyDescent="0.2">
      <c r="A123" s="139"/>
      <c r="B123" s="144" t="s">
        <v>278</v>
      </c>
      <c r="C123" s="141"/>
      <c r="D123" s="141"/>
      <c r="E123" s="142"/>
      <c r="F123" s="142"/>
      <c r="G123" s="143"/>
      <c r="H123" s="143"/>
      <c r="I123" s="145"/>
      <c r="J123" s="146"/>
      <c r="K123" s="130"/>
      <c r="L123" s="147" t="s">
        <v>279</v>
      </c>
      <c r="M123" s="148"/>
      <c r="N123" s="144"/>
      <c r="O123" s="130"/>
      <c r="P123" s="130"/>
      <c r="Q123" s="130"/>
      <c r="R123" s="130"/>
      <c r="S123" s="72"/>
    </row>
    <row r="124" spans="1:19" s="135" customFormat="1" ht="19.5" customHeight="1" x14ac:dyDescent="0.2">
      <c r="A124" s="72"/>
      <c r="B124" s="72"/>
      <c r="C124" s="72"/>
      <c r="D124" s="72"/>
      <c r="E124" s="72"/>
      <c r="F124" s="72"/>
      <c r="G124" s="72"/>
      <c r="H124" s="72"/>
      <c r="I124" s="72"/>
      <c r="J124" s="72"/>
      <c r="K124" s="72"/>
      <c r="L124" s="149"/>
      <c r="M124" s="149"/>
      <c r="N124" s="72"/>
      <c r="O124" s="72"/>
      <c r="P124" s="72"/>
      <c r="Q124" s="72"/>
      <c r="R124" s="72"/>
      <c r="S124" s="72"/>
    </row>
    <row r="125" spans="1:19" ht="33.75" customHeight="1" x14ac:dyDescent="0.2">
      <c r="A125" s="139" t="s">
        <v>280</v>
      </c>
      <c r="B125" s="150" t="s">
        <v>281</v>
      </c>
      <c r="C125" s="144"/>
      <c r="D125" s="144"/>
      <c r="E125" s="144"/>
      <c r="F125" s="144"/>
      <c r="H125" s="144"/>
      <c r="I125" s="144"/>
      <c r="J125" s="144"/>
      <c r="K125" s="151"/>
      <c r="O125" s="144"/>
      <c r="P125" s="144"/>
      <c r="Q125" s="144"/>
      <c r="R125" s="144"/>
    </row>
    <row r="126" spans="1:19" ht="33.75" customHeight="1" x14ac:dyDescent="0.2">
      <c r="A126" s="139"/>
      <c r="B126" s="144" t="s">
        <v>282</v>
      </c>
      <c r="C126" s="144"/>
      <c r="D126" s="144"/>
      <c r="F126" s="152" t="s">
        <v>283</v>
      </c>
      <c r="H126" s="144"/>
      <c r="I126" s="153">
        <f>IF(L133&lt;0,0,L133)</f>
        <v>0</v>
      </c>
      <c r="J126" s="154" t="s">
        <v>284</v>
      </c>
      <c r="L126" s="649">
        <f>I126*(F119+K119)</f>
        <v>0</v>
      </c>
      <c r="M126" s="649"/>
      <c r="N126" s="144" t="s">
        <v>277</v>
      </c>
      <c r="O126" s="144"/>
      <c r="P126" s="144"/>
      <c r="Q126" s="144"/>
      <c r="R126" s="144"/>
    </row>
    <row r="127" spans="1:19" ht="33.75" customHeight="1" x14ac:dyDescent="0.2">
      <c r="A127" s="139"/>
      <c r="C127" s="144"/>
      <c r="D127" s="144"/>
      <c r="H127" s="72"/>
      <c r="I127" s="155" t="s">
        <v>285</v>
      </c>
      <c r="K127" s="149"/>
      <c r="L127" s="156"/>
      <c r="M127" s="148"/>
      <c r="N127" s="144"/>
      <c r="O127" s="144"/>
      <c r="P127" s="144"/>
      <c r="Q127" s="144"/>
      <c r="R127" s="144"/>
    </row>
    <row r="128" spans="1:19" s="135" customFormat="1" ht="19.5" customHeight="1" x14ac:dyDescent="0.2">
      <c r="A128" s="72"/>
      <c r="B128" s="72"/>
      <c r="C128" s="72"/>
      <c r="D128" s="72"/>
      <c r="E128" s="72"/>
      <c r="F128" s="72"/>
      <c r="G128" s="72"/>
      <c r="H128" s="72"/>
      <c r="I128" s="72"/>
      <c r="J128" s="72"/>
      <c r="K128" s="72"/>
      <c r="O128" s="72"/>
      <c r="P128" s="72"/>
      <c r="Q128" s="72"/>
      <c r="R128" s="72"/>
      <c r="S128" s="72"/>
    </row>
    <row r="129" spans="1:23" s="135" customFormat="1" ht="19.5" customHeight="1" x14ac:dyDescent="0.2">
      <c r="A129" s="72"/>
      <c r="B129" s="72" t="s">
        <v>286</v>
      </c>
      <c r="C129" s="72" t="s">
        <v>287</v>
      </c>
      <c r="D129" s="72"/>
      <c r="E129" s="72"/>
      <c r="F129" s="72"/>
      <c r="G129" s="72"/>
      <c r="H129" s="72"/>
      <c r="I129" s="72"/>
      <c r="J129" s="72"/>
      <c r="K129" s="72"/>
      <c r="L129" s="149"/>
      <c r="M129" s="149"/>
      <c r="N129" s="72"/>
      <c r="O129" s="72"/>
      <c r="P129" s="72"/>
      <c r="Q129" s="72"/>
      <c r="R129" s="72"/>
      <c r="S129" s="72"/>
    </row>
    <row r="130" spans="1:23" s="135" customFormat="1" ht="19.5" customHeight="1" x14ac:dyDescent="0.2">
      <c r="A130" s="72"/>
      <c r="B130" s="72"/>
      <c r="C130" s="72"/>
      <c r="D130" s="72"/>
      <c r="E130" s="72"/>
      <c r="F130" s="72"/>
      <c r="G130" s="72"/>
      <c r="H130" s="72"/>
      <c r="I130" s="72"/>
      <c r="J130" s="72"/>
      <c r="K130" s="72"/>
      <c r="L130" s="149"/>
      <c r="M130" s="149"/>
      <c r="N130" s="72"/>
      <c r="O130" s="72"/>
      <c r="P130" s="72"/>
      <c r="Q130" s="72"/>
      <c r="R130" s="72"/>
      <c r="S130" s="72"/>
    </row>
    <row r="131" spans="1:23" s="135" customFormat="1" ht="19.5" customHeight="1" x14ac:dyDescent="0.2">
      <c r="A131" s="72"/>
      <c r="B131" s="72" t="s">
        <v>288</v>
      </c>
      <c r="C131" s="72"/>
      <c r="D131" s="72"/>
      <c r="E131" s="72"/>
      <c r="F131" s="72"/>
      <c r="G131" s="72"/>
      <c r="H131" s="72"/>
      <c r="I131" s="72"/>
      <c r="J131" s="72"/>
      <c r="K131" s="72"/>
      <c r="L131" s="149"/>
      <c r="M131" s="149"/>
      <c r="N131" s="72"/>
      <c r="O131" s="72"/>
      <c r="P131" s="72"/>
      <c r="Q131" s="72"/>
      <c r="R131" s="72"/>
      <c r="S131" s="72"/>
    </row>
    <row r="132" spans="1:23" s="135" customFormat="1" ht="19.5" customHeight="1" x14ac:dyDescent="0.2">
      <c r="A132" s="72"/>
      <c r="B132" s="72"/>
      <c r="C132" s="72"/>
      <c r="D132" s="72"/>
      <c r="E132" s="72"/>
      <c r="F132" s="72"/>
      <c r="G132" s="72"/>
      <c r="H132" s="72"/>
      <c r="I132" s="72"/>
      <c r="J132" s="72"/>
      <c r="K132" s="72"/>
      <c r="L132" s="149"/>
      <c r="M132" s="149"/>
      <c r="N132" s="72"/>
      <c r="O132" s="72"/>
      <c r="P132" s="72"/>
      <c r="Q132" s="72"/>
      <c r="R132" s="72"/>
      <c r="S132" s="72"/>
    </row>
    <row r="133" spans="1:23" s="135" customFormat="1" ht="19.5" customHeight="1" x14ac:dyDescent="0.2">
      <c r="A133" s="72"/>
      <c r="B133" s="650" t="s">
        <v>289</v>
      </c>
      <c r="C133" s="650"/>
      <c r="D133" s="651" t="s">
        <v>290</v>
      </c>
      <c r="E133" s="652" t="s">
        <v>291</v>
      </c>
      <c r="F133" s="652"/>
      <c r="G133" s="652"/>
      <c r="H133" s="136"/>
      <c r="I133" s="155" t="s">
        <v>292</v>
      </c>
      <c r="K133" s="157">
        <f>E137</f>
        <v>0</v>
      </c>
      <c r="L133" s="653">
        <f>IF(K134=0,0,1-K133/K134)</f>
        <v>0</v>
      </c>
      <c r="N133" s="72"/>
      <c r="O133" s="72"/>
      <c r="P133" s="72"/>
      <c r="Q133" s="72"/>
      <c r="R133" s="72"/>
      <c r="S133" s="72"/>
    </row>
    <row r="134" spans="1:23" s="135" customFormat="1" ht="19.5" customHeight="1" x14ac:dyDescent="0.2">
      <c r="A134" s="72"/>
      <c r="B134" s="650"/>
      <c r="C134" s="650"/>
      <c r="D134" s="651"/>
      <c r="E134" s="654" t="s">
        <v>293</v>
      </c>
      <c r="F134" s="654"/>
      <c r="G134" s="654"/>
      <c r="H134" s="136"/>
      <c r="I134" s="158" t="s">
        <v>294</v>
      </c>
      <c r="K134" s="159">
        <f>S56+S108</f>
        <v>0</v>
      </c>
      <c r="L134" s="653"/>
      <c r="N134" s="72"/>
      <c r="O134" s="72"/>
      <c r="P134" s="72"/>
      <c r="Q134" s="72"/>
      <c r="R134" s="72"/>
      <c r="S134" s="72"/>
    </row>
    <row r="135" spans="1:23" s="135" customFormat="1" ht="19.5" customHeight="1" x14ac:dyDescent="0.2">
      <c r="A135" s="72"/>
      <c r="B135" s="72"/>
      <c r="C135" s="72"/>
      <c r="D135" s="72"/>
      <c r="E135" s="72"/>
      <c r="F135" s="72"/>
      <c r="G135" s="72"/>
      <c r="H135" s="72"/>
      <c r="I135" s="72"/>
      <c r="J135" s="72"/>
      <c r="K135" s="72"/>
      <c r="L135" s="160"/>
      <c r="M135" s="160"/>
      <c r="N135" s="72"/>
      <c r="O135" s="72"/>
      <c r="P135" s="72"/>
      <c r="Q135" s="72"/>
      <c r="R135" s="72"/>
      <c r="S135" s="72"/>
    </row>
    <row r="136" spans="1:23" ht="24" customHeight="1" x14ac:dyDescent="0.2">
      <c r="A136" s="72"/>
      <c r="B136" s="72"/>
      <c r="C136" s="72"/>
      <c r="D136" s="72"/>
      <c r="E136" s="72"/>
      <c r="F136" s="72"/>
      <c r="G136" s="72"/>
      <c r="H136" s="72"/>
      <c r="I136" s="72"/>
      <c r="J136" s="72"/>
      <c r="K136" s="72"/>
      <c r="L136" s="160"/>
      <c r="M136" s="160"/>
      <c r="N136" s="72"/>
      <c r="O136" s="72"/>
      <c r="P136" s="72"/>
      <c r="Q136" s="72"/>
      <c r="R136" s="72"/>
      <c r="S136" s="72"/>
      <c r="T136" s="72"/>
      <c r="V136" s="104"/>
      <c r="W136" s="104"/>
    </row>
    <row r="137" spans="1:23" ht="24" customHeight="1" x14ac:dyDescent="0.2">
      <c r="A137" s="72"/>
      <c r="B137" s="72" t="s">
        <v>295</v>
      </c>
      <c r="C137" s="72"/>
      <c r="D137" s="72"/>
      <c r="E137" s="627"/>
      <c r="F137" s="627"/>
      <c r="G137" s="72" t="s">
        <v>296</v>
      </c>
      <c r="H137" s="72"/>
      <c r="I137" s="72"/>
      <c r="J137" s="161"/>
      <c r="K137" s="72"/>
      <c r="L137" s="160"/>
      <c r="M137" s="160"/>
      <c r="N137" s="72"/>
      <c r="O137" s="72"/>
      <c r="P137" s="72"/>
      <c r="Q137" s="72"/>
      <c r="R137" s="72"/>
      <c r="S137" s="72"/>
      <c r="T137" s="72"/>
      <c r="V137" s="104"/>
      <c r="W137" s="104"/>
    </row>
    <row r="138" spans="1:23" ht="24" customHeight="1" x14ac:dyDescent="0.2">
      <c r="A138" s="72"/>
      <c r="B138" s="72" t="s">
        <v>297</v>
      </c>
      <c r="C138" s="72"/>
      <c r="D138" s="162"/>
      <c r="E138" s="628"/>
      <c r="F138" s="628"/>
      <c r="G138" s="72" t="s">
        <v>296</v>
      </c>
      <c r="H138" s="72"/>
      <c r="I138" s="72"/>
      <c r="J138" s="72"/>
      <c r="K138" s="160"/>
      <c r="L138" s="160"/>
      <c r="M138" s="72"/>
      <c r="N138" s="72"/>
      <c r="O138" s="72"/>
      <c r="P138" s="72"/>
      <c r="Q138" s="72"/>
      <c r="R138" s="72"/>
      <c r="S138" s="72"/>
      <c r="U138" s="104"/>
      <c r="V138" s="104"/>
    </row>
    <row r="139" spans="1:23" ht="24" customHeight="1" x14ac:dyDescent="0.2">
      <c r="A139" s="72"/>
      <c r="B139" s="72"/>
      <c r="C139" s="72"/>
      <c r="D139" s="72"/>
      <c r="E139" s="72"/>
      <c r="F139" s="72"/>
      <c r="G139" s="72"/>
      <c r="H139" s="72"/>
      <c r="I139" s="72"/>
      <c r="J139" s="72"/>
      <c r="K139" s="72"/>
      <c r="L139" s="160"/>
      <c r="M139" s="160"/>
      <c r="N139" s="72"/>
      <c r="O139" s="72"/>
      <c r="P139" s="72"/>
      <c r="Q139" s="72"/>
      <c r="R139" s="72"/>
      <c r="S139" s="72"/>
      <c r="T139" s="72"/>
      <c r="V139" s="104"/>
      <c r="W139" s="104"/>
    </row>
    <row r="140" spans="1:23" ht="24" customHeight="1" x14ac:dyDescent="0.2">
      <c r="A140" s="72"/>
      <c r="B140" s="72" t="s">
        <v>298</v>
      </c>
      <c r="C140" s="72"/>
      <c r="D140" s="72"/>
      <c r="E140" s="72"/>
      <c r="F140" s="72"/>
      <c r="G140" s="72"/>
      <c r="H140" s="72"/>
      <c r="I140" s="72"/>
      <c r="J140" s="72"/>
      <c r="K140" s="72"/>
      <c r="L140" s="160"/>
      <c r="M140" s="160"/>
      <c r="N140" s="72"/>
      <c r="O140" s="72"/>
      <c r="P140" s="72"/>
      <c r="Q140" s="72"/>
      <c r="R140" s="72"/>
      <c r="S140" s="72"/>
      <c r="T140" s="72"/>
      <c r="V140" s="104"/>
      <c r="W140" s="104"/>
    </row>
    <row r="141" spans="1:23" ht="24" customHeight="1" x14ac:dyDescent="0.2">
      <c r="A141" s="72"/>
      <c r="B141" s="72" t="s">
        <v>299</v>
      </c>
      <c r="C141" s="72"/>
      <c r="D141" s="72"/>
      <c r="E141" s="72"/>
      <c r="F141" s="72"/>
      <c r="G141" s="72"/>
      <c r="H141" s="72"/>
      <c r="I141" s="72"/>
      <c r="J141" s="161"/>
      <c r="K141" s="72"/>
      <c r="L141" s="160"/>
      <c r="M141" s="160"/>
      <c r="N141" s="72"/>
      <c r="O141" s="72"/>
      <c r="P141" s="72"/>
      <c r="Q141" s="72"/>
      <c r="R141" s="72"/>
      <c r="S141" s="72"/>
      <c r="T141" s="72"/>
      <c r="V141" s="104"/>
      <c r="W141" s="104"/>
    </row>
    <row r="142" spans="1:23" ht="24" customHeight="1" x14ac:dyDescent="0.2">
      <c r="A142" s="72"/>
      <c r="B142" s="72"/>
      <c r="C142" s="72"/>
      <c r="D142" s="72"/>
      <c r="E142" s="72"/>
      <c r="F142" s="72"/>
      <c r="G142" s="72"/>
      <c r="H142" s="72"/>
      <c r="I142" s="72"/>
      <c r="J142" s="72"/>
      <c r="K142" s="72"/>
      <c r="L142" s="149"/>
      <c r="M142" s="149"/>
      <c r="N142" s="72"/>
      <c r="O142" s="72"/>
      <c r="P142" s="72"/>
      <c r="Q142" s="72"/>
      <c r="R142" s="72"/>
      <c r="S142" s="72"/>
      <c r="T142" s="72"/>
      <c r="W142" s="103"/>
    </row>
    <row r="143" spans="1:23" ht="33.75" customHeight="1" x14ac:dyDescent="0.2">
      <c r="A143" s="139"/>
      <c r="B143" s="144"/>
      <c r="C143" s="144"/>
      <c r="D143" s="144"/>
      <c r="E143" s="144"/>
      <c r="F143" s="144"/>
      <c r="G143" s="144"/>
      <c r="H143" s="144"/>
      <c r="I143" s="144"/>
      <c r="J143" s="144"/>
      <c r="K143" s="151"/>
      <c r="L143" s="156"/>
      <c r="M143" s="148"/>
      <c r="N143" s="144"/>
      <c r="O143" s="144"/>
      <c r="P143" s="144"/>
      <c r="Q143" s="144"/>
      <c r="R143" s="144"/>
    </row>
    <row r="144" spans="1:23" ht="25.5" customHeight="1" thickBot="1" x14ac:dyDescent="0.25">
      <c r="A144" s="139"/>
      <c r="B144" s="144" t="s">
        <v>300</v>
      </c>
      <c r="C144" s="144"/>
      <c r="D144" s="144"/>
      <c r="E144" s="144"/>
      <c r="F144" s="144"/>
      <c r="G144" s="144"/>
      <c r="H144" s="144"/>
      <c r="I144" s="144"/>
      <c r="J144" s="144"/>
      <c r="K144" s="144"/>
      <c r="L144" s="151"/>
      <c r="M144" s="151"/>
      <c r="N144" s="144"/>
      <c r="O144" s="144"/>
      <c r="P144" s="144"/>
      <c r="Q144" s="144"/>
      <c r="R144" s="144"/>
    </row>
    <row r="145" spans="1:19" ht="25.5" customHeight="1" thickBot="1" x14ac:dyDescent="0.25">
      <c r="A145" s="139"/>
      <c r="B145" s="629" t="s">
        <v>301</v>
      </c>
      <c r="C145" s="630"/>
      <c r="D145" s="630"/>
      <c r="E145" s="630"/>
      <c r="F145" s="630"/>
      <c r="G145" s="631"/>
      <c r="H145" s="631"/>
      <c r="I145" s="631"/>
      <c r="J145" s="631"/>
      <c r="K145" s="631"/>
      <c r="L145" s="631"/>
      <c r="M145" s="632"/>
      <c r="N145" s="151"/>
      <c r="O145" s="151"/>
      <c r="P145" s="144"/>
      <c r="Q145" s="144"/>
      <c r="R145" s="144"/>
      <c r="S145" s="144"/>
    </row>
    <row r="146" spans="1:19" ht="25.5" customHeight="1" x14ac:dyDescent="0.2">
      <c r="A146" s="139"/>
      <c r="B146" s="633"/>
      <c r="C146" s="634"/>
      <c r="D146" s="634"/>
      <c r="E146" s="634"/>
      <c r="F146" s="634"/>
      <c r="G146" s="635"/>
      <c r="H146" s="635"/>
      <c r="I146" s="635"/>
      <c r="J146" s="635"/>
      <c r="K146" s="635"/>
      <c r="L146" s="635"/>
      <c r="M146" s="636"/>
      <c r="N146" s="151"/>
      <c r="O146" s="151"/>
      <c r="P146" s="144"/>
      <c r="Q146" s="144"/>
      <c r="R146" s="144"/>
      <c r="S146" s="144"/>
    </row>
    <row r="147" spans="1:19" ht="25.5" customHeight="1" x14ac:dyDescent="0.2">
      <c r="A147" s="139"/>
      <c r="B147" s="637"/>
      <c r="C147" s="638"/>
      <c r="D147" s="638"/>
      <c r="E147" s="638"/>
      <c r="F147" s="638"/>
      <c r="G147" s="639"/>
      <c r="H147" s="639"/>
      <c r="I147" s="639"/>
      <c r="J147" s="639"/>
      <c r="K147" s="639"/>
      <c r="L147" s="639"/>
      <c r="M147" s="640"/>
      <c r="N147" s="151"/>
      <c r="O147" s="151"/>
      <c r="P147" s="144"/>
      <c r="Q147" s="144"/>
      <c r="R147" s="144"/>
      <c r="S147" s="144"/>
    </row>
    <row r="148" spans="1:19" ht="25.5" customHeight="1" x14ac:dyDescent="0.2">
      <c r="A148" s="139"/>
      <c r="B148" s="637"/>
      <c r="C148" s="638"/>
      <c r="D148" s="638"/>
      <c r="E148" s="638"/>
      <c r="F148" s="638"/>
      <c r="G148" s="639"/>
      <c r="H148" s="639"/>
      <c r="I148" s="639"/>
      <c r="J148" s="639"/>
      <c r="K148" s="639"/>
      <c r="L148" s="639"/>
      <c r="M148" s="640"/>
      <c r="N148" s="151"/>
      <c r="O148" s="151"/>
      <c r="P148" s="144"/>
      <c r="Q148" s="144"/>
      <c r="R148" s="144"/>
      <c r="S148" s="144"/>
    </row>
    <row r="149" spans="1:19" ht="25.5" customHeight="1" x14ac:dyDescent="0.2">
      <c r="A149" s="139"/>
      <c r="B149" s="641"/>
      <c r="C149" s="639"/>
      <c r="D149" s="639"/>
      <c r="E149" s="639"/>
      <c r="F149" s="639"/>
      <c r="G149" s="639"/>
      <c r="H149" s="639"/>
      <c r="I149" s="639"/>
      <c r="J149" s="639"/>
      <c r="K149" s="639"/>
      <c r="L149" s="639"/>
      <c r="M149" s="640"/>
      <c r="N149" s="151"/>
      <c r="O149" s="151"/>
      <c r="P149" s="144"/>
      <c r="Q149" s="144"/>
      <c r="R149" s="144"/>
      <c r="S149" s="144"/>
    </row>
    <row r="150" spans="1:19" ht="25.5" customHeight="1" x14ac:dyDescent="0.2">
      <c r="A150" s="139"/>
      <c r="B150" s="641"/>
      <c r="C150" s="639"/>
      <c r="D150" s="639"/>
      <c r="E150" s="639"/>
      <c r="F150" s="639"/>
      <c r="G150" s="639"/>
      <c r="H150" s="639"/>
      <c r="I150" s="639"/>
      <c r="J150" s="639"/>
      <c r="K150" s="639"/>
      <c r="L150" s="639"/>
      <c r="M150" s="640"/>
      <c r="N150" s="151"/>
      <c r="O150" s="151"/>
      <c r="P150" s="144"/>
      <c r="Q150" s="144"/>
      <c r="R150" s="144"/>
      <c r="S150" s="144"/>
    </row>
    <row r="151" spans="1:19" ht="25.5" customHeight="1" x14ac:dyDescent="0.2">
      <c r="A151" s="139"/>
      <c r="B151" s="641"/>
      <c r="C151" s="639"/>
      <c r="D151" s="639"/>
      <c r="E151" s="639"/>
      <c r="F151" s="639"/>
      <c r="G151" s="639"/>
      <c r="H151" s="639"/>
      <c r="I151" s="639"/>
      <c r="J151" s="639"/>
      <c r="K151" s="639"/>
      <c r="L151" s="639"/>
      <c r="M151" s="640"/>
      <c r="N151" s="151"/>
      <c r="O151" s="151"/>
      <c r="P151" s="144"/>
      <c r="Q151" s="144"/>
      <c r="R151" s="144"/>
      <c r="S151" s="144"/>
    </row>
    <row r="152" spans="1:19" ht="25.5" customHeight="1" x14ac:dyDescent="0.2">
      <c r="A152" s="139"/>
      <c r="B152" s="641"/>
      <c r="C152" s="639"/>
      <c r="D152" s="639"/>
      <c r="E152" s="639"/>
      <c r="F152" s="639"/>
      <c r="G152" s="639"/>
      <c r="H152" s="639"/>
      <c r="I152" s="639"/>
      <c r="J152" s="639"/>
      <c r="K152" s="639"/>
      <c r="L152" s="639"/>
      <c r="M152" s="640"/>
      <c r="N152" s="151"/>
      <c r="O152" s="151"/>
      <c r="P152" s="144"/>
      <c r="Q152" s="144"/>
      <c r="R152" s="144"/>
      <c r="S152" s="144"/>
    </row>
    <row r="153" spans="1:19" ht="25.5" customHeight="1" thickBot="1" x14ac:dyDescent="0.25">
      <c r="A153" s="139"/>
      <c r="B153" s="642"/>
      <c r="C153" s="643"/>
      <c r="D153" s="643"/>
      <c r="E153" s="643"/>
      <c r="F153" s="643"/>
      <c r="G153" s="643"/>
      <c r="H153" s="643"/>
      <c r="I153" s="643"/>
      <c r="J153" s="643"/>
      <c r="K153" s="643"/>
      <c r="L153" s="643"/>
      <c r="M153" s="644"/>
      <c r="N153" s="151"/>
      <c r="O153" s="151"/>
      <c r="P153" s="144"/>
      <c r="Q153" s="144"/>
      <c r="R153" s="144"/>
      <c r="S153" s="144"/>
    </row>
    <row r="154" spans="1:19" x14ac:dyDescent="0.2">
      <c r="A154" s="163"/>
      <c r="M154" s="104"/>
      <c r="N154" s="104"/>
      <c r="O154" s="104"/>
    </row>
    <row r="155" spans="1:19" x14ac:dyDescent="0.2">
      <c r="A155" s="163"/>
      <c r="M155" s="104"/>
      <c r="N155" s="104"/>
      <c r="O155" s="104"/>
    </row>
    <row r="156" spans="1:19" x14ac:dyDescent="0.2">
      <c r="A156" s="163"/>
      <c r="M156" s="104"/>
      <c r="N156" s="104"/>
      <c r="O156" s="104"/>
    </row>
  </sheetData>
  <mergeCells count="145">
    <mergeCell ref="A1:G1"/>
    <mergeCell ref="B8:D9"/>
    <mergeCell ref="E8:E9"/>
    <mergeCell ref="F8:F9"/>
    <mergeCell ref="G8:G9"/>
    <mergeCell ref="H8:H9"/>
    <mergeCell ref="O8:O9"/>
    <mergeCell ref="P8:P9"/>
    <mergeCell ref="Q8:Q9"/>
    <mergeCell ref="R8:R9"/>
    <mergeCell ref="S8:S9"/>
    <mergeCell ref="B10:D10"/>
    <mergeCell ref="I8:I9"/>
    <mergeCell ref="J8:J9"/>
    <mergeCell ref="K8:K9"/>
    <mergeCell ref="L8:L9"/>
    <mergeCell ref="M8:M9"/>
    <mergeCell ref="N8:N9"/>
    <mergeCell ref="B17:D17"/>
    <mergeCell ref="B18:D18"/>
    <mergeCell ref="B19:D19"/>
    <mergeCell ref="B20:D20"/>
    <mergeCell ref="B21:D21"/>
    <mergeCell ref="B22:D22"/>
    <mergeCell ref="B11:D11"/>
    <mergeCell ref="B12:D12"/>
    <mergeCell ref="B13:D13"/>
    <mergeCell ref="B14:D14"/>
    <mergeCell ref="B15:D15"/>
    <mergeCell ref="B16:D16"/>
    <mergeCell ref="B29:D29"/>
    <mergeCell ref="B30:D30"/>
    <mergeCell ref="B31:D31"/>
    <mergeCell ref="B32:D32"/>
    <mergeCell ref="B33:D33"/>
    <mergeCell ref="B34:D34"/>
    <mergeCell ref="B23:D23"/>
    <mergeCell ref="B24:D24"/>
    <mergeCell ref="B25:D25"/>
    <mergeCell ref="B26:D26"/>
    <mergeCell ref="B27:D27"/>
    <mergeCell ref="B28:D28"/>
    <mergeCell ref="B41:D41"/>
    <mergeCell ref="B42:D42"/>
    <mergeCell ref="B43:D43"/>
    <mergeCell ref="B44:D44"/>
    <mergeCell ref="B45:D45"/>
    <mergeCell ref="B46:D46"/>
    <mergeCell ref="B35:D35"/>
    <mergeCell ref="B36:D36"/>
    <mergeCell ref="B37:D37"/>
    <mergeCell ref="B38:D38"/>
    <mergeCell ref="B39:D39"/>
    <mergeCell ref="B40:D40"/>
    <mergeCell ref="B53:D53"/>
    <mergeCell ref="B54:D54"/>
    <mergeCell ref="B55:D55"/>
    <mergeCell ref="B56:D56"/>
    <mergeCell ref="B60:C61"/>
    <mergeCell ref="D60:D61"/>
    <mergeCell ref="B47:D47"/>
    <mergeCell ref="B48:D48"/>
    <mergeCell ref="B49:D49"/>
    <mergeCell ref="B50:D50"/>
    <mergeCell ref="B51:D51"/>
    <mergeCell ref="B52:D52"/>
    <mergeCell ref="Q60:Q61"/>
    <mergeCell ref="R60:R61"/>
    <mergeCell ref="S60:S61"/>
    <mergeCell ref="B62:C62"/>
    <mergeCell ref="B63:C63"/>
    <mergeCell ref="B64:C64"/>
    <mergeCell ref="K60:K61"/>
    <mergeCell ref="L60:L61"/>
    <mergeCell ref="M60:M61"/>
    <mergeCell ref="N60:N61"/>
    <mergeCell ref="O60:O61"/>
    <mergeCell ref="P60:P61"/>
    <mergeCell ref="E60:E61"/>
    <mergeCell ref="F60:F61"/>
    <mergeCell ref="G60:G61"/>
    <mergeCell ref="H60:H61"/>
    <mergeCell ref="I60:I61"/>
    <mergeCell ref="J60:J61"/>
    <mergeCell ref="B71:C71"/>
    <mergeCell ref="B72:C72"/>
    <mergeCell ref="B73:C73"/>
    <mergeCell ref="B74:C74"/>
    <mergeCell ref="B75:C75"/>
    <mergeCell ref="B76:C76"/>
    <mergeCell ref="B65:C65"/>
    <mergeCell ref="B66:C66"/>
    <mergeCell ref="B67:C67"/>
    <mergeCell ref="B68:C68"/>
    <mergeCell ref="B69:C69"/>
    <mergeCell ref="B70:C70"/>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07:C107"/>
    <mergeCell ref="B108:D108"/>
    <mergeCell ref="D112:D113"/>
    <mergeCell ref="E112:E113"/>
    <mergeCell ref="F112:F113"/>
    <mergeCell ref="I112:I113"/>
    <mergeCell ref="B101:C101"/>
    <mergeCell ref="B102:C102"/>
    <mergeCell ref="B103:C103"/>
    <mergeCell ref="B104:C104"/>
    <mergeCell ref="B105:C105"/>
    <mergeCell ref="B106:C106"/>
    <mergeCell ref="E137:F137"/>
    <mergeCell ref="E138:F138"/>
    <mergeCell ref="B145:M145"/>
    <mergeCell ref="B146:M153"/>
    <mergeCell ref="J112:J113"/>
    <mergeCell ref="K112:K113"/>
    <mergeCell ref="L122:M122"/>
    <mergeCell ref="L126:M126"/>
    <mergeCell ref="B133:C134"/>
    <mergeCell ref="D133:D134"/>
    <mergeCell ref="E133:G133"/>
    <mergeCell ref="L133:L134"/>
    <mergeCell ref="E134:G134"/>
  </mergeCells>
  <phoneticPr fontId="1"/>
  <printOptions horizontalCentered="1"/>
  <pageMargins left="0.39370078740157483" right="0.39370078740157483" top="0.39370078740157483" bottom="0.31496062992125984" header="0.23622047244094491" footer="0.19685039370078741"/>
  <pageSetup paperSize="9" scale="55" fitToHeight="0" orientation="landscape" r:id="rId1"/>
  <headerFooter alignWithMargins="0">
    <oddFooter>&amp;R&amp;A</oddFooter>
  </headerFooter>
  <rowBreaks count="2" manualBreakCount="2">
    <brk id="57" max="18" man="1"/>
    <brk id="109"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AC156"/>
  <sheetViews>
    <sheetView showGridLines="0" showZeros="0" view="pageBreakPreview" zoomScale="70" zoomScaleNormal="100" zoomScaleSheetLayoutView="70" workbookViewId="0">
      <selection sqref="A1:G1"/>
    </sheetView>
  </sheetViews>
  <sheetFormatPr defaultColWidth="9" defaultRowHeight="13" x14ac:dyDescent="0.2"/>
  <cols>
    <col min="1" max="1" width="7.6328125" style="240" customWidth="1"/>
    <col min="2" max="21" width="14" style="240" customWidth="1"/>
    <col min="22" max="23" width="9.6328125" style="240" customWidth="1"/>
    <col min="24" max="24" width="7.453125" style="240" customWidth="1"/>
    <col min="25" max="26" width="13.90625" style="240" customWidth="1"/>
    <col min="27" max="28" width="7.1796875" style="240" customWidth="1"/>
    <col min="29" max="30" width="7.453125" style="240" customWidth="1"/>
    <col min="31" max="31" width="30.6328125" style="240" customWidth="1"/>
    <col min="32" max="32" width="13.90625" style="240" customWidth="1"/>
    <col min="33" max="16384" width="9" style="240"/>
  </cols>
  <sheetData>
    <row r="1" spans="1:19" ht="35.25" customHeight="1" x14ac:dyDescent="0.2">
      <c r="A1" s="733" t="s">
        <v>202</v>
      </c>
      <c r="B1" s="734"/>
      <c r="C1" s="734"/>
      <c r="D1" s="734"/>
      <c r="E1" s="734"/>
      <c r="F1" s="734"/>
      <c r="G1" s="734"/>
      <c r="H1" s="237"/>
      <c r="I1" s="238"/>
      <c r="J1" s="239"/>
      <c r="P1" s="241" t="s">
        <v>1</v>
      </c>
      <c r="Q1" s="227"/>
      <c r="R1" s="227"/>
      <c r="S1" s="227"/>
    </row>
    <row r="2" spans="1:19" ht="35.25" customHeight="1" x14ac:dyDescent="0.2">
      <c r="P2" s="241" t="s">
        <v>203</v>
      </c>
      <c r="Q2" s="228"/>
      <c r="R2" s="228"/>
      <c r="S2" s="228"/>
    </row>
    <row r="3" spans="1:19" ht="23.5" x14ac:dyDescent="0.2">
      <c r="A3" s="242" t="s">
        <v>204</v>
      </c>
      <c r="P3" s="241" t="s">
        <v>205</v>
      </c>
      <c r="Q3" s="228"/>
      <c r="R3" s="228"/>
      <c r="S3" s="228"/>
    </row>
    <row r="4" spans="1:19" ht="23.5" x14ac:dyDescent="0.2">
      <c r="A4" s="243" t="s">
        <v>206</v>
      </c>
      <c r="P4" s="241" t="s">
        <v>207</v>
      </c>
      <c r="Q4" s="228"/>
      <c r="R4" s="228"/>
      <c r="S4" s="228"/>
    </row>
    <row r="5" spans="1:19" ht="13.5" thickBot="1" x14ac:dyDescent="0.25">
      <c r="A5" s="244"/>
    </row>
    <row r="6" spans="1:19" ht="17" thickBot="1" x14ac:dyDescent="0.25">
      <c r="A6" s="245" t="s">
        <v>208</v>
      </c>
      <c r="B6" s="246" t="s">
        <v>209</v>
      </c>
      <c r="H6" s="247" t="s">
        <v>210</v>
      </c>
      <c r="I6" s="248" t="s">
        <v>335</v>
      </c>
      <c r="J6" s="249">
        <v>5</v>
      </c>
      <c r="K6" s="250" t="s">
        <v>2</v>
      </c>
      <c r="R6" s="251"/>
      <c r="S6" s="240" t="s">
        <v>211</v>
      </c>
    </row>
    <row r="7" spans="1:19" s="252" customFormat="1" x14ac:dyDescent="0.2">
      <c r="B7" s="252" t="s">
        <v>212</v>
      </c>
      <c r="J7" s="593">
        <v>35</v>
      </c>
      <c r="P7" s="253"/>
      <c r="Q7" s="253"/>
      <c r="R7" s="253"/>
      <c r="S7" s="253"/>
    </row>
    <row r="8" spans="1:19" ht="30" customHeight="1" x14ac:dyDescent="0.2">
      <c r="B8" s="725" t="s">
        <v>213</v>
      </c>
      <c r="C8" s="735"/>
      <c r="D8" s="727"/>
      <c r="E8" s="737" t="s">
        <v>214</v>
      </c>
      <c r="F8" s="725" t="s">
        <v>215</v>
      </c>
      <c r="G8" s="721" t="s">
        <v>216</v>
      </c>
      <c r="H8" s="739" t="s">
        <v>217</v>
      </c>
      <c r="I8" s="721" t="s">
        <v>218</v>
      </c>
      <c r="J8" s="721" t="s">
        <v>219</v>
      </c>
      <c r="K8" s="721" t="s">
        <v>220</v>
      </c>
      <c r="L8" s="721" t="s">
        <v>221</v>
      </c>
      <c r="M8" s="721" t="s">
        <v>222</v>
      </c>
      <c r="N8" s="721" t="s">
        <v>223</v>
      </c>
      <c r="O8" s="721" t="s">
        <v>224</v>
      </c>
      <c r="P8" s="721" t="s">
        <v>225</v>
      </c>
      <c r="Q8" s="697" t="s">
        <v>226</v>
      </c>
      <c r="R8" s="716" t="s">
        <v>227</v>
      </c>
      <c r="S8" s="716" t="s">
        <v>228</v>
      </c>
    </row>
    <row r="9" spans="1:19" ht="30" customHeight="1" x14ac:dyDescent="0.2">
      <c r="B9" s="728"/>
      <c r="C9" s="736"/>
      <c r="D9" s="729"/>
      <c r="E9" s="738"/>
      <c r="F9" s="726"/>
      <c r="G9" s="722"/>
      <c r="H9" s="740"/>
      <c r="I9" s="722"/>
      <c r="J9" s="722"/>
      <c r="K9" s="717"/>
      <c r="L9" s="717"/>
      <c r="M9" s="722"/>
      <c r="N9" s="722"/>
      <c r="O9" s="722"/>
      <c r="P9" s="722"/>
      <c r="Q9" s="718"/>
      <c r="R9" s="717"/>
      <c r="S9" s="717"/>
    </row>
    <row r="10" spans="1:19" s="254" customFormat="1" ht="79.5" customHeight="1" x14ac:dyDescent="0.2">
      <c r="B10" s="719" t="s">
        <v>229</v>
      </c>
      <c r="C10" s="720"/>
      <c r="D10" s="732"/>
      <c r="E10" s="594" t="s">
        <v>377</v>
      </c>
      <c r="F10" s="256"/>
      <c r="G10" s="257" t="s">
        <v>231</v>
      </c>
      <c r="H10" s="258"/>
      <c r="I10" s="257" t="s">
        <v>232</v>
      </c>
      <c r="J10" s="259" t="s">
        <v>233</v>
      </c>
      <c r="K10" s="259" t="s">
        <v>234</v>
      </c>
      <c r="L10" s="259"/>
      <c r="M10" s="260" t="s">
        <v>235</v>
      </c>
      <c r="N10" s="259" t="s">
        <v>236</v>
      </c>
      <c r="O10" s="259"/>
      <c r="P10" s="257" t="s">
        <v>237</v>
      </c>
      <c r="Q10" s="257"/>
      <c r="R10" s="259" t="s">
        <v>238</v>
      </c>
      <c r="S10" s="261"/>
    </row>
    <row r="11" spans="1:19" x14ac:dyDescent="0.2">
      <c r="B11" s="675"/>
      <c r="C11" s="675"/>
      <c r="D11" s="675"/>
      <c r="E11" s="230"/>
      <c r="F11" s="231"/>
      <c r="G11" s="262">
        <f t="shared" ref="G11:G55" si="0">IF(H11=0,0,(F11/30))</f>
        <v>0</v>
      </c>
      <c r="H11" s="262">
        <f>IF(F11=0,0,$J$7-E11)</f>
        <v>0</v>
      </c>
      <c r="I11" s="262">
        <f t="shared" ref="I11:I55" si="1">G11*H11</f>
        <v>0</v>
      </c>
      <c r="J11" s="230"/>
      <c r="K11" s="263">
        <f t="shared" ref="K11:K55" si="2">IF(L11=0,0,(30-J11+E11))</f>
        <v>0</v>
      </c>
      <c r="L11" s="230"/>
      <c r="M11" s="262">
        <f t="shared" ref="M11:M55" si="3">IF(L11=0,0,F11-+L11)</f>
        <v>0</v>
      </c>
      <c r="N11" s="263">
        <f t="shared" ref="N11:N55" si="4">IF(O11=0,0,(L11/K11))</f>
        <v>0</v>
      </c>
      <c r="O11" s="263">
        <f>IF(K11=0,0,($J$7-J11))</f>
        <v>0</v>
      </c>
      <c r="P11" s="263">
        <f t="shared" ref="P11:P55" si="5">N11*O11</f>
        <v>0</v>
      </c>
      <c r="Q11" s="262">
        <f t="shared" ref="Q11:Q55" si="6">IF(L11=0,G11,N11)</f>
        <v>0</v>
      </c>
      <c r="R11" s="263">
        <f t="shared" ref="R11:R55" si="7">IF(L11=0,I11,P11)</f>
        <v>0</v>
      </c>
      <c r="S11" s="264">
        <f t="shared" ref="S11:S55" si="8">R11-+Q11</f>
        <v>0</v>
      </c>
    </row>
    <row r="12" spans="1:19" x14ac:dyDescent="0.2">
      <c r="B12" s="675"/>
      <c r="C12" s="675"/>
      <c r="D12" s="675"/>
      <c r="E12" s="230"/>
      <c r="F12" s="231"/>
      <c r="G12" s="262">
        <f t="shared" si="0"/>
        <v>0</v>
      </c>
      <c r="H12" s="262">
        <f t="shared" ref="H12:H55" si="9">IF(F12=0,0,$J$7-E12)</f>
        <v>0</v>
      </c>
      <c r="I12" s="262">
        <f t="shared" si="1"/>
        <v>0</v>
      </c>
      <c r="J12" s="230"/>
      <c r="K12" s="263">
        <f t="shared" si="2"/>
        <v>0</v>
      </c>
      <c r="L12" s="230"/>
      <c r="M12" s="262">
        <f t="shared" si="3"/>
        <v>0</v>
      </c>
      <c r="N12" s="263">
        <f t="shared" si="4"/>
        <v>0</v>
      </c>
      <c r="O12" s="263">
        <f t="shared" ref="O12:O55" si="10">IF(K12=0,0,($J$7-J12))</f>
        <v>0</v>
      </c>
      <c r="P12" s="263">
        <f t="shared" si="5"/>
        <v>0</v>
      </c>
      <c r="Q12" s="262">
        <f t="shared" si="6"/>
        <v>0</v>
      </c>
      <c r="R12" s="263">
        <f t="shared" si="7"/>
        <v>0</v>
      </c>
      <c r="S12" s="264">
        <f t="shared" si="8"/>
        <v>0</v>
      </c>
    </row>
    <row r="13" spans="1:19" x14ac:dyDescent="0.2">
      <c r="B13" s="675"/>
      <c r="C13" s="675"/>
      <c r="D13" s="675"/>
      <c r="E13" s="230"/>
      <c r="F13" s="231"/>
      <c r="G13" s="262">
        <f t="shared" si="0"/>
        <v>0</v>
      </c>
      <c r="H13" s="262">
        <f t="shared" si="9"/>
        <v>0</v>
      </c>
      <c r="I13" s="262">
        <f t="shared" si="1"/>
        <v>0</v>
      </c>
      <c r="J13" s="230"/>
      <c r="K13" s="263">
        <f t="shared" si="2"/>
        <v>0</v>
      </c>
      <c r="L13" s="230"/>
      <c r="M13" s="262">
        <f t="shared" si="3"/>
        <v>0</v>
      </c>
      <c r="N13" s="263">
        <f t="shared" si="4"/>
        <v>0</v>
      </c>
      <c r="O13" s="263">
        <f t="shared" si="10"/>
        <v>0</v>
      </c>
      <c r="P13" s="263">
        <f t="shared" si="5"/>
        <v>0</v>
      </c>
      <c r="Q13" s="262">
        <f t="shared" si="6"/>
        <v>0</v>
      </c>
      <c r="R13" s="263">
        <f t="shared" si="7"/>
        <v>0</v>
      </c>
      <c r="S13" s="264">
        <f t="shared" si="8"/>
        <v>0</v>
      </c>
    </row>
    <row r="14" spans="1:19" x14ac:dyDescent="0.2">
      <c r="B14" s="675"/>
      <c r="C14" s="675"/>
      <c r="D14" s="675"/>
      <c r="E14" s="230"/>
      <c r="F14" s="231"/>
      <c r="G14" s="262">
        <f t="shared" si="0"/>
        <v>0</v>
      </c>
      <c r="H14" s="262">
        <f t="shared" si="9"/>
        <v>0</v>
      </c>
      <c r="I14" s="262">
        <f t="shared" si="1"/>
        <v>0</v>
      </c>
      <c r="J14" s="230"/>
      <c r="K14" s="263">
        <f t="shared" si="2"/>
        <v>0</v>
      </c>
      <c r="L14" s="230"/>
      <c r="M14" s="262">
        <f t="shared" si="3"/>
        <v>0</v>
      </c>
      <c r="N14" s="263">
        <f t="shared" si="4"/>
        <v>0</v>
      </c>
      <c r="O14" s="263">
        <f t="shared" si="10"/>
        <v>0</v>
      </c>
      <c r="P14" s="263">
        <f t="shared" si="5"/>
        <v>0</v>
      </c>
      <c r="Q14" s="262">
        <f t="shared" si="6"/>
        <v>0</v>
      </c>
      <c r="R14" s="263">
        <f t="shared" si="7"/>
        <v>0</v>
      </c>
      <c r="S14" s="264">
        <f t="shared" si="8"/>
        <v>0</v>
      </c>
    </row>
    <row r="15" spans="1:19" x14ac:dyDescent="0.2">
      <c r="B15" s="675"/>
      <c r="C15" s="675"/>
      <c r="D15" s="675"/>
      <c r="E15" s="230"/>
      <c r="F15" s="231"/>
      <c r="G15" s="262">
        <f t="shared" si="0"/>
        <v>0</v>
      </c>
      <c r="H15" s="262">
        <f t="shared" si="9"/>
        <v>0</v>
      </c>
      <c r="I15" s="262">
        <f t="shared" si="1"/>
        <v>0</v>
      </c>
      <c r="J15" s="230"/>
      <c r="K15" s="263">
        <f t="shared" si="2"/>
        <v>0</v>
      </c>
      <c r="L15" s="230"/>
      <c r="M15" s="262">
        <f t="shared" si="3"/>
        <v>0</v>
      </c>
      <c r="N15" s="263">
        <f t="shared" si="4"/>
        <v>0</v>
      </c>
      <c r="O15" s="263">
        <f t="shared" si="10"/>
        <v>0</v>
      </c>
      <c r="P15" s="263">
        <f t="shared" si="5"/>
        <v>0</v>
      </c>
      <c r="Q15" s="262">
        <f t="shared" si="6"/>
        <v>0</v>
      </c>
      <c r="R15" s="263">
        <f t="shared" si="7"/>
        <v>0</v>
      </c>
      <c r="S15" s="264">
        <f t="shared" si="8"/>
        <v>0</v>
      </c>
    </row>
    <row r="16" spans="1:19" x14ac:dyDescent="0.2">
      <c r="B16" s="675"/>
      <c r="C16" s="675"/>
      <c r="D16" s="675"/>
      <c r="E16" s="230"/>
      <c r="F16" s="231"/>
      <c r="G16" s="262">
        <f t="shared" si="0"/>
        <v>0</v>
      </c>
      <c r="H16" s="262">
        <f t="shared" si="9"/>
        <v>0</v>
      </c>
      <c r="I16" s="262">
        <f t="shared" si="1"/>
        <v>0</v>
      </c>
      <c r="J16" s="230"/>
      <c r="K16" s="263">
        <f t="shared" si="2"/>
        <v>0</v>
      </c>
      <c r="L16" s="230"/>
      <c r="M16" s="262">
        <f t="shared" si="3"/>
        <v>0</v>
      </c>
      <c r="N16" s="263">
        <f t="shared" si="4"/>
        <v>0</v>
      </c>
      <c r="O16" s="263">
        <f t="shared" si="10"/>
        <v>0</v>
      </c>
      <c r="P16" s="263">
        <f t="shared" si="5"/>
        <v>0</v>
      </c>
      <c r="Q16" s="262">
        <f t="shared" si="6"/>
        <v>0</v>
      </c>
      <c r="R16" s="263">
        <f t="shared" si="7"/>
        <v>0</v>
      </c>
      <c r="S16" s="264">
        <f t="shared" si="8"/>
        <v>0</v>
      </c>
    </row>
    <row r="17" spans="2:19" x14ac:dyDescent="0.2">
      <c r="B17" s="675"/>
      <c r="C17" s="675"/>
      <c r="D17" s="675"/>
      <c r="E17" s="230"/>
      <c r="F17" s="231"/>
      <c r="G17" s="262">
        <f t="shared" si="0"/>
        <v>0</v>
      </c>
      <c r="H17" s="262">
        <f t="shared" si="9"/>
        <v>0</v>
      </c>
      <c r="I17" s="262">
        <f t="shared" si="1"/>
        <v>0</v>
      </c>
      <c r="J17" s="230"/>
      <c r="K17" s="263">
        <f t="shared" si="2"/>
        <v>0</v>
      </c>
      <c r="L17" s="230"/>
      <c r="M17" s="262">
        <f t="shared" si="3"/>
        <v>0</v>
      </c>
      <c r="N17" s="263">
        <f t="shared" si="4"/>
        <v>0</v>
      </c>
      <c r="O17" s="263">
        <f t="shared" si="10"/>
        <v>0</v>
      </c>
      <c r="P17" s="263">
        <f t="shared" si="5"/>
        <v>0</v>
      </c>
      <c r="Q17" s="262">
        <f t="shared" si="6"/>
        <v>0</v>
      </c>
      <c r="R17" s="263">
        <f t="shared" si="7"/>
        <v>0</v>
      </c>
      <c r="S17" s="264">
        <f t="shared" si="8"/>
        <v>0</v>
      </c>
    </row>
    <row r="18" spans="2:19" x14ac:dyDescent="0.2">
      <c r="B18" s="675"/>
      <c r="C18" s="675"/>
      <c r="D18" s="675"/>
      <c r="E18" s="230"/>
      <c r="F18" s="231"/>
      <c r="G18" s="262">
        <f t="shared" si="0"/>
        <v>0</v>
      </c>
      <c r="H18" s="262">
        <f t="shared" si="9"/>
        <v>0</v>
      </c>
      <c r="I18" s="262">
        <f t="shared" si="1"/>
        <v>0</v>
      </c>
      <c r="J18" s="230"/>
      <c r="K18" s="263">
        <f t="shared" si="2"/>
        <v>0</v>
      </c>
      <c r="L18" s="230"/>
      <c r="M18" s="262">
        <f t="shared" si="3"/>
        <v>0</v>
      </c>
      <c r="N18" s="263">
        <f t="shared" si="4"/>
        <v>0</v>
      </c>
      <c r="O18" s="263">
        <f t="shared" si="10"/>
        <v>0</v>
      </c>
      <c r="P18" s="263">
        <f t="shared" si="5"/>
        <v>0</v>
      </c>
      <c r="Q18" s="262">
        <f t="shared" si="6"/>
        <v>0</v>
      </c>
      <c r="R18" s="263">
        <f t="shared" si="7"/>
        <v>0</v>
      </c>
      <c r="S18" s="264">
        <f t="shared" si="8"/>
        <v>0</v>
      </c>
    </row>
    <row r="19" spans="2:19" x14ac:dyDescent="0.2">
      <c r="B19" s="675"/>
      <c r="C19" s="675"/>
      <c r="D19" s="675"/>
      <c r="E19" s="230"/>
      <c r="F19" s="231"/>
      <c r="G19" s="262">
        <f t="shared" si="0"/>
        <v>0</v>
      </c>
      <c r="H19" s="262">
        <f t="shared" si="9"/>
        <v>0</v>
      </c>
      <c r="I19" s="262">
        <f t="shared" si="1"/>
        <v>0</v>
      </c>
      <c r="J19" s="230"/>
      <c r="K19" s="263">
        <f t="shared" si="2"/>
        <v>0</v>
      </c>
      <c r="L19" s="230"/>
      <c r="M19" s="262">
        <f t="shared" si="3"/>
        <v>0</v>
      </c>
      <c r="N19" s="263">
        <f t="shared" si="4"/>
        <v>0</v>
      </c>
      <c r="O19" s="263">
        <f t="shared" si="10"/>
        <v>0</v>
      </c>
      <c r="P19" s="263">
        <f t="shared" si="5"/>
        <v>0</v>
      </c>
      <c r="Q19" s="262">
        <f t="shared" si="6"/>
        <v>0</v>
      </c>
      <c r="R19" s="263">
        <f t="shared" si="7"/>
        <v>0</v>
      </c>
      <c r="S19" s="264">
        <f t="shared" si="8"/>
        <v>0</v>
      </c>
    </row>
    <row r="20" spans="2:19" x14ac:dyDescent="0.2">
      <c r="B20" s="675"/>
      <c r="C20" s="675"/>
      <c r="D20" s="675"/>
      <c r="E20" s="230"/>
      <c r="F20" s="231"/>
      <c r="G20" s="262">
        <f t="shared" si="0"/>
        <v>0</v>
      </c>
      <c r="H20" s="262">
        <f t="shared" si="9"/>
        <v>0</v>
      </c>
      <c r="I20" s="262">
        <f t="shared" si="1"/>
        <v>0</v>
      </c>
      <c r="J20" s="230"/>
      <c r="K20" s="263">
        <f t="shared" si="2"/>
        <v>0</v>
      </c>
      <c r="L20" s="230"/>
      <c r="M20" s="262">
        <f t="shared" si="3"/>
        <v>0</v>
      </c>
      <c r="N20" s="263">
        <f t="shared" si="4"/>
        <v>0</v>
      </c>
      <c r="O20" s="263">
        <f t="shared" si="10"/>
        <v>0</v>
      </c>
      <c r="P20" s="263">
        <f t="shared" si="5"/>
        <v>0</v>
      </c>
      <c r="Q20" s="262">
        <f t="shared" si="6"/>
        <v>0</v>
      </c>
      <c r="R20" s="263">
        <f t="shared" si="7"/>
        <v>0</v>
      </c>
      <c r="S20" s="264">
        <f t="shared" si="8"/>
        <v>0</v>
      </c>
    </row>
    <row r="21" spans="2:19" x14ac:dyDescent="0.2">
      <c r="B21" s="675"/>
      <c r="C21" s="675"/>
      <c r="D21" s="675"/>
      <c r="E21" s="230"/>
      <c r="F21" s="231"/>
      <c r="G21" s="262">
        <f t="shared" si="0"/>
        <v>0</v>
      </c>
      <c r="H21" s="262">
        <f t="shared" si="9"/>
        <v>0</v>
      </c>
      <c r="I21" s="262">
        <f t="shared" si="1"/>
        <v>0</v>
      </c>
      <c r="J21" s="230"/>
      <c r="K21" s="263">
        <f t="shared" si="2"/>
        <v>0</v>
      </c>
      <c r="L21" s="230"/>
      <c r="M21" s="262">
        <f t="shared" si="3"/>
        <v>0</v>
      </c>
      <c r="N21" s="263">
        <f t="shared" si="4"/>
        <v>0</v>
      </c>
      <c r="O21" s="263">
        <f t="shared" si="10"/>
        <v>0</v>
      </c>
      <c r="P21" s="263">
        <f t="shared" si="5"/>
        <v>0</v>
      </c>
      <c r="Q21" s="262">
        <f t="shared" si="6"/>
        <v>0</v>
      </c>
      <c r="R21" s="263">
        <f t="shared" si="7"/>
        <v>0</v>
      </c>
      <c r="S21" s="264">
        <f t="shared" si="8"/>
        <v>0</v>
      </c>
    </row>
    <row r="22" spans="2:19" x14ac:dyDescent="0.2">
      <c r="B22" s="675"/>
      <c r="C22" s="675"/>
      <c r="D22" s="675"/>
      <c r="E22" s="230"/>
      <c r="F22" s="231"/>
      <c r="G22" s="262">
        <f t="shared" si="0"/>
        <v>0</v>
      </c>
      <c r="H22" s="262">
        <f t="shared" si="9"/>
        <v>0</v>
      </c>
      <c r="I22" s="262">
        <f t="shared" si="1"/>
        <v>0</v>
      </c>
      <c r="J22" s="230"/>
      <c r="K22" s="263">
        <f t="shared" si="2"/>
        <v>0</v>
      </c>
      <c r="L22" s="230"/>
      <c r="M22" s="262">
        <f t="shared" si="3"/>
        <v>0</v>
      </c>
      <c r="N22" s="263">
        <f t="shared" si="4"/>
        <v>0</v>
      </c>
      <c r="O22" s="263">
        <f t="shared" si="10"/>
        <v>0</v>
      </c>
      <c r="P22" s="263">
        <f t="shared" si="5"/>
        <v>0</v>
      </c>
      <c r="Q22" s="262">
        <f t="shared" si="6"/>
        <v>0</v>
      </c>
      <c r="R22" s="263">
        <f t="shared" si="7"/>
        <v>0</v>
      </c>
      <c r="S22" s="264">
        <f t="shared" si="8"/>
        <v>0</v>
      </c>
    </row>
    <row r="23" spans="2:19" x14ac:dyDescent="0.2">
      <c r="B23" s="675"/>
      <c r="C23" s="675"/>
      <c r="D23" s="675"/>
      <c r="E23" s="230"/>
      <c r="F23" s="231"/>
      <c r="G23" s="262">
        <f t="shared" si="0"/>
        <v>0</v>
      </c>
      <c r="H23" s="262">
        <f t="shared" si="9"/>
        <v>0</v>
      </c>
      <c r="I23" s="262">
        <f t="shared" si="1"/>
        <v>0</v>
      </c>
      <c r="J23" s="230"/>
      <c r="K23" s="263">
        <f t="shared" si="2"/>
        <v>0</v>
      </c>
      <c r="L23" s="230"/>
      <c r="M23" s="262">
        <f t="shared" si="3"/>
        <v>0</v>
      </c>
      <c r="N23" s="263">
        <f t="shared" si="4"/>
        <v>0</v>
      </c>
      <c r="O23" s="263">
        <f t="shared" si="10"/>
        <v>0</v>
      </c>
      <c r="P23" s="263">
        <f t="shared" si="5"/>
        <v>0</v>
      </c>
      <c r="Q23" s="262">
        <f t="shared" si="6"/>
        <v>0</v>
      </c>
      <c r="R23" s="263">
        <f t="shared" si="7"/>
        <v>0</v>
      </c>
      <c r="S23" s="264">
        <f t="shared" si="8"/>
        <v>0</v>
      </c>
    </row>
    <row r="24" spans="2:19" x14ac:dyDescent="0.2">
      <c r="B24" s="675"/>
      <c r="C24" s="675"/>
      <c r="D24" s="675"/>
      <c r="E24" s="230"/>
      <c r="F24" s="231"/>
      <c r="G24" s="262">
        <f t="shared" si="0"/>
        <v>0</v>
      </c>
      <c r="H24" s="262">
        <f t="shared" si="9"/>
        <v>0</v>
      </c>
      <c r="I24" s="262">
        <f t="shared" si="1"/>
        <v>0</v>
      </c>
      <c r="J24" s="230"/>
      <c r="K24" s="263">
        <f t="shared" si="2"/>
        <v>0</v>
      </c>
      <c r="L24" s="230"/>
      <c r="M24" s="262">
        <f t="shared" si="3"/>
        <v>0</v>
      </c>
      <c r="N24" s="263">
        <f t="shared" si="4"/>
        <v>0</v>
      </c>
      <c r="O24" s="263">
        <f t="shared" si="10"/>
        <v>0</v>
      </c>
      <c r="P24" s="263">
        <f t="shared" si="5"/>
        <v>0</v>
      </c>
      <c r="Q24" s="262">
        <f t="shared" si="6"/>
        <v>0</v>
      </c>
      <c r="R24" s="263">
        <f t="shared" si="7"/>
        <v>0</v>
      </c>
      <c r="S24" s="264">
        <f t="shared" si="8"/>
        <v>0</v>
      </c>
    </row>
    <row r="25" spans="2:19" x14ac:dyDescent="0.2">
      <c r="B25" s="675"/>
      <c r="C25" s="675"/>
      <c r="D25" s="675"/>
      <c r="E25" s="230"/>
      <c r="F25" s="231"/>
      <c r="G25" s="262">
        <f t="shared" si="0"/>
        <v>0</v>
      </c>
      <c r="H25" s="262">
        <f t="shared" si="9"/>
        <v>0</v>
      </c>
      <c r="I25" s="262">
        <f t="shared" si="1"/>
        <v>0</v>
      </c>
      <c r="J25" s="230"/>
      <c r="K25" s="263">
        <f t="shared" si="2"/>
        <v>0</v>
      </c>
      <c r="L25" s="230"/>
      <c r="M25" s="262">
        <f t="shared" si="3"/>
        <v>0</v>
      </c>
      <c r="N25" s="263">
        <f t="shared" si="4"/>
        <v>0</v>
      </c>
      <c r="O25" s="263">
        <f t="shared" si="10"/>
        <v>0</v>
      </c>
      <c r="P25" s="263">
        <f t="shared" si="5"/>
        <v>0</v>
      </c>
      <c r="Q25" s="262">
        <f t="shared" si="6"/>
        <v>0</v>
      </c>
      <c r="R25" s="263">
        <f t="shared" si="7"/>
        <v>0</v>
      </c>
      <c r="S25" s="264">
        <f t="shared" si="8"/>
        <v>0</v>
      </c>
    </row>
    <row r="26" spans="2:19" x14ac:dyDescent="0.2">
      <c r="B26" s="675"/>
      <c r="C26" s="675"/>
      <c r="D26" s="675"/>
      <c r="E26" s="230"/>
      <c r="F26" s="231"/>
      <c r="G26" s="262">
        <f t="shared" si="0"/>
        <v>0</v>
      </c>
      <c r="H26" s="262">
        <f t="shared" si="9"/>
        <v>0</v>
      </c>
      <c r="I26" s="262">
        <f t="shared" si="1"/>
        <v>0</v>
      </c>
      <c r="J26" s="230"/>
      <c r="K26" s="263">
        <f t="shared" si="2"/>
        <v>0</v>
      </c>
      <c r="L26" s="230"/>
      <c r="M26" s="262">
        <f t="shared" si="3"/>
        <v>0</v>
      </c>
      <c r="N26" s="263">
        <f t="shared" si="4"/>
        <v>0</v>
      </c>
      <c r="O26" s="263">
        <f t="shared" si="10"/>
        <v>0</v>
      </c>
      <c r="P26" s="263">
        <f t="shared" si="5"/>
        <v>0</v>
      </c>
      <c r="Q26" s="262">
        <f t="shared" si="6"/>
        <v>0</v>
      </c>
      <c r="R26" s="263">
        <f t="shared" si="7"/>
        <v>0</v>
      </c>
      <c r="S26" s="264">
        <f t="shared" si="8"/>
        <v>0</v>
      </c>
    </row>
    <row r="27" spans="2:19" x14ac:dyDescent="0.2">
      <c r="B27" s="675"/>
      <c r="C27" s="675"/>
      <c r="D27" s="675"/>
      <c r="E27" s="230"/>
      <c r="F27" s="231"/>
      <c r="G27" s="262">
        <f t="shared" si="0"/>
        <v>0</v>
      </c>
      <c r="H27" s="262">
        <f t="shared" si="9"/>
        <v>0</v>
      </c>
      <c r="I27" s="262">
        <f t="shared" si="1"/>
        <v>0</v>
      </c>
      <c r="J27" s="230"/>
      <c r="K27" s="263">
        <f t="shared" si="2"/>
        <v>0</v>
      </c>
      <c r="L27" s="230"/>
      <c r="M27" s="262">
        <f t="shared" si="3"/>
        <v>0</v>
      </c>
      <c r="N27" s="263">
        <f t="shared" si="4"/>
        <v>0</v>
      </c>
      <c r="O27" s="263">
        <f t="shared" si="10"/>
        <v>0</v>
      </c>
      <c r="P27" s="263">
        <f t="shared" si="5"/>
        <v>0</v>
      </c>
      <c r="Q27" s="262">
        <f t="shared" si="6"/>
        <v>0</v>
      </c>
      <c r="R27" s="263">
        <f t="shared" si="7"/>
        <v>0</v>
      </c>
      <c r="S27" s="264">
        <f t="shared" si="8"/>
        <v>0</v>
      </c>
    </row>
    <row r="28" spans="2:19" x14ac:dyDescent="0.2">
      <c r="B28" s="675"/>
      <c r="C28" s="675"/>
      <c r="D28" s="675"/>
      <c r="E28" s="230"/>
      <c r="F28" s="231"/>
      <c r="G28" s="262">
        <f t="shared" si="0"/>
        <v>0</v>
      </c>
      <c r="H28" s="262">
        <f t="shared" si="9"/>
        <v>0</v>
      </c>
      <c r="I28" s="262">
        <f t="shared" si="1"/>
        <v>0</v>
      </c>
      <c r="J28" s="230"/>
      <c r="K28" s="263">
        <f t="shared" si="2"/>
        <v>0</v>
      </c>
      <c r="L28" s="230"/>
      <c r="M28" s="262">
        <f t="shared" si="3"/>
        <v>0</v>
      </c>
      <c r="N28" s="263">
        <f t="shared" si="4"/>
        <v>0</v>
      </c>
      <c r="O28" s="263">
        <f t="shared" si="10"/>
        <v>0</v>
      </c>
      <c r="P28" s="263">
        <f t="shared" si="5"/>
        <v>0</v>
      </c>
      <c r="Q28" s="262">
        <f t="shared" si="6"/>
        <v>0</v>
      </c>
      <c r="R28" s="263">
        <f t="shared" si="7"/>
        <v>0</v>
      </c>
      <c r="S28" s="264">
        <f t="shared" si="8"/>
        <v>0</v>
      </c>
    </row>
    <row r="29" spans="2:19" x14ac:dyDescent="0.2">
      <c r="B29" s="675"/>
      <c r="C29" s="675"/>
      <c r="D29" s="675"/>
      <c r="E29" s="230"/>
      <c r="F29" s="231"/>
      <c r="G29" s="262">
        <f t="shared" si="0"/>
        <v>0</v>
      </c>
      <c r="H29" s="262">
        <f t="shared" si="9"/>
        <v>0</v>
      </c>
      <c r="I29" s="262">
        <f t="shared" si="1"/>
        <v>0</v>
      </c>
      <c r="J29" s="230"/>
      <c r="K29" s="263">
        <f t="shared" si="2"/>
        <v>0</v>
      </c>
      <c r="L29" s="230"/>
      <c r="M29" s="262">
        <f t="shared" si="3"/>
        <v>0</v>
      </c>
      <c r="N29" s="263">
        <f t="shared" si="4"/>
        <v>0</v>
      </c>
      <c r="O29" s="263">
        <f t="shared" si="10"/>
        <v>0</v>
      </c>
      <c r="P29" s="263">
        <f t="shared" si="5"/>
        <v>0</v>
      </c>
      <c r="Q29" s="262">
        <f t="shared" si="6"/>
        <v>0</v>
      </c>
      <c r="R29" s="263">
        <f t="shared" si="7"/>
        <v>0</v>
      </c>
      <c r="S29" s="264">
        <f t="shared" si="8"/>
        <v>0</v>
      </c>
    </row>
    <row r="30" spans="2:19" x14ac:dyDescent="0.2">
      <c r="B30" s="675"/>
      <c r="C30" s="675"/>
      <c r="D30" s="675"/>
      <c r="E30" s="230"/>
      <c r="F30" s="231"/>
      <c r="G30" s="262">
        <f t="shared" si="0"/>
        <v>0</v>
      </c>
      <c r="H30" s="262">
        <f t="shared" si="9"/>
        <v>0</v>
      </c>
      <c r="I30" s="262">
        <f t="shared" si="1"/>
        <v>0</v>
      </c>
      <c r="J30" s="230"/>
      <c r="K30" s="263">
        <f t="shared" si="2"/>
        <v>0</v>
      </c>
      <c r="L30" s="230"/>
      <c r="M30" s="262">
        <f t="shared" si="3"/>
        <v>0</v>
      </c>
      <c r="N30" s="263">
        <f t="shared" si="4"/>
        <v>0</v>
      </c>
      <c r="O30" s="263">
        <f t="shared" si="10"/>
        <v>0</v>
      </c>
      <c r="P30" s="263">
        <f t="shared" si="5"/>
        <v>0</v>
      </c>
      <c r="Q30" s="262">
        <f t="shared" si="6"/>
        <v>0</v>
      </c>
      <c r="R30" s="263">
        <f t="shared" si="7"/>
        <v>0</v>
      </c>
      <c r="S30" s="264">
        <f t="shared" si="8"/>
        <v>0</v>
      </c>
    </row>
    <row r="31" spans="2:19" x14ac:dyDescent="0.2">
      <c r="B31" s="675"/>
      <c r="C31" s="675"/>
      <c r="D31" s="675"/>
      <c r="E31" s="230"/>
      <c r="F31" s="231"/>
      <c r="G31" s="262">
        <f t="shared" si="0"/>
        <v>0</v>
      </c>
      <c r="H31" s="262">
        <f t="shared" si="9"/>
        <v>0</v>
      </c>
      <c r="I31" s="262">
        <f t="shared" si="1"/>
        <v>0</v>
      </c>
      <c r="J31" s="230"/>
      <c r="K31" s="263">
        <f t="shared" si="2"/>
        <v>0</v>
      </c>
      <c r="L31" s="230"/>
      <c r="M31" s="262">
        <f t="shared" si="3"/>
        <v>0</v>
      </c>
      <c r="N31" s="263">
        <f t="shared" si="4"/>
        <v>0</v>
      </c>
      <c r="O31" s="263">
        <f t="shared" si="10"/>
        <v>0</v>
      </c>
      <c r="P31" s="263">
        <f t="shared" si="5"/>
        <v>0</v>
      </c>
      <c r="Q31" s="262">
        <f t="shared" si="6"/>
        <v>0</v>
      </c>
      <c r="R31" s="263">
        <f t="shared" si="7"/>
        <v>0</v>
      </c>
      <c r="S31" s="264">
        <f t="shared" si="8"/>
        <v>0</v>
      </c>
    </row>
    <row r="32" spans="2:19" x14ac:dyDescent="0.2">
      <c r="B32" s="675"/>
      <c r="C32" s="675"/>
      <c r="D32" s="675"/>
      <c r="E32" s="230"/>
      <c r="F32" s="231"/>
      <c r="G32" s="262">
        <f t="shared" si="0"/>
        <v>0</v>
      </c>
      <c r="H32" s="262">
        <f t="shared" si="9"/>
        <v>0</v>
      </c>
      <c r="I32" s="262">
        <f t="shared" si="1"/>
        <v>0</v>
      </c>
      <c r="J32" s="230"/>
      <c r="K32" s="263">
        <f t="shared" si="2"/>
        <v>0</v>
      </c>
      <c r="L32" s="230"/>
      <c r="M32" s="262">
        <f t="shared" si="3"/>
        <v>0</v>
      </c>
      <c r="N32" s="263">
        <f t="shared" si="4"/>
        <v>0</v>
      </c>
      <c r="O32" s="263">
        <f t="shared" si="10"/>
        <v>0</v>
      </c>
      <c r="P32" s="263">
        <f t="shared" si="5"/>
        <v>0</v>
      </c>
      <c r="Q32" s="262">
        <f t="shared" si="6"/>
        <v>0</v>
      </c>
      <c r="R32" s="263">
        <f t="shared" si="7"/>
        <v>0</v>
      </c>
      <c r="S32" s="264">
        <f t="shared" si="8"/>
        <v>0</v>
      </c>
    </row>
    <row r="33" spans="2:19" x14ac:dyDescent="0.2">
      <c r="B33" s="675"/>
      <c r="C33" s="675"/>
      <c r="D33" s="675"/>
      <c r="E33" s="230"/>
      <c r="F33" s="231"/>
      <c r="G33" s="262">
        <f t="shared" si="0"/>
        <v>0</v>
      </c>
      <c r="H33" s="262">
        <f t="shared" si="9"/>
        <v>0</v>
      </c>
      <c r="I33" s="262">
        <f t="shared" si="1"/>
        <v>0</v>
      </c>
      <c r="J33" s="230"/>
      <c r="K33" s="263">
        <f t="shared" si="2"/>
        <v>0</v>
      </c>
      <c r="L33" s="230"/>
      <c r="M33" s="262">
        <f t="shared" si="3"/>
        <v>0</v>
      </c>
      <c r="N33" s="263">
        <f t="shared" si="4"/>
        <v>0</v>
      </c>
      <c r="O33" s="263">
        <f t="shared" si="10"/>
        <v>0</v>
      </c>
      <c r="P33" s="263">
        <f t="shared" si="5"/>
        <v>0</v>
      </c>
      <c r="Q33" s="262">
        <f t="shared" si="6"/>
        <v>0</v>
      </c>
      <c r="R33" s="263">
        <f t="shared" si="7"/>
        <v>0</v>
      </c>
      <c r="S33" s="264">
        <f t="shared" si="8"/>
        <v>0</v>
      </c>
    </row>
    <row r="34" spans="2:19" x14ac:dyDescent="0.2">
      <c r="B34" s="675"/>
      <c r="C34" s="675"/>
      <c r="D34" s="675"/>
      <c r="E34" s="230"/>
      <c r="F34" s="231"/>
      <c r="G34" s="262">
        <f t="shared" si="0"/>
        <v>0</v>
      </c>
      <c r="H34" s="262">
        <f t="shared" si="9"/>
        <v>0</v>
      </c>
      <c r="I34" s="262">
        <f t="shared" si="1"/>
        <v>0</v>
      </c>
      <c r="J34" s="230"/>
      <c r="K34" s="263">
        <f t="shared" si="2"/>
        <v>0</v>
      </c>
      <c r="L34" s="230"/>
      <c r="M34" s="262">
        <f t="shared" si="3"/>
        <v>0</v>
      </c>
      <c r="N34" s="263">
        <f t="shared" si="4"/>
        <v>0</v>
      </c>
      <c r="O34" s="263">
        <f t="shared" si="10"/>
        <v>0</v>
      </c>
      <c r="P34" s="263">
        <f t="shared" si="5"/>
        <v>0</v>
      </c>
      <c r="Q34" s="262">
        <f t="shared" si="6"/>
        <v>0</v>
      </c>
      <c r="R34" s="263">
        <f t="shared" si="7"/>
        <v>0</v>
      </c>
      <c r="S34" s="264">
        <f t="shared" si="8"/>
        <v>0</v>
      </c>
    </row>
    <row r="35" spans="2:19" x14ac:dyDescent="0.2">
      <c r="B35" s="675"/>
      <c r="C35" s="675"/>
      <c r="D35" s="675"/>
      <c r="E35" s="230"/>
      <c r="F35" s="231"/>
      <c r="G35" s="262">
        <f t="shared" si="0"/>
        <v>0</v>
      </c>
      <c r="H35" s="262">
        <f t="shared" si="9"/>
        <v>0</v>
      </c>
      <c r="I35" s="262">
        <f t="shared" si="1"/>
        <v>0</v>
      </c>
      <c r="J35" s="230"/>
      <c r="K35" s="263">
        <f t="shared" si="2"/>
        <v>0</v>
      </c>
      <c r="L35" s="230"/>
      <c r="M35" s="262">
        <f t="shared" si="3"/>
        <v>0</v>
      </c>
      <c r="N35" s="263">
        <f t="shared" si="4"/>
        <v>0</v>
      </c>
      <c r="O35" s="263">
        <f t="shared" si="10"/>
        <v>0</v>
      </c>
      <c r="P35" s="263">
        <f t="shared" si="5"/>
        <v>0</v>
      </c>
      <c r="Q35" s="262">
        <f t="shared" si="6"/>
        <v>0</v>
      </c>
      <c r="R35" s="263">
        <f t="shared" si="7"/>
        <v>0</v>
      </c>
      <c r="S35" s="264">
        <f t="shared" si="8"/>
        <v>0</v>
      </c>
    </row>
    <row r="36" spans="2:19" x14ac:dyDescent="0.2">
      <c r="B36" s="675"/>
      <c r="C36" s="675"/>
      <c r="D36" s="675"/>
      <c r="E36" s="230"/>
      <c r="F36" s="231"/>
      <c r="G36" s="262">
        <f t="shared" si="0"/>
        <v>0</v>
      </c>
      <c r="H36" s="262">
        <f t="shared" si="9"/>
        <v>0</v>
      </c>
      <c r="I36" s="262">
        <f t="shared" si="1"/>
        <v>0</v>
      </c>
      <c r="J36" s="230"/>
      <c r="K36" s="263">
        <f t="shared" si="2"/>
        <v>0</v>
      </c>
      <c r="L36" s="230"/>
      <c r="M36" s="262">
        <f t="shared" si="3"/>
        <v>0</v>
      </c>
      <c r="N36" s="263">
        <f t="shared" si="4"/>
        <v>0</v>
      </c>
      <c r="O36" s="263">
        <f t="shared" si="10"/>
        <v>0</v>
      </c>
      <c r="P36" s="263">
        <f t="shared" si="5"/>
        <v>0</v>
      </c>
      <c r="Q36" s="262">
        <f t="shared" si="6"/>
        <v>0</v>
      </c>
      <c r="R36" s="263">
        <f t="shared" si="7"/>
        <v>0</v>
      </c>
      <c r="S36" s="264">
        <f t="shared" si="8"/>
        <v>0</v>
      </c>
    </row>
    <row r="37" spans="2:19" x14ac:dyDescent="0.2">
      <c r="B37" s="675"/>
      <c r="C37" s="675"/>
      <c r="D37" s="675"/>
      <c r="E37" s="230"/>
      <c r="F37" s="231"/>
      <c r="G37" s="262">
        <f t="shared" si="0"/>
        <v>0</v>
      </c>
      <c r="H37" s="262">
        <f t="shared" si="9"/>
        <v>0</v>
      </c>
      <c r="I37" s="262">
        <f t="shared" si="1"/>
        <v>0</v>
      </c>
      <c r="J37" s="230"/>
      <c r="K37" s="263">
        <f t="shared" si="2"/>
        <v>0</v>
      </c>
      <c r="L37" s="230"/>
      <c r="M37" s="262">
        <f t="shared" si="3"/>
        <v>0</v>
      </c>
      <c r="N37" s="263">
        <f t="shared" si="4"/>
        <v>0</v>
      </c>
      <c r="O37" s="263">
        <f t="shared" si="10"/>
        <v>0</v>
      </c>
      <c r="P37" s="263">
        <f t="shared" si="5"/>
        <v>0</v>
      </c>
      <c r="Q37" s="262">
        <f t="shared" si="6"/>
        <v>0</v>
      </c>
      <c r="R37" s="263">
        <f t="shared" si="7"/>
        <v>0</v>
      </c>
      <c r="S37" s="264">
        <f t="shared" si="8"/>
        <v>0</v>
      </c>
    </row>
    <row r="38" spans="2:19" x14ac:dyDescent="0.2">
      <c r="B38" s="675"/>
      <c r="C38" s="675"/>
      <c r="D38" s="675"/>
      <c r="E38" s="230"/>
      <c r="F38" s="231"/>
      <c r="G38" s="262">
        <f t="shared" si="0"/>
        <v>0</v>
      </c>
      <c r="H38" s="262">
        <f t="shared" si="9"/>
        <v>0</v>
      </c>
      <c r="I38" s="262">
        <f t="shared" si="1"/>
        <v>0</v>
      </c>
      <c r="J38" s="230"/>
      <c r="K38" s="263">
        <f t="shared" si="2"/>
        <v>0</v>
      </c>
      <c r="L38" s="230"/>
      <c r="M38" s="262">
        <f t="shared" si="3"/>
        <v>0</v>
      </c>
      <c r="N38" s="263">
        <f t="shared" si="4"/>
        <v>0</v>
      </c>
      <c r="O38" s="263">
        <f t="shared" si="10"/>
        <v>0</v>
      </c>
      <c r="P38" s="263">
        <f t="shared" si="5"/>
        <v>0</v>
      </c>
      <c r="Q38" s="262">
        <f t="shared" si="6"/>
        <v>0</v>
      </c>
      <c r="R38" s="263">
        <f t="shared" si="7"/>
        <v>0</v>
      </c>
      <c r="S38" s="264">
        <f t="shared" si="8"/>
        <v>0</v>
      </c>
    </row>
    <row r="39" spans="2:19" x14ac:dyDescent="0.2">
      <c r="B39" s="675"/>
      <c r="C39" s="675"/>
      <c r="D39" s="675"/>
      <c r="E39" s="230"/>
      <c r="F39" s="231"/>
      <c r="G39" s="262">
        <f t="shared" si="0"/>
        <v>0</v>
      </c>
      <c r="H39" s="262">
        <f t="shared" si="9"/>
        <v>0</v>
      </c>
      <c r="I39" s="262">
        <f t="shared" si="1"/>
        <v>0</v>
      </c>
      <c r="J39" s="230"/>
      <c r="K39" s="263">
        <f t="shared" si="2"/>
        <v>0</v>
      </c>
      <c r="L39" s="230"/>
      <c r="M39" s="262">
        <f t="shared" si="3"/>
        <v>0</v>
      </c>
      <c r="N39" s="263">
        <f t="shared" si="4"/>
        <v>0</v>
      </c>
      <c r="O39" s="263">
        <f t="shared" si="10"/>
        <v>0</v>
      </c>
      <c r="P39" s="263">
        <f t="shared" si="5"/>
        <v>0</v>
      </c>
      <c r="Q39" s="262">
        <f t="shared" si="6"/>
        <v>0</v>
      </c>
      <c r="R39" s="263">
        <f t="shared" si="7"/>
        <v>0</v>
      </c>
      <c r="S39" s="264">
        <f t="shared" si="8"/>
        <v>0</v>
      </c>
    </row>
    <row r="40" spans="2:19" x14ac:dyDescent="0.2">
      <c r="B40" s="675"/>
      <c r="C40" s="675"/>
      <c r="D40" s="675"/>
      <c r="E40" s="230"/>
      <c r="F40" s="231"/>
      <c r="G40" s="262">
        <f t="shared" si="0"/>
        <v>0</v>
      </c>
      <c r="H40" s="262">
        <f t="shared" si="9"/>
        <v>0</v>
      </c>
      <c r="I40" s="262">
        <f t="shared" si="1"/>
        <v>0</v>
      </c>
      <c r="J40" s="230"/>
      <c r="K40" s="263">
        <f t="shared" si="2"/>
        <v>0</v>
      </c>
      <c r="L40" s="230"/>
      <c r="M40" s="262">
        <f t="shared" si="3"/>
        <v>0</v>
      </c>
      <c r="N40" s="263">
        <f t="shared" si="4"/>
        <v>0</v>
      </c>
      <c r="O40" s="263">
        <f t="shared" si="10"/>
        <v>0</v>
      </c>
      <c r="P40" s="263">
        <f t="shared" si="5"/>
        <v>0</v>
      </c>
      <c r="Q40" s="262">
        <f t="shared" si="6"/>
        <v>0</v>
      </c>
      <c r="R40" s="263">
        <f t="shared" si="7"/>
        <v>0</v>
      </c>
      <c r="S40" s="264">
        <f t="shared" si="8"/>
        <v>0</v>
      </c>
    </row>
    <row r="41" spans="2:19" x14ac:dyDescent="0.2">
      <c r="B41" s="675"/>
      <c r="C41" s="675"/>
      <c r="D41" s="675"/>
      <c r="E41" s="230"/>
      <c r="F41" s="231"/>
      <c r="G41" s="262">
        <f t="shared" si="0"/>
        <v>0</v>
      </c>
      <c r="H41" s="262">
        <f t="shared" si="9"/>
        <v>0</v>
      </c>
      <c r="I41" s="262">
        <f t="shared" si="1"/>
        <v>0</v>
      </c>
      <c r="J41" s="230"/>
      <c r="K41" s="263">
        <f t="shared" si="2"/>
        <v>0</v>
      </c>
      <c r="L41" s="230"/>
      <c r="M41" s="262">
        <f t="shared" si="3"/>
        <v>0</v>
      </c>
      <c r="N41" s="263">
        <f t="shared" si="4"/>
        <v>0</v>
      </c>
      <c r="O41" s="263">
        <f t="shared" si="10"/>
        <v>0</v>
      </c>
      <c r="P41" s="263">
        <f t="shared" si="5"/>
        <v>0</v>
      </c>
      <c r="Q41" s="262">
        <f t="shared" si="6"/>
        <v>0</v>
      </c>
      <c r="R41" s="263">
        <f t="shared" si="7"/>
        <v>0</v>
      </c>
      <c r="S41" s="264">
        <f t="shared" si="8"/>
        <v>0</v>
      </c>
    </row>
    <row r="42" spans="2:19" x14ac:dyDescent="0.2">
      <c r="B42" s="675"/>
      <c r="C42" s="675"/>
      <c r="D42" s="675"/>
      <c r="E42" s="230"/>
      <c r="F42" s="231"/>
      <c r="G42" s="262">
        <f t="shared" si="0"/>
        <v>0</v>
      </c>
      <c r="H42" s="262">
        <f t="shared" si="9"/>
        <v>0</v>
      </c>
      <c r="I42" s="262">
        <f t="shared" si="1"/>
        <v>0</v>
      </c>
      <c r="J42" s="230"/>
      <c r="K42" s="263">
        <f t="shared" si="2"/>
        <v>0</v>
      </c>
      <c r="L42" s="230"/>
      <c r="M42" s="262">
        <f t="shared" si="3"/>
        <v>0</v>
      </c>
      <c r="N42" s="263">
        <f t="shared" si="4"/>
        <v>0</v>
      </c>
      <c r="O42" s="263">
        <f t="shared" si="10"/>
        <v>0</v>
      </c>
      <c r="P42" s="263">
        <f t="shared" si="5"/>
        <v>0</v>
      </c>
      <c r="Q42" s="262">
        <f t="shared" si="6"/>
        <v>0</v>
      </c>
      <c r="R42" s="263">
        <f t="shared" si="7"/>
        <v>0</v>
      </c>
      <c r="S42" s="264">
        <f t="shared" si="8"/>
        <v>0</v>
      </c>
    </row>
    <row r="43" spans="2:19" x14ac:dyDescent="0.2">
      <c r="B43" s="675"/>
      <c r="C43" s="675"/>
      <c r="D43" s="675"/>
      <c r="E43" s="230"/>
      <c r="F43" s="231"/>
      <c r="G43" s="262">
        <f t="shared" si="0"/>
        <v>0</v>
      </c>
      <c r="H43" s="262">
        <f t="shared" si="9"/>
        <v>0</v>
      </c>
      <c r="I43" s="262">
        <f t="shared" si="1"/>
        <v>0</v>
      </c>
      <c r="J43" s="230"/>
      <c r="K43" s="263">
        <f t="shared" si="2"/>
        <v>0</v>
      </c>
      <c r="L43" s="230"/>
      <c r="M43" s="262">
        <f t="shared" si="3"/>
        <v>0</v>
      </c>
      <c r="N43" s="263">
        <f t="shared" si="4"/>
        <v>0</v>
      </c>
      <c r="O43" s="263">
        <f t="shared" si="10"/>
        <v>0</v>
      </c>
      <c r="P43" s="263">
        <f t="shared" si="5"/>
        <v>0</v>
      </c>
      <c r="Q43" s="262">
        <f t="shared" si="6"/>
        <v>0</v>
      </c>
      <c r="R43" s="263">
        <f t="shared" si="7"/>
        <v>0</v>
      </c>
      <c r="S43" s="264">
        <f t="shared" si="8"/>
        <v>0</v>
      </c>
    </row>
    <row r="44" spans="2:19" x14ac:dyDescent="0.2">
      <c r="B44" s="675"/>
      <c r="C44" s="675"/>
      <c r="D44" s="675"/>
      <c r="E44" s="230"/>
      <c r="F44" s="231"/>
      <c r="G44" s="262">
        <f t="shared" si="0"/>
        <v>0</v>
      </c>
      <c r="H44" s="262">
        <f t="shared" si="9"/>
        <v>0</v>
      </c>
      <c r="I44" s="262">
        <f t="shared" si="1"/>
        <v>0</v>
      </c>
      <c r="J44" s="230"/>
      <c r="K44" s="263">
        <f t="shared" si="2"/>
        <v>0</v>
      </c>
      <c r="L44" s="230"/>
      <c r="M44" s="262">
        <f t="shared" si="3"/>
        <v>0</v>
      </c>
      <c r="N44" s="263">
        <f t="shared" si="4"/>
        <v>0</v>
      </c>
      <c r="O44" s="263">
        <f t="shared" si="10"/>
        <v>0</v>
      </c>
      <c r="P44" s="263">
        <f t="shared" si="5"/>
        <v>0</v>
      </c>
      <c r="Q44" s="262">
        <f t="shared" si="6"/>
        <v>0</v>
      </c>
      <c r="R44" s="263">
        <f t="shared" si="7"/>
        <v>0</v>
      </c>
      <c r="S44" s="264">
        <f t="shared" si="8"/>
        <v>0</v>
      </c>
    </row>
    <row r="45" spans="2:19" x14ac:dyDescent="0.2">
      <c r="B45" s="675"/>
      <c r="C45" s="675"/>
      <c r="D45" s="675"/>
      <c r="E45" s="230"/>
      <c r="F45" s="231"/>
      <c r="G45" s="262">
        <f t="shared" si="0"/>
        <v>0</v>
      </c>
      <c r="H45" s="262">
        <f t="shared" si="9"/>
        <v>0</v>
      </c>
      <c r="I45" s="262">
        <f t="shared" si="1"/>
        <v>0</v>
      </c>
      <c r="J45" s="230"/>
      <c r="K45" s="263">
        <f t="shared" si="2"/>
        <v>0</v>
      </c>
      <c r="L45" s="230"/>
      <c r="M45" s="262">
        <f t="shared" si="3"/>
        <v>0</v>
      </c>
      <c r="N45" s="263">
        <f t="shared" si="4"/>
        <v>0</v>
      </c>
      <c r="O45" s="263">
        <f t="shared" si="10"/>
        <v>0</v>
      </c>
      <c r="P45" s="263">
        <f t="shared" si="5"/>
        <v>0</v>
      </c>
      <c r="Q45" s="262">
        <f t="shared" si="6"/>
        <v>0</v>
      </c>
      <c r="R45" s="263">
        <f t="shared" si="7"/>
        <v>0</v>
      </c>
      <c r="S45" s="264">
        <f t="shared" si="8"/>
        <v>0</v>
      </c>
    </row>
    <row r="46" spans="2:19" x14ac:dyDescent="0.2">
      <c r="B46" s="675"/>
      <c r="C46" s="675"/>
      <c r="D46" s="675"/>
      <c r="E46" s="230"/>
      <c r="F46" s="231"/>
      <c r="G46" s="262">
        <f t="shared" si="0"/>
        <v>0</v>
      </c>
      <c r="H46" s="262">
        <f t="shared" si="9"/>
        <v>0</v>
      </c>
      <c r="I46" s="262">
        <f t="shared" si="1"/>
        <v>0</v>
      </c>
      <c r="J46" s="230"/>
      <c r="K46" s="263">
        <f t="shared" si="2"/>
        <v>0</v>
      </c>
      <c r="L46" s="230"/>
      <c r="M46" s="262">
        <f t="shared" si="3"/>
        <v>0</v>
      </c>
      <c r="N46" s="263">
        <f t="shared" si="4"/>
        <v>0</v>
      </c>
      <c r="O46" s="263">
        <f t="shared" si="10"/>
        <v>0</v>
      </c>
      <c r="P46" s="263">
        <f t="shared" si="5"/>
        <v>0</v>
      </c>
      <c r="Q46" s="262">
        <f t="shared" si="6"/>
        <v>0</v>
      </c>
      <c r="R46" s="263">
        <f t="shared" si="7"/>
        <v>0</v>
      </c>
      <c r="S46" s="264">
        <f t="shared" si="8"/>
        <v>0</v>
      </c>
    </row>
    <row r="47" spans="2:19" x14ac:dyDescent="0.2">
      <c r="B47" s="675"/>
      <c r="C47" s="675"/>
      <c r="D47" s="675"/>
      <c r="E47" s="230"/>
      <c r="F47" s="231"/>
      <c r="G47" s="262">
        <f t="shared" si="0"/>
        <v>0</v>
      </c>
      <c r="H47" s="262">
        <f t="shared" si="9"/>
        <v>0</v>
      </c>
      <c r="I47" s="262">
        <f t="shared" si="1"/>
        <v>0</v>
      </c>
      <c r="J47" s="230"/>
      <c r="K47" s="263">
        <f t="shared" si="2"/>
        <v>0</v>
      </c>
      <c r="L47" s="230"/>
      <c r="M47" s="262">
        <f t="shared" si="3"/>
        <v>0</v>
      </c>
      <c r="N47" s="263">
        <f t="shared" si="4"/>
        <v>0</v>
      </c>
      <c r="O47" s="263">
        <f t="shared" si="10"/>
        <v>0</v>
      </c>
      <c r="P47" s="263">
        <f t="shared" si="5"/>
        <v>0</v>
      </c>
      <c r="Q47" s="262">
        <f t="shared" si="6"/>
        <v>0</v>
      </c>
      <c r="R47" s="263">
        <f t="shared" si="7"/>
        <v>0</v>
      </c>
      <c r="S47" s="264">
        <f t="shared" si="8"/>
        <v>0</v>
      </c>
    </row>
    <row r="48" spans="2:19" x14ac:dyDescent="0.2">
      <c r="B48" s="675"/>
      <c r="C48" s="675"/>
      <c r="D48" s="675"/>
      <c r="E48" s="230"/>
      <c r="F48" s="231"/>
      <c r="G48" s="262">
        <f t="shared" si="0"/>
        <v>0</v>
      </c>
      <c r="H48" s="262">
        <f t="shared" si="9"/>
        <v>0</v>
      </c>
      <c r="I48" s="262">
        <f t="shared" si="1"/>
        <v>0</v>
      </c>
      <c r="J48" s="230"/>
      <c r="K48" s="263">
        <f t="shared" si="2"/>
        <v>0</v>
      </c>
      <c r="L48" s="230"/>
      <c r="M48" s="262">
        <f t="shared" si="3"/>
        <v>0</v>
      </c>
      <c r="N48" s="263">
        <f t="shared" si="4"/>
        <v>0</v>
      </c>
      <c r="O48" s="263">
        <f t="shared" si="10"/>
        <v>0</v>
      </c>
      <c r="P48" s="263">
        <f t="shared" si="5"/>
        <v>0</v>
      </c>
      <c r="Q48" s="262">
        <f t="shared" si="6"/>
        <v>0</v>
      </c>
      <c r="R48" s="263">
        <f t="shared" si="7"/>
        <v>0</v>
      </c>
      <c r="S48" s="264">
        <f t="shared" si="8"/>
        <v>0</v>
      </c>
    </row>
    <row r="49" spans="2:29" x14ac:dyDescent="0.2">
      <c r="B49" s="675"/>
      <c r="C49" s="675"/>
      <c r="D49" s="675"/>
      <c r="E49" s="230"/>
      <c r="F49" s="231"/>
      <c r="G49" s="262">
        <f t="shared" si="0"/>
        <v>0</v>
      </c>
      <c r="H49" s="262">
        <f t="shared" si="9"/>
        <v>0</v>
      </c>
      <c r="I49" s="262">
        <f t="shared" si="1"/>
        <v>0</v>
      </c>
      <c r="J49" s="230"/>
      <c r="K49" s="263">
        <f t="shared" si="2"/>
        <v>0</v>
      </c>
      <c r="L49" s="230"/>
      <c r="M49" s="262">
        <f t="shared" si="3"/>
        <v>0</v>
      </c>
      <c r="N49" s="263">
        <f t="shared" si="4"/>
        <v>0</v>
      </c>
      <c r="O49" s="263">
        <f t="shared" si="10"/>
        <v>0</v>
      </c>
      <c r="P49" s="263">
        <f t="shared" si="5"/>
        <v>0</v>
      </c>
      <c r="Q49" s="262">
        <f t="shared" si="6"/>
        <v>0</v>
      </c>
      <c r="R49" s="263">
        <f t="shared" si="7"/>
        <v>0</v>
      </c>
      <c r="S49" s="264">
        <f t="shared" si="8"/>
        <v>0</v>
      </c>
    </row>
    <row r="50" spans="2:29" x14ac:dyDescent="0.2">
      <c r="B50" s="675"/>
      <c r="C50" s="675"/>
      <c r="D50" s="675"/>
      <c r="E50" s="230"/>
      <c r="F50" s="231"/>
      <c r="G50" s="262">
        <f t="shared" si="0"/>
        <v>0</v>
      </c>
      <c r="H50" s="262">
        <f t="shared" si="9"/>
        <v>0</v>
      </c>
      <c r="I50" s="262">
        <f t="shared" si="1"/>
        <v>0</v>
      </c>
      <c r="J50" s="230"/>
      <c r="K50" s="263">
        <f t="shared" si="2"/>
        <v>0</v>
      </c>
      <c r="L50" s="230"/>
      <c r="M50" s="262">
        <f t="shared" si="3"/>
        <v>0</v>
      </c>
      <c r="N50" s="263">
        <f t="shared" si="4"/>
        <v>0</v>
      </c>
      <c r="O50" s="263">
        <f t="shared" si="10"/>
        <v>0</v>
      </c>
      <c r="P50" s="263">
        <f t="shared" si="5"/>
        <v>0</v>
      </c>
      <c r="Q50" s="262">
        <f t="shared" si="6"/>
        <v>0</v>
      </c>
      <c r="R50" s="263">
        <f t="shared" si="7"/>
        <v>0</v>
      </c>
      <c r="S50" s="264">
        <f t="shared" si="8"/>
        <v>0</v>
      </c>
    </row>
    <row r="51" spans="2:29" x14ac:dyDescent="0.2">
      <c r="B51" s="675"/>
      <c r="C51" s="675"/>
      <c r="D51" s="675"/>
      <c r="E51" s="230"/>
      <c r="F51" s="231"/>
      <c r="G51" s="262">
        <f t="shared" si="0"/>
        <v>0</v>
      </c>
      <c r="H51" s="262">
        <f t="shared" si="9"/>
        <v>0</v>
      </c>
      <c r="I51" s="262">
        <f t="shared" si="1"/>
        <v>0</v>
      </c>
      <c r="J51" s="230"/>
      <c r="K51" s="263">
        <f t="shared" si="2"/>
        <v>0</v>
      </c>
      <c r="L51" s="230"/>
      <c r="M51" s="262">
        <f t="shared" si="3"/>
        <v>0</v>
      </c>
      <c r="N51" s="263">
        <f t="shared" si="4"/>
        <v>0</v>
      </c>
      <c r="O51" s="263">
        <f t="shared" si="10"/>
        <v>0</v>
      </c>
      <c r="P51" s="263">
        <f t="shared" si="5"/>
        <v>0</v>
      </c>
      <c r="Q51" s="262">
        <f t="shared" si="6"/>
        <v>0</v>
      </c>
      <c r="R51" s="263">
        <f t="shared" si="7"/>
        <v>0</v>
      </c>
      <c r="S51" s="264">
        <f t="shared" si="8"/>
        <v>0</v>
      </c>
    </row>
    <row r="52" spans="2:29" x14ac:dyDescent="0.2">
      <c r="B52" s="675"/>
      <c r="C52" s="675"/>
      <c r="D52" s="675"/>
      <c r="E52" s="230"/>
      <c r="F52" s="231"/>
      <c r="G52" s="262">
        <f t="shared" si="0"/>
        <v>0</v>
      </c>
      <c r="H52" s="262">
        <f t="shared" si="9"/>
        <v>0</v>
      </c>
      <c r="I52" s="262">
        <f t="shared" si="1"/>
        <v>0</v>
      </c>
      <c r="J52" s="230"/>
      <c r="K52" s="263">
        <f t="shared" si="2"/>
        <v>0</v>
      </c>
      <c r="L52" s="230"/>
      <c r="M52" s="262">
        <f t="shared" si="3"/>
        <v>0</v>
      </c>
      <c r="N52" s="263">
        <f t="shared" si="4"/>
        <v>0</v>
      </c>
      <c r="O52" s="263">
        <f t="shared" si="10"/>
        <v>0</v>
      </c>
      <c r="P52" s="263">
        <f t="shared" si="5"/>
        <v>0</v>
      </c>
      <c r="Q52" s="262">
        <f t="shared" si="6"/>
        <v>0</v>
      </c>
      <c r="R52" s="263">
        <f t="shared" si="7"/>
        <v>0</v>
      </c>
      <c r="S52" s="264">
        <f t="shared" si="8"/>
        <v>0</v>
      </c>
    </row>
    <row r="53" spans="2:29" x14ac:dyDescent="0.2">
      <c r="B53" s="675"/>
      <c r="C53" s="675"/>
      <c r="D53" s="675"/>
      <c r="E53" s="230"/>
      <c r="F53" s="231"/>
      <c r="G53" s="262">
        <f t="shared" si="0"/>
        <v>0</v>
      </c>
      <c r="H53" s="262">
        <f t="shared" si="9"/>
        <v>0</v>
      </c>
      <c r="I53" s="262">
        <f t="shared" si="1"/>
        <v>0</v>
      </c>
      <c r="J53" s="230"/>
      <c r="K53" s="263">
        <f t="shared" si="2"/>
        <v>0</v>
      </c>
      <c r="L53" s="230"/>
      <c r="M53" s="262">
        <f t="shared" si="3"/>
        <v>0</v>
      </c>
      <c r="N53" s="263">
        <f t="shared" si="4"/>
        <v>0</v>
      </c>
      <c r="O53" s="263">
        <f t="shared" si="10"/>
        <v>0</v>
      </c>
      <c r="P53" s="263">
        <f t="shared" si="5"/>
        <v>0</v>
      </c>
      <c r="Q53" s="262">
        <f t="shared" si="6"/>
        <v>0</v>
      </c>
      <c r="R53" s="263">
        <f t="shared" si="7"/>
        <v>0</v>
      </c>
      <c r="S53" s="264">
        <f t="shared" si="8"/>
        <v>0</v>
      </c>
    </row>
    <row r="54" spans="2:29" x14ac:dyDescent="0.2">
      <c r="B54" s="675"/>
      <c r="C54" s="675"/>
      <c r="D54" s="675"/>
      <c r="E54" s="230"/>
      <c r="F54" s="231"/>
      <c r="G54" s="262">
        <f t="shared" si="0"/>
        <v>0</v>
      </c>
      <c r="H54" s="262">
        <f t="shared" si="9"/>
        <v>0</v>
      </c>
      <c r="I54" s="262">
        <f t="shared" si="1"/>
        <v>0</v>
      </c>
      <c r="J54" s="230"/>
      <c r="K54" s="263">
        <f t="shared" si="2"/>
        <v>0</v>
      </c>
      <c r="L54" s="230"/>
      <c r="M54" s="262">
        <f t="shared" si="3"/>
        <v>0</v>
      </c>
      <c r="N54" s="263">
        <f t="shared" si="4"/>
        <v>0</v>
      </c>
      <c r="O54" s="263">
        <f t="shared" si="10"/>
        <v>0</v>
      </c>
      <c r="P54" s="263">
        <f t="shared" si="5"/>
        <v>0</v>
      </c>
      <c r="Q54" s="262">
        <f t="shared" si="6"/>
        <v>0</v>
      </c>
      <c r="R54" s="263">
        <f t="shared" si="7"/>
        <v>0</v>
      </c>
      <c r="S54" s="264">
        <f t="shared" si="8"/>
        <v>0</v>
      </c>
    </row>
    <row r="55" spans="2:29" x14ac:dyDescent="0.2">
      <c r="B55" s="675"/>
      <c r="C55" s="675"/>
      <c r="D55" s="675"/>
      <c r="E55" s="230"/>
      <c r="F55" s="231"/>
      <c r="G55" s="262">
        <f t="shared" si="0"/>
        <v>0</v>
      </c>
      <c r="H55" s="262">
        <f t="shared" si="9"/>
        <v>0</v>
      </c>
      <c r="I55" s="262">
        <f t="shared" si="1"/>
        <v>0</v>
      </c>
      <c r="J55" s="230"/>
      <c r="K55" s="263">
        <f t="shared" si="2"/>
        <v>0</v>
      </c>
      <c r="L55" s="230"/>
      <c r="M55" s="262">
        <f t="shared" si="3"/>
        <v>0</v>
      </c>
      <c r="N55" s="263">
        <f t="shared" si="4"/>
        <v>0</v>
      </c>
      <c r="O55" s="263">
        <f t="shared" si="10"/>
        <v>0</v>
      </c>
      <c r="P55" s="263">
        <f t="shared" si="5"/>
        <v>0</v>
      </c>
      <c r="Q55" s="262">
        <f t="shared" si="6"/>
        <v>0</v>
      </c>
      <c r="R55" s="263">
        <f t="shared" si="7"/>
        <v>0</v>
      </c>
      <c r="S55" s="264">
        <f t="shared" si="8"/>
        <v>0</v>
      </c>
    </row>
    <row r="56" spans="2:29" ht="20.25" customHeight="1" x14ac:dyDescent="0.2">
      <c r="B56" s="707" t="s">
        <v>36</v>
      </c>
      <c r="C56" s="708"/>
      <c r="D56" s="709"/>
      <c r="E56" s="265"/>
      <c r="F56" s="266"/>
      <c r="G56" s="267"/>
      <c r="H56" s="267"/>
      <c r="I56" s="267"/>
      <c r="J56" s="265"/>
      <c r="K56" s="268"/>
      <c r="L56" s="268"/>
      <c r="M56" s="267"/>
      <c r="N56" s="269"/>
      <c r="O56" s="269"/>
      <c r="P56" s="268"/>
      <c r="Q56" s="270">
        <f>SUM(Q11:Q55)</f>
        <v>0</v>
      </c>
      <c r="R56" s="270">
        <f>SUM(R11:R55)</f>
        <v>0</v>
      </c>
      <c r="S56" s="270">
        <f>SUM(S11:S55)</f>
        <v>0</v>
      </c>
    </row>
    <row r="57" spans="2:29" s="279" customFormat="1" ht="21.75" customHeight="1" thickBot="1" x14ac:dyDescent="0.25">
      <c r="B57" s="271"/>
      <c r="C57" s="271"/>
      <c r="D57" s="271"/>
      <c r="E57" s="272"/>
      <c r="F57" s="273"/>
      <c r="G57" s="273"/>
      <c r="H57" s="274"/>
      <c r="I57" s="273"/>
      <c r="J57" s="275"/>
      <c r="K57" s="275"/>
      <c r="L57" s="276"/>
      <c r="M57" s="276"/>
      <c r="N57" s="275"/>
      <c r="O57" s="275"/>
      <c r="P57" s="276"/>
      <c r="Q57" s="273"/>
      <c r="R57" s="277"/>
      <c r="S57" s="278"/>
      <c r="V57" s="280"/>
      <c r="W57" s="280"/>
      <c r="X57" s="280"/>
      <c r="Y57" s="280"/>
      <c r="Z57" s="280"/>
    </row>
    <row r="58" spans="2:29" ht="18" customHeight="1" thickBot="1" x14ac:dyDescent="0.25">
      <c r="B58" s="240" t="s">
        <v>239</v>
      </c>
      <c r="H58" s="247" t="s">
        <v>210</v>
      </c>
      <c r="I58" s="248" t="s">
        <v>335</v>
      </c>
      <c r="J58" s="249">
        <v>5</v>
      </c>
      <c r="K58" s="250" t="s">
        <v>2</v>
      </c>
      <c r="U58" s="281"/>
      <c r="V58" s="281"/>
      <c r="W58" s="281"/>
      <c r="X58" s="281"/>
      <c r="Y58" s="281"/>
      <c r="Z58" s="281"/>
    </row>
    <row r="59" spans="2:29" ht="15" customHeight="1" x14ac:dyDescent="0.2">
      <c r="J59" s="592">
        <v>35</v>
      </c>
      <c r="K59" s="244"/>
      <c r="N59" s="279"/>
      <c r="O59" s="279"/>
      <c r="P59" s="279"/>
      <c r="R59" s="244" t="s">
        <v>240</v>
      </c>
      <c r="S59" s="282"/>
      <c r="U59" s="283"/>
      <c r="V59" s="281"/>
      <c r="W59" s="281"/>
      <c r="X59" s="281"/>
      <c r="Y59" s="281"/>
      <c r="Z59" s="281"/>
      <c r="AA59" s="281"/>
    </row>
    <row r="60" spans="2:29" ht="30.75" customHeight="1" x14ac:dyDescent="0.2">
      <c r="B60" s="725" t="s">
        <v>241</v>
      </c>
      <c r="C60" s="727"/>
      <c r="D60" s="730" t="s">
        <v>242</v>
      </c>
      <c r="E60" s="723" t="s">
        <v>243</v>
      </c>
      <c r="F60" s="725" t="s">
        <v>244</v>
      </c>
      <c r="G60" s="721" t="s">
        <v>245</v>
      </c>
      <c r="H60" s="721" t="s">
        <v>246</v>
      </c>
      <c r="I60" s="721" t="s">
        <v>247</v>
      </c>
      <c r="J60" s="721" t="s">
        <v>248</v>
      </c>
      <c r="K60" s="721" t="s">
        <v>249</v>
      </c>
      <c r="L60" s="721" t="s">
        <v>250</v>
      </c>
      <c r="M60" s="721" t="s">
        <v>251</v>
      </c>
      <c r="N60" s="716" t="s">
        <v>252</v>
      </c>
      <c r="O60" s="721" t="s">
        <v>253</v>
      </c>
      <c r="P60" s="721" t="s">
        <v>254</v>
      </c>
      <c r="Q60" s="714" t="s">
        <v>255</v>
      </c>
      <c r="R60" s="716" t="s">
        <v>256</v>
      </c>
      <c r="S60" s="697" t="s">
        <v>257</v>
      </c>
      <c r="W60" s="283"/>
      <c r="X60" s="281"/>
      <c r="Y60" s="281"/>
      <c r="Z60" s="281"/>
      <c r="AA60" s="281"/>
      <c r="AB60" s="281"/>
      <c r="AC60" s="281"/>
    </row>
    <row r="61" spans="2:29" ht="26.25" customHeight="1" x14ac:dyDescent="0.2">
      <c r="B61" s="728"/>
      <c r="C61" s="729"/>
      <c r="D61" s="731"/>
      <c r="E61" s="724"/>
      <c r="F61" s="726"/>
      <c r="G61" s="722"/>
      <c r="H61" s="722"/>
      <c r="I61" s="722"/>
      <c r="J61" s="722"/>
      <c r="K61" s="717"/>
      <c r="L61" s="717"/>
      <c r="M61" s="722"/>
      <c r="N61" s="717"/>
      <c r="O61" s="722"/>
      <c r="P61" s="722"/>
      <c r="Q61" s="715"/>
      <c r="R61" s="717"/>
      <c r="S61" s="718"/>
      <c r="W61" s="283"/>
      <c r="X61" s="281"/>
      <c r="Y61" s="281"/>
      <c r="Z61" s="281"/>
      <c r="AA61" s="281"/>
      <c r="AB61" s="281"/>
      <c r="AC61" s="281"/>
    </row>
    <row r="62" spans="2:29" s="254" customFormat="1" ht="38" x14ac:dyDescent="0.2">
      <c r="B62" s="719" t="s">
        <v>229</v>
      </c>
      <c r="C62" s="720"/>
      <c r="D62" s="284" t="s">
        <v>258</v>
      </c>
      <c r="E62" s="255" t="s">
        <v>230</v>
      </c>
      <c r="F62" s="257"/>
      <c r="G62" s="257" t="s">
        <v>259</v>
      </c>
      <c r="H62" s="258"/>
      <c r="I62" s="257" t="s">
        <v>260</v>
      </c>
      <c r="J62" s="285" t="s">
        <v>261</v>
      </c>
      <c r="K62" s="259" t="s">
        <v>262</v>
      </c>
      <c r="L62" s="259"/>
      <c r="M62" s="260" t="s">
        <v>263</v>
      </c>
      <c r="N62" s="259" t="s">
        <v>236</v>
      </c>
      <c r="O62" s="259"/>
      <c r="P62" s="257" t="s">
        <v>237</v>
      </c>
      <c r="Q62" s="257"/>
      <c r="R62" s="259" t="s">
        <v>264</v>
      </c>
      <c r="S62" s="261"/>
    </row>
    <row r="63" spans="2:29" ht="13.5" customHeight="1" x14ac:dyDescent="0.2">
      <c r="B63" s="655"/>
      <c r="C63" s="656"/>
      <c r="D63" s="229"/>
      <c r="E63" s="232"/>
      <c r="F63" s="233"/>
      <c r="G63" s="286">
        <f t="shared" ref="G63:G107" si="11">IF(F63=0,0,F63/D63)</f>
        <v>0</v>
      </c>
      <c r="H63" s="287">
        <f>IF(F63=0,0,$J$59-E63)</f>
        <v>0</v>
      </c>
      <c r="I63" s="286">
        <f t="shared" ref="I63:I107" si="12">G63*H63</f>
        <v>0</v>
      </c>
      <c r="J63" s="232"/>
      <c r="K63" s="288">
        <f t="shared" ref="K63:K107" si="13">IF(L63=0,0,(D63-J63+E63))</f>
        <v>0</v>
      </c>
      <c r="L63" s="234"/>
      <c r="M63" s="286">
        <f t="shared" ref="M63:M107" si="14">IF(L63=0,0,F63-+L63)</f>
        <v>0</v>
      </c>
      <c r="N63" s="289">
        <f t="shared" ref="N63:N107" si="15">IF(L63=0,0,(L63/K63))</f>
        <v>0</v>
      </c>
      <c r="O63" s="288">
        <f>IF(L63=0,0,($J$59-J63))</f>
        <v>0</v>
      </c>
      <c r="P63" s="289">
        <f t="shared" ref="P63:P107" si="16">N63*O63</f>
        <v>0</v>
      </c>
      <c r="Q63" s="286">
        <f t="shared" ref="Q63:Q107" si="17">IF(L63=0,G63,N63)</f>
        <v>0</v>
      </c>
      <c r="R63" s="289">
        <f t="shared" ref="R63:R107" si="18">IF(L63=0,I63,P63)</f>
        <v>0</v>
      </c>
      <c r="S63" s="290">
        <f t="shared" ref="S63:S107" si="19">R63-+Q63</f>
        <v>0</v>
      </c>
      <c r="W63" s="283"/>
      <c r="X63" s="281"/>
      <c r="Y63" s="281"/>
      <c r="Z63" s="281"/>
      <c r="AA63" s="281"/>
      <c r="AB63" s="281"/>
      <c r="AC63" s="281"/>
    </row>
    <row r="64" spans="2:29" ht="13.5" customHeight="1" x14ac:dyDescent="0.2">
      <c r="B64" s="655"/>
      <c r="C64" s="656"/>
      <c r="D64" s="229"/>
      <c r="E64" s="232"/>
      <c r="F64" s="233"/>
      <c r="G64" s="286">
        <f t="shared" si="11"/>
        <v>0</v>
      </c>
      <c r="H64" s="287">
        <f>IF(F64=0,0,$J$59-E64)</f>
        <v>0</v>
      </c>
      <c r="I64" s="286">
        <f t="shared" si="12"/>
        <v>0</v>
      </c>
      <c r="J64" s="232"/>
      <c r="K64" s="288">
        <f t="shared" si="13"/>
        <v>0</v>
      </c>
      <c r="L64" s="234"/>
      <c r="M64" s="286">
        <f t="shared" si="14"/>
        <v>0</v>
      </c>
      <c r="N64" s="289">
        <f t="shared" si="15"/>
        <v>0</v>
      </c>
      <c r="O64" s="288">
        <f t="shared" ref="O64:O106" si="20">IF(L64=0,0,($J$59-J64))</f>
        <v>0</v>
      </c>
      <c r="P64" s="289">
        <f t="shared" si="16"/>
        <v>0</v>
      </c>
      <c r="Q64" s="286">
        <f t="shared" si="17"/>
        <v>0</v>
      </c>
      <c r="R64" s="289">
        <f t="shared" si="18"/>
        <v>0</v>
      </c>
      <c r="S64" s="290">
        <f t="shared" si="19"/>
        <v>0</v>
      </c>
      <c r="W64" s="283"/>
      <c r="X64" s="281"/>
      <c r="Y64" s="281"/>
      <c r="Z64" s="281"/>
      <c r="AA64" s="281"/>
      <c r="AB64" s="281"/>
      <c r="AC64" s="281"/>
    </row>
    <row r="65" spans="2:29" ht="13.5" customHeight="1" x14ac:dyDescent="0.2">
      <c r="B65" s="655"/>
      <c r="C65" s="656"/>
      <c r="D65" s="229"/>
      <c r="E65" s="232"/>
      <c r="F65" s="233"/>
      <c r="G65" s="286">
        <f t="shared" si="11"/>
        <v>0</v>
      </c>
      <c r="H65" s="287">
        <f t="shared" ref="H65:H107" si="21">IF(F65=0,0,$J$59-E65)</f>
        <v>0</v>
      </c>
      <c r="I65" s="286">
        <f t="shared" si="12"/>
        <v>0</v>
      </c>
      <c r="J65" s="232"/>
      <c r="K65" s="288">
        <f t="shared" si="13"/>
        <v>0</v>
      </c>
      <c r="L65" s="234"/>
      <c r="M65" s="286">
        <f t="shared" si="14"/>
        <v>0</v>
      </c>
      <c r="N65" s="289">
        <f t="shared" si="15"/>
        <v>0</v>
      </c>
      <c r="O65" s="288">
        <f t="shared" si="20"/>
        <v>0</v>
      </c>
      <c r="P65" s="289">
        <f t="shared" si="16"/>
        <v>0</v>
      </c>
      <c r="Q65" s="286">
        <f t="shared" si="17"/>
        <v>0</v>
      </c>
      <c r="R65" s="289">
        <f t="shared" si="18"/>
        <v>0</v>
      </c>
      <c r="S65" s="290">
        <f t="shared" si="19"/>
        <v>0</v>
      </c>
      <c r="W65" s="283"/>
      <c r="X65" s="281"/>
      <c r="Y65" s="281"/>
      <c r="Z65" s="281"/>
      <c r="AA65" s="281"/>
      <c r="AB65" s="281"/>
      <c r="AC65" s="281"/>
    </row>
    <row r="66" spans="2:29" ht="13.5" customHeight="1" x14ac:dyDescent="0.2">
      <c r="B66" s="655"/>
      <c r="C66" s="656"/>
      <c r="D66" s="229"/>
      <c r="E66" s="232"/>
      <c r="F66" s="233"/>
      <c r="G66" s="286">
        <f t="shared" si="11"/>
        <v>0</v>
      </c>
      <c r="H66" s="287">
        <f t="shared" si="21"/>
        <v>0</v>
      </c>
      <c r="I66" s="286">
        <f t="shared" si="12"/>
        <v>0</v>
      </c>
      <c r="J66" s="232"/>
      <c r="K66" s="288">
        <f t="shared" si="13"/>
        <v>0</v>
      </c>
      <c r="L66" s="234"/>
      <c r="M66" s="286">
        <f t="shared" si="14"/>
        <v>0</v>
      </c>
      <c r="N66" s="289">
        <f t="shared" si="15"/>
        <v>0</v>
      </c>
      <c r="O66" s="288">
        <f t="shared" si="20"/>
        <v>0</v>
      </c>
      <c r="P66" s="289">
        <f t="shared" si="16"/>
        <v>0</v>
      </c>
      <c r="Q66" s="286">
        <f t="shared" si="17"/>
        <v>0</v>
      </c>
      <c r="R66" s="289">
        <f t="shared" si="18"/>
        <v>0</v>
      </c>
      <c r="S66" s="290">
        <f t="shared" si="19"/>
        <v>0</v>
      </c>
      <c r="W66" s="283"/>
      <c r="X66" s="281"/>
      <c r="Y66" s="281"/>
      <c r="Z66" s="281"/>
      <c r="AA66" s="281"/>
      <c r="AB66" s="281"/>
      <c r="AC66" s="281"/>
    </row>
    <row r="67" spans="2:29" ht="13.5" customHeight="1" x14ac:dyDescent="0.2">
      <c r="B67" s="655"/>
      <c r="C67" s="656"/>
      <c r="D67" s="229"/>
      <c r="E67" s="232"/>
      <c r="F67" s="233"/>
      <c r="G67" s="286">
        <f t="shared" si="11"/>
        <v>0</v>
      </c>
      <c r="H67" s="287">
        <f t="shared" si="21"/>
        <v>0</v>
      </c>
      <c r="I67" s="286">
        <f t="shared" si="12"/>
        <v>0</v>
      </c>
      <c r="J67" s="232"/>
      <c r="K67" s="288">
        <f t="shared" si="13"/>
        <v>0</v>
      </c>
      <c r="L67" s="234"/>
      <c r="M67" s="286">
        <f t="shared" si="14"/>
        <v>0</v>
      </c>
      <c r="N67" s="289">
        <f t="shared" si="15"/>
        <v>0</v>
      </c>
      <c r="O67" s="288">
        <f t="shared" si="20"/>
        <v>0</v>
      </c>
      <c r="P67" s="289">
        <f t="shared" si="16"/>
        <v>0</v>
      </c>
      <c r="Q67" s="286">
        <f t="shared" si="17"/>
        <v>0</v>
      </c>
      <c r="R67" s="289">
        <f t="shared" si="18"/>
        <v>0</v>
      </c>
      <c r="S67" s="290">
        <f t="shared" si="19"/>
        <v>0</v>
      </c>
      <c r="W67" s="283"/>
      <c r="X67" s="281"/>
      <c r="Y67" s="281"/>
      <c r="Z67" s="281"/>
      <c r="AA67" s="281"/>
      <c r="AB67" s="281"/>
      <c r="AC67" s="281"/>
    </row>
    <row r="68" spans="2:29" ht="13.5" customHeight="1" x14ac:dyDescent="0.2">
      <c r="B68" s="655"/>
      <c r="C68" s="656"/>
      <c r="D68" s="229"/>
      <c r="E68" s="232"/>
      <c r="F68" s="233"/>
      <c r="G68" s="286">
        <f t="shared" si="11"/>
        <v>0</v>
      </c>
      <c r="H68" s="287">
        <f t="shared" si="21"/>
        <v>0</v>
      </c>
      <c r="I68" s="286">
        <f t="shared" si="12"/>
        <v>0</v>
      </c>
      <c r="J68" s="232"/>
      <c r="K68" s="288">
        <f t="shared" si="13"/>
        <v>0</v>
      </c>
      <c r="L68" s="234"/>
      <c r="M68" s="286">
        <f t="shared" si="14"/>
        <v>0</v>
      </c>
      <c r="N68" s="289">
        <f t="shared" si="15"/>
        <v>0</v>
      </c>
      <c r="O68" s="288">
        <f t="shared" si="20"/>
        <v>0</v>
      </c>
      <c r="P68" s="289">
        <f t="shared" si="16"/>
        <v>0</v>
      </c>
      <c r="Q68" s="286">
        <f t="shared" si="17"/>
        <v>0</v>
      </c>
      <c r="R68" s="289">
        <f t="shared" si="18"/>
        <v>0</v>
      </c>
      <c r="S68" s="290">
        <f t="shared" si="19"/>
        <v>0</v>
      </c>
      <c r="W68" s="283"/>
      <c r="X68" s="281"/>
      <c r="Y68" s="281"/>
      <c r="Z68" s="281"/>
      <c r="AA68" s="281"/>
      <c r="AB68" s="281"/>
      <c r="AC68" s="281"/>
    </row>
    <row r="69" spans="2:29" ht="13.5" customHeight="1" x14ac:dyDescent="0.2">
      <c r="B69" s="655"/>
      <c r="C69" s="656"/>
      <c r="D69" s="229"/>
      <c r="E69" s="232"/>
      <c r="F69" s="233"/>
      <c r="G69" s="286">
        <f t="shared" si="11"/>
        <v>0</v>
      </c>
      <c r="H69" s="287">
        <f t="shared" si="21"/>
        <v>0</v>
      </c>
      <c r="I69" s="286">
        <f t="shared" si="12"/>
        <v>0</v>
      </c>
      <c r="J69" s="232"/>
      <c r="K69" s="288">
        <f t="shared" si="13"/>
        <v>0</v>
      </c>
      <c r="L69" s="234"/>
      <c r="M69" s="286">
        <f t="shared" si="14"/>
        <v>0</v>
      </c>
      <c r="N69" s="289">
        <f t="shared" si="15"/>
        <v>0</v>
      </c>
      <c r="O69" s="288">
        <f t="shared" si="20"/>
        <v>0</v>
      </c>
      <c r="P69" s="289">
        <f t="shared" si="16"/>
        <v>0</v>
      </c>
      <c r="Q69" s="286">
        <f t="shared" si="17"/>
        <v>0</v>
      </c>
      <c r="R69" s="289">
        <f t="shared" si="18"/>
        <v>0</v>
      </c>
      <c r="S69" s="290">
        <f t="shared" si="19"/>
        <v>0</v>
      </c>
      <c r="W69" s="283"/>
      <c r="X69" s="281"/>
      <c r="Y69" s="281"/>
      <c r="Z69" s="281"/>
      <c r="AA69" s="281"/>
      <c r="AB69" s="281"/>
      <c r="AC69" s="281"/>
    </row>
    <row r="70" spans="2:29" ht="13.5" customHeight="1" x14ac:dyDescent="0.2">
      <c r="B70" s="655"/>
      <c r="C70" s="656"/>
      <c r="D70" s="229"/>
      <c r="E70" s="232"/>
      <c r="F70" s="233"/>
      <c r="G70" s="286">
        <f t="shared" si="11"/>
        <v>0</v>
      </c>
      <c r="H70" s="287">
        <f t="shared" si="21"/>
        <v>0</v>
      </c>
      <c r="I70" s="286">
        <f t="shared" si="12"/>
        <v>0</v>
      </c>
      <c r="J70" s="232"/>
      <c r="K70" s="288">
        <f t="shared" si="13"/>
        <v>0</v>
      </c>
      <c r="L70" s="234"/>
      <c r="M70" s="286">
        <f t="shared" si="14"/>
        <v>0</v>
      </c>
      <c r="N70" s="289">
        <f t="shared" si="15"/>
        <v>0</v>
      </c>
      <c r="O70" s="288">
        <f t="shared" si="20"/>
        <v>0</v>
      </c>
      <c r="P70" s="289">
        <f t="shared" si="16"/>
        <v>0</v>
      </c>
      <c r="Q70" s="286">
        <f t="shared" si="17"/>
        <v>0</v>
      </c>
      <c r="R70" s="289">
        <f t="shared" si="18"/>
        <v>0</v>
      </c>
      <c r="S70" s="290">
        <f t="shared" si="19"/>
        <v>0</v>
      </c>
      <c r="W70" s="283"/>
      <c r="X70" s="281"/>
      <c r="Y70" s="281"/>
      <c r="Z70" s="281"/>
      <c r="AA70" s="281"/>
      <c r="AB70" s="281"/>
      <c r="AC70" s="281"/>
    </row>
    <row r="71" spans="2:29" ht="13.5" customHeight="1" x14ac:dyDescent="0.2">
      <c r="B71" s="655"/>
      <c r="C71" s="656"/>
      <c r="D71" s="229"/>
      <c r="E71" s="232"/>
      <c r="F71" s="233"/>
      <c r="G71" s="286">
        <f t="shared" si="11"/>
        <v>0</v>
      </c>
      <c r="H71" s="287">
        <f t="shared" si="21"/>
        <v>0</v>
      </c>
      <c r="I71" s="286">
        <f t="shared" si="12"/>
        <v>0</v>
      </c>
      <c r="J71" s="232"/>
      <c r="K71" s="288">
        <f t="shared" si="13"/>
        <v>0</v>
      </c>
      <c r="L71" s="234"/>
      <c r="M71" s="286">
        <f t="shared" si="14"/>
        <v>0</v>
      </c>
      <c r="N71" s="289">
        <f t="shared" si="15"/>
        <v>0</v>
      </c>
      <c r="O71" s="288">
        <f t="shared" si="20"/>
        <v>0</v>
      </c>
      <c r="P71" s="289">
        <f t="shared" si="16"/>
        <v>0</v>
      </c>
      <c r="Q71" s="286">
        <f t="shared" si="17"/>
        <v>0</v>
      </c>
      <c r="R71" s="289">
        <f t="shared" si="18"/>
        <v>0</v>
      </c>
      <c r="S71" s="290">
        <f t="shared" si="19"/>
        <v>0</v>
      </c>
      <c r="W71" s="283"/>
      <c r="X71" s="281"/>
      <c r="Y71" s="281"/>
      <c r="Z71" s="281"/>
      <c r="AA71" s="281"/>
      <c r="AB71" s="281"/>
      <c r="AC71" s="281"/>
    </row>
    <row r="72" spans="2:29" ht="13.5" customHeight="1" x14ac:dyDescent="0.2">
      <c r="B72" s="655"/>
      <c r="C72" s="656"/>
      <c r="D72" s="229"/>
      <c r="E72" s="232"/>
      <c r="F72" s="233"/>
      <c r="G72" s="286">
        <f t="shared" si="11"/>
        <v>0</v>
      </c>
      <c r="H72" s="287">
        <f t="shared" si="21"/>
        <v>0</v>
      </c>
      <c r="I72" s="286">
        <f t="shared" si="12"/>
        <v>0</v>
      </c>
      <c r="J72" s="232"/>
      <c r="K72" s="288">
        <f t="shared" si="13"/>
        <v>0</v>
      </c>
      <c r="L72" s="234"/>
      <c r="M72" s="286">
        <f t="shared" si="14"/>
        <v>0</v>
      </c>
      <c r="N72" s="289">
        <f t="shared" si="15"/>
        <v>0</v>
      </c>
      <c r="O72" s="288">
        <f t="shared" si="20"/>
        <v>0</v>
      </c>
      <c r="P72" s="289">
        <f t="shared" si="16"/>
        <v>0</v>
      </c>
      <c r="Q72" s="286">
        <f t="shared" si="17"/>
        <v>0</v>
      </c>
      <c r="R72" s="289">
        <f t="shared" si="18"/>
        <v>0</v>
      </c>
      <c r="S72" s="290">
        <f t="shared" si="19"/>
        <v>0</v>
      </c>
      <c r="W72" s="283"/>
      <c r="X72" s="281"/>
      <c r="Y72" s="281"/>
      <c r="Z72" s="281"/>
      <c r="AA72" s="281"/>
      <c r="AB72" s="281"/>
      <c r="AC72" s="281"/>
    </row>
    <row r="73" spans="2:29" ht="13.5" customHeight="1" x14ac:dyDescent="0.2">
      <c r="B73" s="655"/>
      <c r="C73" s="656"/>
      <c r="D73" s="229"/>
      <c r="E73" s="232"/>
      <c r="F73" s="233"/>
      <c r="G73" s="286">
        <f t="shared" si="11"/>
        <v>0</v>
      </c>
      <c r="H73" s="287">
        <f t="shared" si="21"/>
        <v>0</v>
      </c>
      <c r="I73" s="286">
        <f t="shared" si="12"/>
        <v>0</v>
      </c>
      <c r="J73" s="232"/>
      <c r="K73" s="288">
        <f t="shared" si="13"/>
        <v>0</v>
      </c>
      <c r="L73" s="234"/>
      <c r="M73" s="286">
        <f t="shared" si="14"/>
        <v>0</v>
      </c>
      <c r="N73" s="289">
        <f t="shared" si="15"/>
        <v>0</v>
      </c>
      <c r="O73" s="288">
        <f t="shared" si="20"/>
        <v>0</v>
      </c>
      <c r="P73" s="289">
        <f t="shared" si="16"/>
        <v>0</v>
      </c>
      <c r="Q73" s="286">
        <f t="shared" si="17"/>
        <v>0</v>
      </c>
      <c r="R73" s="289">
        <f t="shared" si="18"/>
        <v>0</v>
      </c>
      <c r="S73" s="290">
        <f t="shared" si="19"/>
        <v>0</v>
      </c>
      <c r="W73" s="283"/>
      <c r="X73" s="281"/>
      <c r="Y73" s="281"/>
      <c r="Z73" s="281"/>
      <c r="AA73" s="281"/>
      <c r="AB73" s="281"/>
      <c r="AC73" s="281"/>
    </row>
    <row r="74" spans="2:29" ht="13.5" customHeight="1" x14ac:dyDescent="0.2">
      <c r="B74" s="655"/>
      <c r="C74" s="656"/>
      <c r="D74" s="229"/>
      <c r="E74" s="232"/>
      <c r="F74" s="233"/>
      <c r="G74" s="286">
        <f t="shared" si="11"/>
        <v>0</v>
      </c>
      <c r="H74" s="287">
        <f t="shared" si="21"/>
        <v>0</v>
      </c>
      <c r="I74" s="286">
        <f t="shared" si="12"/>
        <v>0</v>
      </c>
      <c r="J74" s="232"/>
      <c r="K74" s="288">
        <f t="shared" si="13"/>
        <v>0</v>
      </c>
      <c r="L74" s="234"/>
      <c r="M74" s="286">
        <f t="shared" si="14"/>
        <v>0</v>
      </c>
      <c r="N74" s="289">
        <f t="shared" si="15"/>
        <v>0</v>
      </c>
      <c r="O74" s="288">
        <f t="shared" si="20"/>
        <v>0</v>
      </c>
      <c r="P74" s="289">
        <f t="shared" si="16"/>
        <v>0</v>
      </c>
      <c r="Q74" s="286">
        <f t="shared" si="17"/>
        <v>0</v>
      </c>
      <c r="R74" s="289">
        <f t="shared" si="18"/>
        <v>0</v>
      </c>
      <c r="S74" s="290">
        <f t="shared" si="19"/>
        <v>0</v>
      </c>
      <c r="W74" s="283"/>
      <c r="X74" s="281"/>
      <c r="Y74" s="281"/>
      <c r="Z74" s="281"/>
      <c r="AA74" s="281"/>
      <c r="AB74" s="281"/>
      <c r="AC74" s="281"/>
    </row>
    <row r="75" spans="2:29" ht="13.5" customHeight="1" x14ac:dyDescent="0.2">
      <c r="B75" s="655"/>
      <c r="C75" s="656"/>
      <c r="D75" s="229"/>
      <c r="E75" s="232"/>
      <c r="F75" s="233"/>
      <c r="G75" s="286">
        <f t="shared" si="11"/>
        <v>0</v>
      </c>
      <c r="H75" s="287">
        <f t="shared" si="21"/>
        <v>0</v>
      </c>
      <c r="I75" s="286">
        <f t="shared" si="12"/>
        <v>0</v>
      </c>
      <c r="J75" s="232"/>
      <c r="K75" s="288">
        <f t="shared" si="13"/>
        <v>0</v>
      </c>
      <c r="L75" s="234"/>
      <c r="M75" s="286">
        <f t="shared" si="14"/>
        <v>0</v>
      </c>
      <c r="N75" s="289">
        <f t="shared" si="15"/>
        <v>0</v>
      </c>
      <c r="O75" s="288">
        <f t="shared" si="20"/>
        <v>0</v>
      </c>
      <c r="P75" s="289">
        <f t="shared" si="16"/>
        <v>0</v>
      </c>
      <c r="Q75" s="286">
        <f t="shared" si="17"/>
        <v>0</v>
      </c>
      <c r="R75" s="289">
        <f t="shared" si="18"/>
        <v>0</v>
      </c>
      <c r="S75" s="290">
        <f t="shared" si="19"/>
        <v>0</v>
      </c>
      <c r="W75" s="283"/>
      <c r="X75" s="281"/>
      <c r="Y75" s="281"/>
      <c r="Z75" s="281"/>
      <c r="AA75" s="281"/>
      <c r="AB75" s="281"/>
      <c r="AC75" s="281"/>
    </row>
    <row r="76" spans="2:29" ht="13.5" customHeight="1" x14ac:dyDescent="0.2">
      <c r="B76" s="655"/>
      <c r="C76" s="656"/>
      <c r="D76" s="229"/>
      <c r="E76" s="232"/>
      <c r="F76" s="233"/>
      <c r="G76" s="286">
        <f t="shared" si="11"/>
        <v>0</v>
      </c>
      <c r="H76" s="287">
        <f t="shared" si="21"/>
        <v>0</v>
      </c>
      <c r="I76" s="286">
        <f t="shared" si="12"/>
        <v>0</v>
      </c>
      <c r="J76" s="232"/>
      <c r="K76" s="288">
        <f t="shared" si="13"/>
        <v>0</v>
      </c>
      <c r="L76" s="234"/>
      <c r="M76" s="286">
        <f t="shared" si="14"/>
        <v>0</v>
      </c>
      <c r="N76" s="289">
        <f t="shared" si="15"/>
        <v>0</v>
      </c>
      <c r="O76" s="288">
        <f t="shared" si="20"/>
        <v>0</v>
      </c>
      <c r="P76" s="289">
        <f t="shared" si="16"/>
        <v>0</v>
      </c>
      <c r="Q76" s="286">
        <f t="shared" si="17"/>
        <v>0</v>
      </c>
      <c r="R76" s="289">
        <f t="shared" si="18"/>
        <v>0</v>
      </c>
      <c r="S76" s="290">
        <f t="shared" si="19"/>
        <v>0</v>
      </c>
      <c r="W76" s="283"/>
      <c r="X76" s="281"/>
      <c r="Y76" s="281"/>
      <c r="Z76" s="281"/>
      <c r="AA76" s="281"/>
      <c r="AB76" s="281"/>
      <c r="AC76" s="281"/>
    </row>
    <row r="77" spans="2:29" ht="13.5" customHeight="1" x14ac:dyDescent="0.2">
      <c r="B77" s="655"/>
      <c r="C77" s="656"/>
      <c r="D77" s="229"/>
      <c r="E77" s="232"/>
      <c r="F77" s="233"/>
      <c r="G77" s="286">
        <f t="shared" si="11"/>
        <v>0</v>
      </c>
      <c r="H77" s="287">
        <f t="shared" si="21"/>
        <v>0</v>
      </c>
      <c r="I77" s="286">
        <f t="shared" si="12"/>
        <v>0</v>
      </c>
      <c r="J77" s="232"/>
      <c r="K77" s="288">
        <f t="shared" si="13"/>
        <v>0</v>
      </c>
      <c r="L77" s="234"/>
      <c r="M77" s="286">
        <f t="shared" si="14"/>
        <v>0</v>
      </c>
      <c r="N77" s="289">
        <f t="shared" si="15"/>
        <v>0</v>
      </c>
      <c r="O77" s="288">
        <f t="shared" si="20"/>
        <v>0</v>
      </c>
      <c r="P77" s="289">
        <f t="shared" si="16"/>
        <v>0</v>
      </c>
      <c r="Q77" s="286">
        <f t="shared" si="17"/>
        <v>0</v>
      </c>
      <c r="R77" s="289">
        <f t="shared" si="18"/>
        <v>0</v>
      </c>
      <c r="S77" s="290">
        <f t="shared" si="19"/>
        <v>0</v>
      </c>
      <c r="W77" s="283"/>
      <c r="X77" s="281"/>
      <c r="Y77" s="281"/>
      <c r="Z77" s="281"/>
      <c r="AA77" s="281"/>
      <c r="AB77" s="281"/>
      <c r="AC77" s="281"/>
    </row>
    <row r="78" spans="2:29" ht="13.5" customHeight="1" x14ac:dyDescent="0.2">
      <c r="B78" s="655"/>
      <c r="C78" s="656"/>
      <c r="D78" s="229"/>
      <c r="E78" s="232"/>
      <c r="F78" s="233"/>
      <c r="G78" s="286">
        <f t="shared" si="11"/>
        <v>0</v>
      </c>
      <c r="H78" s="287">
        <f t="shared" si="21"/>
        <v>0</v>
      </c>
      <c r="I78" s="286">
        <f t="shared" si="12"/>
        <v>0</v>
      </c>
      <c r="J78" s="232"/>
      <c r="K78" s="288">
        <f t="shared" si="13"/>
        <v>0</v>
      </c>
      <c r="L78" s="234"/>
      <c r="M78" s="286">
        <f t="shared" si="14"/>
        <v>0</v>
      </c>
      <c r="N78" s="289">
        <f t="shared" si="15"/>
        <v>0</v>
      </c>
      <c r="O78" s="288">
        <f t="shared" si="20"/>
        <v>0</v>
      </c>
      <c r="P78" s="289">
        <f t="shared" si="16"/>
        <v>0</v>
      </c>
      <c r="Q78" s="286">
        <f t="shared" si="17"/>
        <v>0</v>
      </c>
      <c r="R78" s="289">
        <f t="shared" si="18"/>
        <v>0</v>
      </c>
      <c r="S78" s="290">
        <f t="shared" si="19"/>
        <v>0</v>
      </c>
      <c r="W78" s="283"/>
      <c r="X78" s="281"/>
      <c r="Y78" s="281"/>
      <c r="Z78" s="281"/>
      <c r="AA78" s="281"/>
      <c r="AB78" s="281"/>
      <c r="AC78" s="281"/>
    </row>
    <row r="79" spans="2:29" ht="13.5" customHeight="1" x14ac:dyDescent="0.2">
      <c r="B79" s="655"/>
      <c r="C79" s="656"/>
      <c r="D79" s="229"/>
      <c r="E79" s="232"/>
      <c r="F79" s="233"/>
      <c r="G79" s="286">
        <f t="shared" si="11"/>
        <v>0</v>
      </c>
      <c r="H79" s="287">
        <f t="shared" si="21"/>
        <v>0</v>
      </c>
      <c r="I79" s="286">
        <f t="shared" si="12"/>
        <v>0</v>
      </c>
      <c r="J79" s="232"/>
      <c r="K79" s="288">
        <f t="shared" si="13"/>
        <v>0</v>
      </c>
      <c r="L79" s="234"/>
      <c r="M79" s="286">
        <f t="shared" si="14"/>
        <v>0</v>
      </c>
      <c r="N79" s="289">
        <f t="shared" si="15"/>
        <v>0</v>
      </c>
      <c r="O79" s="288">
        <f t="shared" si="20"/>
        <v>0</v>
      </c>
      <c r="P79" s="289">
        <f t="shared" si="16"/>
        <v>0</v>
      </c>
      <c r="Q79" s="286">
        <f t="shared" si="17"/>
        <v>0</v>
      </c>
      <c r="R79" s="289">
        <f t="shared" si="18"/>
        <v>0</v>
      </c>
      <c r="S79" s="290">
        <f t="shared" si="19"/>
        <v>0</v>
      </c>
      <c r="W79" s="283"/>
      <c r="X79" s="281"/>
      <c r="Y79" s="281"/>
      <c r="Z79" s="281"/>
      <c r="AA79" s="281"/>
      <c r="AB79" s="281"/>
      <c r="AC79" s="281"/>
    </row>
    <row r="80" spans="2:29" ht="13.5" customHeight="1" x14ac:dyDescent="0.2">
      <c r="B80" s="655"/>
      <c r="C80" s="656"/>
      <c r="D80" s="229"/>
      <c r="E80" s="232"/>
      <c r="F80" s="233"/>
      <c r="G80" s="286">
        <f t="shared" si="11"/>
        <v>0</v>
      </c>
      <c r="H80" s="287">
        <f t="shared" si="21"/>
        <v>0</v>
      </c>
      <c r="I80" s="286">
        <f t="shared" si="12"/>
        <v>0</v>
      </c>
      <c r="J80" s="232"/>
      <c r="K80" s="288">
        <f t="shared" si="13"/>
        <v>0</v>
      </c>
      <c r="L80" s="234"/>
      <c r="M80" s="286">
        <f t="shared" si="14"/>
        <v>0</v>
      </c>
      <c r="N80" s="289">
        <f t="shared" si="15"/>
        <v>0</v>
      </c>
      <c r="O80" s="288">
        <f t="shared" si="20"/>
        <v>0</v>
      </c>
      <c r="P80" s="289">
        <f t="shared" si="16"/>
        <v>0</v>
      </c>
      <c r="Q80" s="286">
        <f t="shared" si="17"/>
        <v>0</v>
      </c>
      <c r="R80" s="289">
        <f t="shared" si="18"/>
        <v>0</v>
      </c>
      <c r="S80" s="290">
        <f t="shared" si="19"/>
        <v>0</v>
      </c>
      <c r="W80" s="283"/>
      <c r="X80" s="281"/>
      <c r="Y80" s="281"/>
      <c r="Z80" s="281"/>
      <c r="AA80" s="281"/>
      <c r="AB80" s="281"/>
      <c r="AC80" s="281"/>
    </row>
    <row r="81" spans="2:29" ht="13.5" customHeight="1" x14ac:dyDescent="0.2">
      <c r="B81" s="655"/>
      <c r="C81" s="656"/>
      <c r="D81" s="229"/>
      <c r="E81" s="232"/>
      <c r="F81" s="233"/>
      <c r="G81" s="286">
        <f t="shared" si="11"/>
        <v>0</v>
      </c>
      <c r="H81" s="287">
        <f t="shared" si="21"/>
        <v>0</v>
      </c>
      <c r="I81" s="286">
        <f t="shared" si="12"/>
        <v>0</v>
      </c>
      <c r="J81" s="232"/>
      <c r="K81" s="288">
        <f t="shared" si="13"/>
        <v>0</v>
      </c>
      <c r="L81" s="234"/>
      <c r="M81" s="286">
        <f t="shared" si="14"/>
        <v>0</v>
      </c>
      <c r="N81" s="289">
        <f t="shared" si="15"/>
        <v>0</v>
      </c>
      <c r="O81" s="288">
        <f t="shared" si="20"/>
        <v>0</v>
      </c>
      <c r="P81" s="289">
        <f t="shared" si="16"/>
        <v>0</v>
      </c>
      <c r="Q81" s="286">
        <f t="shared" si="17"/>
        <v>0</v>
      </c>
      <c r="R81" s="289">
        <f t="shared" si="18"/>
        <v>0</v>
      </c>
      <c r="S81" s="290">
        <f t="shared" si="19"/>
        <v>0</v>
      </c>
      <c r="W81" s="283"/>
      <c r="X81" s="281"/>
      <c r="Y81" s="281"/>
      <c r="Z81" s="281"/>
      <c r="AA81" s="281"/>
      <c r="AB81" s="281"/>
      <c r="AC81" s="281"/>
    </row>
    <row r="82" spans="2:29" ht="13.5" customHeight="1" x14ac:dyDescent="0.2">
      <c r="B82" s="655"/>
      <c r="C82" s="656"/>
      <c r="D82" s="229"/>
      <c r="E82" s="232"/>
      <c r="F82" s="233"/>
      <c r="G82" s="286">
        <f t="shared" si="11"/>
        <v>0</v>
      </c>
      <c r="H82" s="287">
        <f t="shared" si="21"/>
        <v>0</v>
      </c>
      <c r="I82" s="286">
        <f t="shared" si="12"/>
        <v>0</v>
      </c>
      <c r="J82" s="232"/>
      <c r="K82" s="288">
        <f t="shared" si="13"/>
        <v>0</v>
      </c>
      <c r="L82" s="234"/>
      <c r="M82" s="286">
        <f t="shared" si="14"/>
        <v>0</v>
      </c>
      <c r="N82" s="289">
        <f t="shared" si="15"/>
        <v>0</v>
      </c>
      <c r="O82" s="288">
        <f t="shared" si="20"/>
        <v>0</v>
      </c>
      <c r="P82" s="289">
        <f t="shared" si="16"/>
        <v>0</v>
      </c>
      <c r="Q82" s="286">
        <f t="shared" si="17"/>
        <v>0</v>
      </c>
      <c r="R82" s="289">
        <f t="shared" si="18"/>
        <v>0</v>
      </c>
      <c r="S82" s="290">
        <f t="shared" si="19"/>
        <v>0</v>
      </c>
      <c r="W82" s="283"/>
      <c r="X82" s="281"/>
      <c r="Y82" s="281"/>
      <c r="Z82" s="281"/>
      <c r="AA82" s="281"/>
      <c r="AB82" s="281"/>
      <c r="AC82" s="281"/>
    </row>
    <row r="83" spans="2:29" ht="13.5" customHeight="1" x14ac:dyDescent="0.2">
      <c r="B83" s="655"/>
      <c r="C83" s="656"/>
      <c r="D83" s="229"/>
      <c r="E83" s="232"/>
      <c r="F83" s="233"/>
      <c r="G83" s="286">
        <f t="shared" si="11"/>
        <v>0</v>
      </c>
      <c r="H83" s="287">
        <f t="shared" si="21"/>
        <v>0</v>
      </c>
      <c r="I83" s="286">
        <f t="shared" si="12"/>
        <v>0</v>
      </c>
      <c r="J83" s="232"/>
      <c r="K83" s="288">
        <f t="shared" si="13"/>
        <v>0</v>
      </c>
      <c r="L83" s="234"/>
      <c r="M83" s="286">
        <f t="shared" si="14"/>
        <v>0</v>
      </c>
      <c r="N83" s="289">
        <f t="shared" si="15"/>
        <v>0</v>
      </c>
      <c r="O83" s="288">
        <f t="shared" si="20"/>
        <v>0</v>
      </c>
      <c r="P83" s="289">
        <f t="shared" si="16"/>
        <v>0</v>
      </c>
      <c r="Q83" s="286">
        <f t="shared" si="17"/>
        <v>0</v>
      </c>
      <c r="R83" s="289">
        <f t="shared" si="18"/>
        <v>0</v>
      </c>
      <c r="S83" s="290">
        <f t="shared" si="19"/>
        <v>0</v>
      </c>
      <c r="W83" s="283"/>
      <c r="X83" s="281"/>
      <c r="Y83" s="281"/>
      <c r="Z83" s="281"/>
      <c r="AA83" s="281"/>
      <c r="AB83" s="281"/>
      <c r="AC83" s="281"/>
    </row>
    <row r="84" spans="2:29" ht="13.5" customHeight="1" x14ac:dyDescent="0.2">
      <c r="B84" s="655"/>
      <c r="C84" s="656"/>
      <c r="D84" s="229"/>
      <c r="E84" s="232"/>
      <c r="F84" s="233"/>
      <c r="G84" s="286">
        <f t="shared" si="11"/>
        <v>0</v>
      </c>
      <c r="H84" s="287">
        <f t="shared" si="21"/>
        <v>0</v>
      </c>
      <c r="I84" s="286">
        <f t="shared" si="12"/>
        <v>0</v>
      </c>
      <c r="J84" s="232"/>
      <c r="K84" s="288">
        <f t="shared" si="13"/>
        <v>0</v>
      </c>
      <c r="L84" s="234"/>
      <c r="M84" s="286">
        <f t="shared" si="14"/>
        <v>0</v>
      </c>
      <c r="N84" s="289">
        <f t="shared" si="15"/>
        <v>0</v>
      </c>
      <c r="O84" s="288">
        <f t="shared" si="20"/>
        <v>0</v>
      </c>
      <c r="P84" s="289">
        <f t="shared" si="16"/>
        <v>0</v>
      </c>
      <c r="Q84" s="286">
        <f t="shared" si="17"/>
        <v>0</v>
      </c>
      <c r="R84" s="289">
        <f t="shared" si="18"/>
        <v>0</v>
      </c>
      <c r="S84" s="290">
        <f t="shared" si="19"/>
        <v>0</v>
      </c>
      <c r="W84" s="283"/>
      <c r="X84" s="281"/>
      <c r="Y84" s="281"/>
      <c r="Z84" s="281"/>
      <c r="AA84" s="281"/>
      <c r="AB84" s="281"/>
      <c r="AC84" s="281"/>
    </row>
    <row r="85" spans="2:29" ht="13.5" customHeight="1" x14ac:dyDescent="0.2">
      <c r="B85" s="655"/>
      <c r="C85" s="656"/>
      <c r="D85" s="229"/>
      <c r="E85" s="232"/>
      <c r="F85" s="233"/>
      <c r="G85" s="286">
        <f t="shared" si="11"/>
        <v>0</v>
      </c>
      <c r="H85" s="287">
        <f t="shared" si="21"/>
        <v>0</v>
      </c>
      <c r="I85" s="286">
        <f t="shared" si="12"/>
        <v>0</v>
      </c>
      <c r="J85" s="232"/>
      <c r="K85" s="288">
        <f t="shared" si="13"/>
        <v>0</v>
      </c>
      <c r="L85" s="234"/>
      <c r="M85" s="286">
        <f t="shared" si="14"/>
        <v>0</v>
      </c>
      <c r="N85" s="289">
        <f t="shared" si="15"/>
        <v>0</v>
      </c>
      <c r="O85" s="288">
        <f t="shared" si="20"/>
        <v>0</v>
      </c>
      <c r="P85" s="289">
        <f t="shared" si="16"/>
        <v>0</v>
      </c>
      <c r="Q85" s="286">
        <f t="shared" si="17"/>
        <v>0</v>
      </c>
      <c r="R85" s="289">
        <f t="shared" si="18"/>
        <v>0</v>
      </c>
      <c r="S85" s="290">
        <f t="shared" si="19"/>
        <v>0</v>
      </c>
      <c r="W85" s="283"/>
      <c r="X85" s="281"/>
      <c r="Y85" s="281"/>
      <c r="Z85" s="281"/>
      <c r="AA85" s="281"/>
      <c r="AB85" s="281"/>
      <c r="AC85" s="281"/>
    </row>
    <row r="86" spans="2:29" ht="13.5" customHeight="1" x14ac:dyDescent="0.2">
      <c r="B86" s="655"/>
      <c r="C86" s="656"/>
      <c r="D86" s="229"/>
      <c r="E86" s="232"/>
      <c r="F86" s="233"/>
      <c r="G86" s="286">
        <f t="shared" si="11"/>
        <v>0</v>
      </c>
      <c r="H86" s="287">
        <f t="shared" si="21"/>
        <v>0</v>
      </c>
      <c r="I86" s="286">
        <f t="shared" si="12"/>
        <v>0</v>
      </c>
      <c r="J86" s="232"/>
      <c r="K86" s="288">
        <f t="shared" si="13"/>
        <v>0</v>
      </c>
      <c r="L86" s="234"/>
      <c r="M86" s="286">
        <f t="shared" si="14"/>
        <v>0</v>
      </c>
      <c r="N86" s="289">
        <f t="shared" si="15"/>
        <v>0</v>
      </c>
      <c r="O86" s="288">
        <f t="shared" si="20"/>
        <v>0</v>
      </c>
      <c r="P86" s="289">
        <f t="shared" si="16"/>
        <v>0</v>
      </c>
      <c r="Q86" s="286">
        <f t="shared" si="17"/>
        <v>0</v>
      </c>
      <c r="R86" s="289">
        <f t="shared" si="18"/>
        <v>0</v>
      </c>
      <c r="S86" s="290">
        <f t="shared" si="19"/>
        <v>0</v>
      </c>
      <c r="W86" s="283"/>
      <c r="X86" s="281"/>
      <c r="Y86" s="281"/>
      <c r="Z86" s="281"/>
      <c r="AA86" s="281"/>
      <c r="AB86" s="281"/>
      <c r="AC86" s="281"/>
    </row>
    <row r="87" spans="2:29" ht="13.5" customHeight="1" x14ac:dyDescent="0.2">
      <c r="B87" s="655"/>
      <c r="C87" s="656"/>
      <c r="D87" s="229"/>
      <c r="E87" s="232"/>
      <c r="F87" s="233"/>
      <c r="G87" s="286">
        <f t="shared" si="11"/>
        <v>0</v>
      </c>
      <c r="H87" s="287">
        <f t="shared" si="21"/>
        <v>0</v>
      </c>
      <c r="I87" s="286">
        <f t="shared" si="12"/>
        <v>0</v>
      </c>
      <c r="J87" s="232"/>
      <c r="K87" s="288">
        <f t="shared" si="13"/>
        <v>0</v>
      </c>
      <c r="L87" s="234"/>
      <c r="M87" s="286">
        <f t="shared" si="14"/>
        <v>0</v>
      </c>
      <c r="N87" s="289">
        <f t="shared" si="15"/>
        <v>0</v>
      </c>
      <c r="O87" s="288">
        <f t="shared" si="20"/>
        <v>0</v>
      </c>
      <c r="P87" s="289">
        <f t="shared" si="16"/>
        <v>0</v>
      </c>
      <c r="Q87" s="286">
        <f t="shared" si="17"/>
        <v>0</v>
      </c>
      <c r="R87" s="289">
        <f t="shared" si="18"/>
        <v>0</v>
      </c>
      <c r="S87" s="290">
        <f t="shared" si="19"/>
        <v>0</v>
      </c>
      <c r="W87" s="283"/>
      <c r="X87" s="281"/>
      <c r="Y87" s="281"/>
      <c r="Z87" s="281"/>
      <c r="AA87" s="281"/>
      <c r="AB87" s="281"/>
      <c r="AC87" s="281"/>
    </row>
    <row r="88" spans="2:29" ht="13.5" customHeight="1" x14ac:dyDescent="0.2">
      <c r="B88" s="655"/>
      <c r="C88" s="656"/>
      <c r="D88" s="229"/>
      <c r="E88" s="232"/>
      <c r="F88" s="233"/>
      <c r="G88" s="286">
        <f t="shared" si="11"/>
        <v>0</v>
      </c>
      <c r="H88" s="287">
        <f t="shared" si="21"/>
        <v>0</v>
      </c>
      <c r="I88" s="286">
        <f t="shared" si="12"/>
        <v>0</v>
      </c>
      <c r="J88" s="232"/>
      <c r="K88" s="288">
        <f t="shared" si="13"/>
        <v>0</v>
      </c>
      <c r="L88" s="234"/>
      <c r="M88" s="286">
        <f t="shared" si="14"/>
        <v>0</v>
      </c>
      <c r="N88" s="289">
        <f t="shared" si="15"/>
        <v>0</v>
      </c>
      <c r="O88" s="288">
        <f t="shared" si="20"/>
        <v>0</v>
      </c>
      <c r="P88" s="289">
        <f t="shared" si="16"/>
        <v>0</v>
      </c>
      <c r="Q88" s="286">
        <f t="shared" si="17"/>
        <v>0</v>
      </c>
      <c r="R88" s="289">
        <f t="shared" si="18"/>
        <v>0</v>
      </c>
      <c r="S88" s="290">
        <f t="shared" si="19"/>
        <v>0</v>
      </c>
      <c r="W88" s="283"/>
      <c r="X88" s="281"/>
      <c r="Y88" s="281"/>
      <c r="Z88" s="281"/>
      <c r="AA88" s="281"/>
      <c r="AB88" s="281"/>
      <c r="AC88" s="281"/>
    </row>
    <row r="89" spans="2:29" ht="13.5" customHeight="1" x14ac:dyDescent="0.2">
      <c r="B89" s="655"/>
      <c r="C89" s="656"/>
      <c r="D89" s="229"/>
      <c r="E89" s="232"/>
      <c r="F89" s="233"/>
      <c r="G89" s="286">
        <f t="shared" si="11"/>
        <v>0</v>
      </c>
      <c r="H89" s="287">
        <f t="shared" si="21"/>
        <v>0</v>
      </c>
      <c r="I89" s="286">
        <f t="shared" si="12"/>
        <v>0</v>
      </c>
      <c r="J89" s="232"/>
      <c r="K89" s="288">
        <f t="shared" si="13"/>
        <v>0</v>
      </c>
      <c r="L89" s="234"/>
      <c r="M89" s="286">
        <f t="shared" si="14"/>
        <v>0</v>
      </c>
      <c r="N89" s="289">
        <f t="shared" si="15"/>
        <v>0</v>
      </c>
      <c r="O89" s="288">
        <f t="shared" si="20"/>
        <v>0</v>
      </c>
      <c r="P89" s="289">
        <f t="shared" si="16"/>
        <v>0</v>
      </c>
      <c r="Q89" s="286">
        <f t="shared" si="17"/>
        <v>0</v>
      </c>
      <c r="R89" s="289">
        <f t="shared" si="18"/>
        <v>0</v>
      </c>
      <c r="S89" s="290">
        <f t="shared" si="19"/>
        <v>0</v>
      </c>
      <c r="W89" s="283"/>
      <c r="X89" s="281"/>
      <c r="Y89" s="281"/>
      <c r="Z89" s="281"/>
      <c r="AA89" s="281"/>
      <c r="AB89" s="281"/>
      <c r="AC89" s="281"/>
    </row>
    <row r="90" spans="2:29" ht="13.5" customHeight="1" x14ac:dyDescent="0.2">
      <c r="B90" s="655"/>
      <c r="C90" s="656"/>
      <c r="D90" s="229"/>
      <c r="E90" s="232"/>
      <c r="F90" s="233"/>
      <c r="G90" s="286">
        <f t="shared" si="11"/>
        <v>0</v>
      </c>
      <c r="H90" s="287">
        <f t="shared" si="21"/>
        <v>0</v>
      </c>
      <c r="I90" s="286">
        <f t="shared" si="12"/>
        <v>0</v>
      </c>
      <c r="J90" s="232"/>
      <c r="K90" s="288">
        <f t="shared" si="13"/>
        <v>0</v>
      </c>
      <c r="L90" s="234"/>
      <c r="M90" s="286">
        <f t="shared" si="14"/>
        <v>0</v>
      </c>
      <c r="N90" s="289">
        <f t="shared" si="15"/>
        <v>0</v>
      </c>
      <c r="O90" s="288">
        <f t="shared" si="20"/>
        <v>0</v>
      </c>
      <c r="P90" s="289">
        <f t="shared" si="16"/>
        <v>0</v>
      </c>
      <c r="Q90" s="286">
        <f t="shared" si="17"/>
        <v>0</v>
      </c>
      <c r="R90" s="289">
        <f t="shared" si="18"/>
        <v>0</v>
      </c>
      <c r="S90" s="290">
        <f t="shared" si="19"/>
        <v>0</v>
      </c>
      <c r="W90" s="283"/>
      <c r="X90" s="281"/>
      <c r="Y90" s="281"/>
      <c r="Z90" s="281"/>
      <c r="AA90" s="281"/>
      <c r="AB90" s="281"/>
      <c r="AC90" s="281"/>
    </row>
    <row r="91" spans="2:29" ht="13.5" customHeight="1" x14ac:dyDescent="0.2">
      <c r="B91" s="655"/>
      <c r="C91" s="656"/>
      <c r="D91" s="229"/>
      <c r="E91" s="232"/>
      <c r="F91" s="233"/>
      <c r="G91" s="286">
        <f t="shared" si="11"/>
        <v>0</v>
      </c>
      <c r="H91" s="287">
        <f t="shared" si="21"/>
        <v>0</v>
      </c>
      <c r="I91" s="286">
        <f t="shared" si="12"/>
        <v>0</v>
      </c>
      <c r="J91" s="232"/>
      <c r="K91" s="288">
        <f t="shared" si="13"/>
        <v>0</v>
      </c>
      <c r="L91" s="234"/>
      <c r="M91" s="286">
        <f t="shared" si="14"/>
        <v>0</v>
      </c>
      <c r="N91" s="289">
        <f t="shared" si="15"/>
        <v>0</v>
      </c>
      <c r="O91" s="288">
        <f t="shared" si="20"/>
        <v>0</v>
      </c>
      <c r="P91" s="289">
        <f t="shared" si="16"/>
        <v>0</v>
      </c>
      <c r="Q91" s="286">
        <f t="shared" si="17"/>
        <v>0</v>
      </c>
      <c r="R91" s="289">
        <f t="shared" si="18"/>
        <v>0</v>
      </c>
      <c r="S91" s="290">
        <f t="shared" si="19"/>
        <v>0</v>
      </c>
      <c r="W91" s="283"/>
      <c r="X91" s="281"/>
      <c r="Y91" s="281"/>
      <c r="Z91" s="281"/>
      <c r="AA91" s="281"/>
      <c r="AB91" s="281"/>
      <c r="AC91" s="281"/>
    </row>
    <row r="92" spans="2:29" ht="13.5" customHeight="1" x14ac:dyDescent="0.2">
      <c r="B92" s="655"/>
      <c r="C92" s="656"/>
      <c r="D92" s="229"/>
      <c r="E92" s="232"/>
      <c r="F92" s="233"/>
      <c r="G92" s="286">
        <f t="shared" si="11"/>
        <v>0</v>
      </c>
      <c r="H92" s="287">
        <f t="shared" si="21"/>
        <v>0</v>
      </c>
      <c r="I92" s="286">
        <f t="shared" si="12"/>
        <v>0</v>
      </c>
      <c r="J92" s="232"/>
      <c r="K92" s="288">
        <f t="shared" si="13"/>
        <v>0</v>
      </c>
      <c r="L92" s="234"/>
      <c r="M92" s="286">
        <f t="shared" si="14"/>
        <v>0</v>
      </c>
      <c r="N92" s="289">
        <f t="shared" si="15"/>
        <v>0</v>
      </c>
      <c r="O92" s="288">
        <f t="shared" si="20"/>
        <v>0</v>
      </c>
      <c r="P92" s="289">
        <f t="shared" si="16"/>
        <v>0</v>
      </c>
      <c r="Q92" s="286">
        <f t="shared" si="17"/>
        <v>0</v>
      </c>
      <c r="R92" s="289">
        <f t="shared" si="18"/>
        <v>0</v>
      </c>
      <c r="S92" s="290">
        <f t="shared" si="19"/>
        <v>0</v>
      </c>
      <c r="W92" s="283"/>
      <c r="X92" s="281"/>
      <c r="Y92" s="281"/>
      <c r="Z92" s="281"/>
      <c r="AA92" s="281"/>
      <c r="AB92" s="281"/>
      <c r="AC92" s="281"/>
    </row>
    <row r="93" spans="2:29" ht="13.5" customHeight="1" x14ac:dyDescent="0.2">
      <c r="B93" s="655"/>
      <c r="C93" s="656"/>
      <c r="D93" s="229"/>
      <c r="E93" s="232"/>
      <c r="F93" s="233"/>
      <c r="G93" s="286">
        <f t="shared" si="11"/>
        <v>0</v>
      </c>
      <c r="H93" s="287">
        <f t="shared" si="21"/>
        <v>0</v>
      </c>
      <c r="I93" s="286">
        <f t="shared" si="12"/>
        <v>0</v>
      </c>
      <c r="J93" s="232"/>
      <c r="K93" s="288">
        <f t="shared" si="13"/>
        <v>0</v>
      </c>
      <c r="L93" s="234"/>
      <c r="M93" s="286">
        <f t="shared" si="14"/>
        <v>0</v>
      </c>
      <c r="N93" s="289">
        <f t="shared" si="15"/>
        <v>0</v>
      </c>
      <c r="O93" s="288">
        <f t="shared" si="20"/>
        <v>0</v>
      </c>
      <c r="P93" s="289">
        <f t="shared" si="16"/>
        <v>0</v>
      </c>
      <c r="Q93" s="286">
        <f t="shared" si="17"/>
        <v>0</v>
      </c>
      <c r="R93" s="289">
        <f t="shared" si="18"/>
        <v>0</v>
      </c>
      <c r="S93" s="290">
        <f t="shared" si="19"/>
        <v>0</v>
      </c>
      <c r="W93" s="283"/>
      <c r="X93" s="281"/>
      <c r="Y93" s="281"/>
      <c r="Z93" s="281"/>
      <c r="AA93" s="281"/>
      <c r="AB93" s="281"/>
      <c r="AC93" s="281"/>
    </row>
    <row r="94" spans="2:29" ht="13.5" customHeight="1" x14ac:dyDescent="0.2">
      <c r="B94" s="655"/>
      <c r="C94" s="656"/>
      <c r="D94" s="229"/>
      <c r="E94" s="232"/>
      <c r="F94" s="233"/>
      <c r="G94" s="286">
        <f t="shared" si="11"/>
        <v>0</v>
      </c>
      <c r="H94" s="287">
        <f t="shared" si="21"/>
        <v>0</v>
      </c>
      <c r="I94" s="286">
        <f t="shared" si="12"/>
        <v>0</v>
      </c>
      <c r="J94" s="232"/>
      <c r="K94" s="288">
        <f t="shared" si="13"/>
        <v>0</v>
      </c>
      <c r="L94" s="234"/>
      <c r="M94" s="286">
        <f t="shared" si="14"/>
        <v>0</v>
      </c>
      <c r="N94" s="289">
        <f t="shared" si="15"/>
        <v>0</v>
      </c>
      <c r="O94" s="288">
        <f t="shared" si="20"/>
        <v>0</v>
      </c>
      <c r="P94" s="289">
        <f t="shared" si="16"/>
        <v>0</v>
      </c>
      <c r="Q94" s="286">
        <f t="shared" si="17"/>
        <v>0</v>
      </c>
      <c r="R94" s="289">
        <f t="shared" si="18"/>
        <v>0</v>
      </c>
      <c r="S94" s="290">
        <f t="shared" si="19"/>
        <v>0</v>
      </c>
      <c r="W94" s="283"/>
      <c r="X94" s="281"/>
      <c r="Y94" s="281"/>
      <c r="Z94" s="281"/>
      <c r="AA94" s="281"/>
      <c r="AB94" s="281"/>
      <c r="AC94" s="281"/>
    </row>
    <row r="95" spans="2:29" ht="13.5" customHeight="1" x14ac:dyDescent="0.2">
      <c r="B95" s="655"/>
      <c r="C95" s="656"/>
      <c r="D95" s="229"/>
      <c r="E95" s="232"/>
      <c r="F95" s="233"/>
      <c r="G95" s="286">
        <f t="shared" si="11"/>
        <v>0</v>
      </c>
      <c r="H95" s="287">
        <f t="shared" si="21"/>
        <v>0</v>
      </c>
      <c r="I95" s="286">
        <f t="shared" si="12"/>
        <v>0</v>
      </c>
      <c r="J95" s="232"/>
      <c r="K95" s="288">
        <f t="shared" si="13"/>
        <v>0</v>
      </c>
      <c r="L95" s="234"/>
      <c r="M95" s="286">
        <f t="shared" si="14"/>
        <v>0</v>
      </c>
      <c r="N95" s="289">
        <f t="shared" si="15"/>
        <v>0</v>
      </c>
      <c r="O95" s="288">
        <f t="shared" si="20"/>
        <v>0</v>
      </c>
      <c r="P95" s="289">
        <f t="shared" si="16"/>
        <v>0</v>
      </c>
      <c r="Q95" s="286">
        <f t="shared" si="17"/>
        <v>0</v>
      </c>
      <c r="R95" s="289">
        <f t="shared" si="18"/>
        <v>0</v>
      </c>
      <c r="S95" s="290">
        <f t="shared" si="19"/>
        <v>0</v>
      </c>
      <c r="W95" s="283"/>
      <c r="X95" s="281"/>
      <c r="Y95" s="281"/>
      <c r="Z95" s="281"/>
      <c r="AA95" s="281"/>
      <c r="AB95" s="281"/>
      <c r="AC95" s="281"/>
    </row>
    <row r="96" spans="2:29" ht="13.5" customHeight="1" x14ac:dyDescent="0.2">
      <c r="B96" s="655"/>
      <c r="C96" s="656"/>
      <c r="D96" s="229"/>
      <c r="E96" s="232"/>
      <c r="F96" s="233"/>
      <c r="G96" s="286">
        <f t="shared" si="11"/>
        <v>0</v>
      </c>
      <c r="H96" s="287">
        <f t="shared" si="21"/>
        <v>0</v>
      </c>
      <c r="I96" s="286">
        <f t="shared" si="12"/>
        <v>0</v>
      </c>
      <c r="J96" s="232"/>
      <c r="K96" s="288">
        <f t="shared" si="13"/>
        <v>0</v>
      </c>
      <c r="L96" s="234"/>
      <c r="M96" s="286">
        <f t="shared" si="14"/>
        <v>0</v>
      </c>
      <c r="N96" s="289">
        <f t="shared" si="15"/>
        <v>0</v>
      </c>
      <c r="O96" s="288">
        <f t="shared" si="20"/>
        <v>0</v>
      </c>
      <c r="P96" s="289">
        <f t="shared" si="16"/>
        <v>0</v>
      </c>
      <c r="Q96" s="286">
        <f t="shared" si="17"/>
        <v>0</v>
      </c>
      <c r="R96" s="289">
        <f t="shared" si="18"/>
        <v>0</v>
      </c>
      <c r="S96" s="290">
        <f t="shared" si="19"/>
        <v>0</v>
      </c>
      <c r="W96" s="283"/>
      <c r="X96" s="281"/>
      <c r="Y96" s="281"/>
      <c r="Z96" s="281"/>
      <c r="AA96" s="281"/>
      <c r="AB96" s="281"/>
      <c r="AC96" s="281"/>
    </row>
    <row r="97" spans="1:29" ht="13.5" customHeight="1" x14ac:dyDescent="0.2">
      <c r="B97" s="655"/>
      <c r="C97" s="656"/>
      <c r="D97" s="229"/>
      <c r="E97" s="232"/>
      <c r="F97" s="233"/>
      <c r="G97" s="286">
        <f t="shared" si="11"/>
        <v>0</v>
      </c>
      <c r="H97" s="287">
        <f t="shared" si="21"/>
        <v>0</v>
      </c>
      <c r="I97" s="286">
        <f t="shared" si="12"/>
        <v>0</v>
      </c>
      <c r="J97" s="232"/>
      <c r="K97" s="288">
        <f t="shared" si="13"/>
        <v>0</v>
      </c>
      <c r="L97" s="234"/>
      <c r="M97" s="286">
        <f t="shared" si="14"/>
        <v>0</v>
      </c>
      <c r="N97" s="289">
        <f t="shared" si="15"/>
        <v>0</v>
      </c>
      <c r="O97" s="288">
        <f t="shared" si="20"/>
        <v>0</v>
      </c>
      <c r="P97" s="289">
        <f t="shared" si="16"/>
        <v>0</v>
      </c>
      <c r="Q97" s="286">
        <f t="shared" si="17"/>
        <v>0</v>
      </c>
      <c r="R97" s="289">
        <f t="shared" si="18"/>
        <v>0</v>
      </c>
      <c r="S97" s="290">
        <f t="shared" si="19"/>
        <v>0</v>
      </c>
      <c r="W97" s="283"/>
      <c r="X97" s="281"/>
      <c r="Y97" s="281"/>
      <c r="Z97" s="281"/>
      <c r="AA97" s="281"/>
      <c r="AB97" s="281"/>
      <c r="AC97" s="281"/>
    </row>
    <row r="98" spans="1:29" ht="13.5" customHeight="1" x14ac:dyDescent="0.2">
      <c r="B98" s="655"/>
      <c r="C98" s="656"/>
      <c r="D98" s="229"/>
      <c r="E98" s="232"/>
      <c r="F98" s="233"/>
      <c r="G98" s="286">
        <f t="shared" si="11"/>
        <v>0</v>
      </c>
      <c r="H98" s="287">
        <f t="shared" si="21"/>
        <v>0</v>
      </c>
      <c r="I98" s="286">
        <f t="shared" si="12"/>
        <v>0</v>
      </c>
      <c r="J98" s="232"/>
      <c r="K98" s="288">
        <f t="shared" si="13"/>
        <v>0</v>
      </c>
      <c r="L98" s="234"/>
      <c r="M98" s="286">
        <f t="shared" si="14"/>
        <v>0</v>
      </c>
      <c r="N98" s="289">
        <f t="shared" si="15"/>
        <v>0</v>
      </c>
      <c r="O98" s="288">
        <f t="shared" si="20"/>
        <v>0</v>
      </c>
      <c r="P98" s="289">
        <f t="shared" si="16"/>
        <v>0</v>
      </c>
      <c r="Q98" s="286">
        <f t="shared" si="17"/>
        <v>0</v>
      </c>
      <c r="R98" s="289">
        <f t="shared" si="18"/>
        <v>0</v>
      </c>
      <c r="S98" s="290">
        <f t="shared" si="19"/>
        <v>0</v>
      </c>
      <c r="W98" s="283"/>
      <c r="X98" s="281"/>
      <c r="Y98" s="281"/>
      <c r="Z98" s="281"/>
      <c r="AA98" s="281"/>
      <c r="AB98" s="281"/>
      <c r="AC98" s="281"/>
    </row>
    <row r="99" spans="1:29" ht="13.5" customHeight="1" x14ac:dyDescent="0.2">
      <c r="B99" s="655"/>
      <c r="C99" s="656"/>
      <c r="D99" s="229"/>
      <c r="E99" s="232"/>
      <c r="F99" s="233"/>
      <c r="G99" s="286">
        <f t="shared" si="11"/>
        <v>0</v>
      </c>
      <c r="H99" s="287">
        <f t="shared" si="21"/>
        <v>0</v>
      </c>
      <c r="I99" s="286">
        <f t="shared" si="12"/>
        <v>0</v>
      </c>
      <c r="J99" s="232"/>
      <c r="K99" s="288">
        <f t="shared" si="13"/>
        <v>0</v>
      </c>
      <c r="L99" s="234"/>
      <c r="M99" s="286">
        <f t="shared" si="14"/>
        <v>0</v>
      </c>
      <c r="N99" s="289">
        <f t="shared" si="15"/>
        <v>0</v>
      </c>
      <c r="O99" s="288">
        <f t="shared" si="20"/>
        <v>0</v>
      </c>
      <c r="P99" s="289">
        <f t="shared" si="16"/>
        <v>0</v>
      </c>
      <c r="Q99" s="286">
        <f t="shared" si="17"/>
        <v>0</v>
      </c>
      <c r="R99" s="289">
        <f t="shared" si="18"/>
        <v>0</v>
      </c>
      <c r="S99" s="290">
        <f t="shared" si="19"/>
        <v>0</v>
      </c>
      <c r="W99" s="283"/>
      <c r="X99" s="281"/>
      <c r="Y99" s="281"/>
      <c r="Z99" s="281"/>
      <c r="AA99" s="281"/>
      <c r="AB99" s="281"/>
      <c r="AC99" s="281"/>
    </row>
    <row r="100" spans="1:29" ht="13.5" customHeight="1" x14ac:dyDescent="0.2">
      <c r="B100" s="655"/>
      <c r="C100" s="656"/>
      <c r="D100" s="229"/>
      <c r="E100" s="232"/>
      <c r="F100" s="233"/>
      <c r="G100" s="286">
        <f t="shared" si="11"/>
        <v>0</v>
      </c>
      <c r="H100" s="287">
        <f t="shared" si="21"/>
        <v>0</v>
      </c>
      <c r="I100" s="286">
        <f t="shared" si="12"/>
        <v>0</v>
      </c>
      <c r="J100" s="232"/>
      <c r="K100" s="288">
        <f t="shared" si="13"/>
        <v>0</v>
      </c>
      <c r="L100" s="234"/>
      <c r="M100" s="286">
        <f t="shared" si="14"/>
        <v>0</v>
      </c>
      <c r="N100" s="289">
        <f t="shared" si="15"/>
        <v>0</v>
      </c>
      <c r="O100" s="288">
        <f t="shared" si="20"/>
        <v>0</v>
      </c>
      <c r="P100" s="289">
        <f t="shared" si="16"/>
        <v>0</v>
      </c>
      <c r="Q100" s="286">
        <f t="shared" si="17"/>
        <v>0</v>
      </c>
      <c r="R100" s="289">
        <f t="shared" si="18"/>
        <v>0</v>
      </c>
      <c r="S100" s="290">
        <f t="shared" si="19"/>
        <v>0</v>
      </c>
      <c r="W100" s="283"/>
      <c r="X100" s="281"/>
      <c r="Y100" s="281"/>
      <c r="Z100" s="281"/>
      <c r="AA100" s="281"/>
      <c r="AB100" s="281"/>
      <c r="AC100" s="281"/>
    </row>
    <row r="101" spans="1:29" ht="13.5" customHeight="1" x14ac:dyDescent="0.2">
      <c r="B101" s="655"/>
      <c r="C101" s="656"/>
      <c r="D101" s="229"/>
      <c r="E101" s="232"/>
      <c r="F101" s="233"/>
      <c r="G101" s="286">
        <f t="shared" si="11"/>
        <v>0</v>
      </c>
      <c r="H101" s="287">
        <f t="shared" si="21"/>
        <v>0</v>
      </c>
      <c r="I101" s="286">
        <f t="shared" si="12"/>
        <v>0</v>
      </c>
      <c r="J101" s="232"/>
      <c r="K101" s="288">
        <f t="shared" si="13"/>
        <v>0</v>
      </c>
      <c r="L101" s="234"/>
      <c r="M101" s="286">
        <f t="shared" si="14"/>
        <v>0</v>
      </c>
      <c r="N101" s="289">
        <f t="shared" si="15"/>
        <v>0</v>
      </c>
      <c r="O101" s="288">
        <f t="shared" si="20"/>
        <v>0</v>
      </c>
      <c r="P101" s="289">
        <f t="shared" si="16"/>
        <v>0</v>
      </c>
      <c r="Q101" s="286">
        <f t="shared" si="17"/>
        <v>0</v>
      </c>
      <c r="R101" s="289">
        <f t="shared" si="18"/>
        <v>0</v>
      </c>
      <c r="S101" s="290">
        <f t="shared" si="19"/>
        <v>0</v>
      </c>
      <c r="W101" s="283"/>
      <c r="X101" s="281"/>
      <c r="Y101" s="281"/>
      <c r="Z101" s="281"/>
      <c r="AA101" s="281"/>
      <c r="AB101" s="281"/>
      <c r="AC101" s="281"/>
    </row>
    <row r="102" spans="1:29" ht="13.5" customHeight="1" x14ac:dyDescent="0.2">
      <c r="B102" s="655"/>
      <c r="C102" s="656"/>
      <c r="D102" s="229"/>
      <c r="E102" s="232"/>
      <c r="F102" s="233"/>
      <c r="G102" s="286">
        <f t="shared" si="11"/>
        <v>0</v>
      </c>
      <c r="H102" s="287">
        <f t="shared" si="21"/>
        <v>0</v>
      </c>
      <c r="I102" s="286">
        <f t="shared" si="12"/>
        <v>0</v>
      </c>
      <c r="J102" s="232"/>
      <c r="K102" s="288">
        <f t="shared" si="13"/>
        <v>0</v>
      </c>
      <c r="L102" s="234"/>
      <c r="M102" s="286">
        <f t="shared" si="14"/>
        <v>0</v>
      </c>
      <c r="N102" s="289">
        <f t="shared" si="15"/>
        <v>0</v>
      </c>
      <c r="O102" s="288">
        <f t="shared" si="20"/>
        <v>0</v>
      </c>
      <c r="P102" s="289">
        <f t="shared" si="16"/>
        <v>0</v>
      </c>
      <c r="Q102" s="286">
        <f t="shared" si="17"/>
        <v>0</v>
      </c>
      <c r="R102" s="289">
        <f t="shared" si="18"/>
        <v>0</v>
      </c>
      <c r="S102" s="290">
        <f t="shared" si="19"/>
        <v>0</v>
      </c>
      <c r="W102" s="283"/>
      <c r="X102" s="281"/>
      <c r="Y102" s="281"/>
      <c r="Z102" s="281"/>
      <c r="AA102" s="281"/>
      <c r="AB102" s="281"/>
      <c r="AC102" s="281"/>
    </row>
    <row r="103" spans="1:29" ht="13.5" customHeight="1" x14ac:dyDescent="0.2">
      <c r="B103" s="655"/>
      <c r="C103" s="656"/>
      <c r="D103" s="229"/>
      <c r="E103" s="232"/>
      <c r="F103" s="233"/>
      <c r="G103" s="286">
        <f t="shared" si="11"/>
        <v>0</v>
      </c>
      <c r="H103" s="287">
        <f t="shared" si="21"/>
        <v>0</v>
      </c>
      <c r="I103" s="286">
        <f t="shared" si="12"/>
        <v>0</v>
      </c>
      <c r="J103" s="232"/>
      <c r="K103" s="288">
        <f t="shared" si="13"/>
        <v>0</v>
      </c>
      <c r="L103" s="234"/>
      <c r="M103" s="286">
        <f t="shared" si="14"/>
        <v>0</v>
      </c>
      <c r="N103" s="289">
        <f t="shared" si="15"/>
        <v>0</v>
      </c>
      <c r="O103" s="288">
        <f t="shared" si="20"/>
        <v>0</v>
      </c>
      <c r="P103" s="289">
        <f t="shared" si="16"/>
        <v>0</v>
      </c>
      <c r="Q103" s="286">
        <f t="shared" si="17"/>
        <v>0</v>
      </c>
      <c r="R103" s="289">
        <f t="shared" si="18"/>
        <v>0</v>
      </c>
      <c r="S103" s="290">
        <f t="shared" si="19"/>
        <v>0</v>
      </c>
      <c r="W103" s="283"/>
      <c r="X103" s="281"/>
      <c r="Y103" s="281"/>
      <c r="Z103" s="281"/>
      <c r="AA103" s="281"/>
      <c r="AB103" s="281"/>
      <c r="AC103" s="281"/>
    </row>
    <row r="104" spans="1:29" ht="13.5" customHeight="1" x14ac:dyDescent="0.2">
      <c r="B104" s="655"/>
      <c r="C104" s="656"/>
      <c r="D104" s="229"/>
      <c r="E104" s="232"/>
      <c r="F104" s="233"/>
      <c r="G104" s="286">
        <f t="shared" si="11"/>
        <v>0</v>
      </c>
      <c r="H104" s="287">
        <f t="shared" si="21"/>
        <v>0</v>
      </c>
      <c r="I104" s="286">
        <f t="shared" si="12"/>
        <v>0</v>
      </c>
      <c r="J104" s="232"/>
      <c r="K104" s="288">
        <f t="shared" si="13"/>
        <v>0</v>
      </c>
      <c r="L104" s="234"/>
      <c r="M104" s="286">
        <f t="shared" si="14"/>
        <v>0</v>
      </c>
      <c r="N104" s="289">
        <f t="shared" si="15"/>
        <v>0</v>
      </c>
      <c r="O104" s="288">
        <f t="shared" si="20"/>
        <v>0</v>
      </c>
      <c r="P104" s="289">
        <f t="shared" si="16"/>
        <v>0</v>
      </c>
      <c r="Q104" s="286">
        <f t="shared" si="17"/>
        <v>0</v>
      </c>
      <c r="R104" s="289">
        <f t="shared" si="18"/>
        <v>0</v>
      </c>
      <c r="S104" s="290">
        <f t="shared" si="19"/>
        <v>0</v>
      </c>
      <c r="W104" s="283"/>
      <c r="X104" s="281"/>
      <c r="Y104" s="281"/>
      <c r="Z104" s="281"/>
      <c r="AA104" s="281"/>
      <c r="AB104" s="281"/>
      <c r="AC104" s="281"/>
    </row>
    <row r="105" spans="1:29" ht="13.5" customHeight="1" x14ac:dyDescent="0.2">
      <c r="B105" s="655"/>
      <c r="C105" s="656"/>
      <c r="D105" s="229"/>
      <c r="E105" s="232"/>
      <c r="F105" s="233"/>
      <c r="G105" s="286">
        <f t="shared" si="11"/>
        <v>0</v>
      </c>
      <c r="H105" s="287">
        <f t="shared" si="21"/>
        <v>0</v>
      </c>
      <c r="I105" s="286">
        <f t="shared" si="12"/>
        <v>0</v>
      </c>
      <c r="J105" s="232"/>
      <c r="K105" s="288">
        <f t="shared" si="13"/>
        <v>0</v>
      </c>
      <c r="L105" s="234"/>
      <c r="M105" s="286">
        <f t="shared" si="14"/>
        <v>0</v>
      </c>
      <c r="N105" s="289">
        <f t="shared" si="15"/>
        <v>0</v>
      </c>
      <c r="O105" s="288">
        <f t="shared" si="20"/>
        <v>0</v>
      </c>
      <c r="P105" s="289">
        <f t="shared" si="16"/>
        <v>0</v>
      </c>
      <c r="Q105" s="286">
        <f t="shared" si="17"/>
        <v>0</v>
      </c>
      <c r="R105" s="289">
        <f t="shared" si="18"/>
        <v>0</v>
      </c>
      <c r="S105" s="290">
        <f t="shared" si="19"/>
        <v>0</v>
      </c>
      <c r="W105" s="283"/>
      <c r="X105" s="281"/>
      <c r="Y105" s="281"/>
      <c r="Z105" s="281"/>
      <c r="AA105" s="281"/>
      <c r="AB105" s="281"/>
      <c r="AC105" s="281"/>
    </row>
    <row r="106" spans="1:29" ht="13.5" customHeight="1" x14ac:dyDescent="0.2">
      <c r="B106" s="655"/>
      <c r="C106" s="656"/>
      <c r="D106" s="229"/>
      <c r="E106" s="232"/>
      <c r="F106" s="233"/>
      <c r="G106" s="286">
        <f t="shared" si="11"/>
        <v>0</v>
      </c>
      <c r="H106" s="287">
        <f t="shared" si="21"/>
        <v>0</v>
      </c>
      <c r="I106" s="286">
        <f t="shared" si="12"/>
        <v>0</v>
      </c>
      <c r="J106" s="232"/>
      <c r="K106" s="288">
        <f t="shared" si="13"/>
        <v>0</v>
      </c>
      <c r="L106" s="234"/>
      <c r="M106" s="286">
        <f t="shared" si="14"/>
        <v>0</v>
      </c>
      <c r="N106" s="289">
        <f t="shared" si="15"/>
        <v>0</v>
      </c>
      <c r="O106" s="288">
        <f t="shared" si="20"/>
        <v>0</v>
      </c>
      <c r="P106" s="289">
        <f t="shared" si="16"/>
        <v>0</v>
      </c>
      <c r="Q106" s="286">
        <f t="shared" si="17"/>
        <v>0</v>
      </c>
      <c r="R106" s="289">
        <f t="shared" si="18"/>
        <v>0</v>
      </c>
      <c r="S106" s="290">
        <f t="shared" si="19"/>
        <v>0</v>
      </c>
      <c r="W106" s="283"/>
      <c r="X106" s="281"/>
      <c r="Y106" s="281"/>
      <c r="Z106" s="281"/>
      <c r="AA106" s="281"/>
      <c r="AB106" s="281"/>
      <c r="AC106" s="281"/>
    </row>
    <row r="107" spans="1:29" ht="13.5" customHeight="1" x14ac:dyDescent="0.2">
      <c r="B107" s="655"/>
      <c r="C107" s="656"/>
      <c r="D107" s="229"/>
      <c r="E107" s="232"/>
      <c r="F107" s="233"/>
      <c r="G107" s="286">
        <f t="shared" si="11"/>
        <v>0</v>
      </c>
      <c r="H107" s="287">
        <f t="shared" si="21"/>
        <v>0</v>
      </c>
      <c r="I107" s="286">
        <f t="shared" si="12"/>
        <v>0</v>
      </c>
      <c r="J107" s="232"/>
      <c r="K107" s="288">
        <f t="shared" si="13"/>
        <v>0</v>
      </c>
      <c r="L107" s="234"/>
      <c r="M107" s="286">
        <f t="shared" si="14"/>
        <v>0</v>
      </c>
      <c r="N107" s="289">
        <f t="shared" si="15"/>
        <v>0</v>
      </c>
      <c r="O107" s="288">
        <f>IF(L107=0,0,($J$59-J107))</f>
        <v>0</v>
      </c>
      <c r="P107" s="289">
        <f t="shared" si="16"/>
        <v>0</v>
      </c>
      <c r="Q107" s="286">
        <f t="shared" si="17"/>
        <v>0</v>
      </c>
      <c r="R107" s="289">
        <f t="shared" si="18"/>
        <v>0</v>
      </c>
      <c r="S107" s="290">
        <f t="shared" si="19"/>
        <v>0</v>
      </c>
      <c r="W107" s="283"/>
      <c r="X107" s="281"/>
      <c r="Y107" s="281"/>
      <c r="Z107" s="281"/>
      <c r="AA107" s="281"/>
      <c r="AB107" s="281"/>
      <c r="AC107" s="281"/>
    </row>
    <row r="108" spans="1:29" ht="18.75" customHeight="1" x14ac:dyDescent="0.2">
      <c r="B108" s="707" t="s">
        <v>36</v>
      </c>
      <c r="C108" s="708"/>
      <c r="D108" s="709"/>
      <c r="E108" s="291"/>
      <c r="F108" s="292"/>
      <c r="G108" s="293"/>
      <c r="H108" s="293"/>
      <c r="I108" s="293"/>
      <c r="J108" s="294"/>
      <c r="K108" s="295"/>
      <c r="L108" s="295"/>
      <c r="M108" s="293"/>
      <c r="N108" s="296"/>
      <c r="O108" s="296"/>
      <c r="P108" s="295"/>
      <c r="Q108" s="297">
        <f>SUM(Q63:Q107)</f>
        <v>0</v>
      </c>
      <c r="R108" s="298">
        <f>SUM(R63:R107)</f>
        <v>0</v>
      </c>
      <c r="S108" s="298">
        <f>SUM(S63:S107)</f>
        <v>0</v>
      </c>
      <c r="W108" s="283"/>
      <c r="X108" s="281"/>
      <c r="Y108" s="281"/>
      <c r="Z108" s="281"/>
      <c r="AA108" s="281"/>
      <c r="AB108" s="281"/>
      <c r="AC108" s="281"/>
    </row>
    <row r="109" spans="1:29" x14ac:dyDescent="0.2">
      <c r="B109" s="283"/>
      <c r="C109" s="283"/>
      <c r="D109" s="283"/>
      <c r="E109" s="283"/>
      <c r="F109" s="283"/>
      <c r="G109" s="281"/>
      <c r="H109" s="280"/>
      <c r="I109" s="280"/>
      <c r="J109" s="281"/>
      <c r="K109" s="299"/>
      <c r="L109" s="299"/>
      <c r="M109" s="281"/>
      <c r="N109" s="281"/>
      <c r="O109" s="281"/>
      <c r="P109" s="281"/>
      <c r="Q109" s="281"/>
    </row>
    <row r="110" spans="1:29" ht="24" customHeight="1" x14ac:dyDescent="0.2">
      <c r="A110" s="245" t="s">
        <v>265</v>
      </c>
      <c r="B110" s="246" t="s">
        <v>266</v>
      </c>
      <c r="C110" s="246"/>
      <c r="D110" s="246"/>
      <c r="E110" s="246"/>
      <c r="F110" s="246"/>
      <c r="G110" s="246"/>
      <c r="H110" s="246"/>
      <c r="I110" s="246"/>
      <c r="K110" s="246"/>
    </row>
    <row r="111" spans="1:29" ht="15.75" customHeight="1" x14ac:dyDescent="0.2">
      <c r="A111" s="246"/>
      <c r="B111" s="246" t="s">
        <v>267</v>
      </c>
      <c r="C111" s="246"/>
      <c r="D111" s="246"/>
      <c r="E111" s="246"/>
      <c r="G111" s="246" t="s">
        <v>268</v>
      </c>
      <c r="H111" s="246"/>
      <c r="I111" s="246"/>
      <c r="J111" s="246"/>
      <c r="K111" s="246"/>
    </row>
    <row r="112" spans="1:29" ht="21" customHeight="1" x14ac:dyDescent="0.2">
      <c r="A112" s="246"/>
      <c r="B112" s="300" t="s">
        <v>213</v>
      </c>
      <c r="C112" s="301"/>
      <c r="D112" s="710" t="s">
        <v>269</v>
      </c>
      <c r="E112" s="697" t="s">
        <v>270</v>
      </c>
      <c r="F112" s="697" t="s">
        <v>271</v>
      </c>
      <c r="G112" s="300" t="s">
        <v>241</v>
      </c>
      <c r="H112" s="301"/>
      <c r="I112" s="712" t="s">
        <v>272</v>
      </c>
      <c r="J112" s="697" t="s">
        <v>273</v>
      </c>
      <c r="K112" s="697" t="s">
        <v>274</v>
      </c>
    </row>
    <row r="113" spans="1:19" ht="21" customHeight="1" x14ac:dyDescent="0.2">
      <c r="A113" s="246"/>
      <c r="B113" s="302"/>
      <c r="C113" s="303"/>
      <c r="D113" s="711"/>
      <c r="E113" s="698"/>
      <c r="F113" s="698"/>
      <c r="G113" s="302"/>
      <c r="H113" s="303"/>
      <c r="I113" s="713"/>
      <c r="J113" s="698"/>
      <c r="K113" s="699"/>
    </row>
    <row r="114" spans="1:19" ht="15.75" customHeight="1" x14ac:dyDescent="0.2">
      <c r="A114" s="246"/>
      <c r="B114" s="235"/>
      <c r="C114" s="236"/>
      <c r="D114" s="230"/>
      <c r="E114" s="230"/>
      <c r="F114" s="304">
        <f>IF(E114&gt;D114,D114,E114)</f>
        <v>0</v>
      </c>
      <c r="G114" s="235"/>
      <c r="H114" s="236"/>
      <c r="I114" s="230"/>
      <c r="J114" s="230"/>
      <c r="K114" s="305">
        <f>IF(J114&gt;I114,I114,J114)</f>
        <v>0</v>
      </c>
    </row>
    <row r="115" spans="1:19" ht="15.75" customHeight="1" x14ac:dyDescent="0.2">
      <c r="A115" s="246"/>
      <c r="B115" s="235"/>
      <c r="C115" s="236"/>
      <c r="D115" s="230"/>
      <c r="E115" s="230"/>
      <c r="F115" s="304">
        <f>IF(E115&gt;D115,D115,E115)</f>
        <v>0</v>
      </c>
      <c r="G115" s="235"/>
      <c r="H115" s="236"/>
      <c r="I115" s="230"/>
      <c r="J115" s="230"/>
      <c r="K115" s="305">
        <f>IF(J115&gt;I115,I115,J115)</f>
        <v>0</v>
      </c>
    </row>
    <row r="116" spans="1:19" ht="15.75" customHeight="1" x14ac:dyDescent="0.2">
      <c r="A116" s="246"/>
      <c r="B116" s="235"/>
      <c r="C116" s="236"/>
      <c r="D116" s="230"/>
      <c r="E116" s="230"/>
      <c r="F116" s="304">
        <f>IF(E116&gt;D116,D116,E116)</f>
        <v>0</v>
      </c>
      <c r="G116" s="235"/>
      <c r="H116" s="236"/>
      <c r="I116" s="230"/>
      <c r="J116" s="230"/>
      <c r="K116" s="305">
        <f>IF(J116&gt;I116,I116,J116)</f>
        <v>0</v>
      </c>
    </row>
    <row r="117" spans="1:19" ht="15.75" customHeight="1" x14ac:dyDescent="0.2">
      <c r="A117" s="246"/>
      <c r="B117" s="235"/>
      <c r="C117" s="236"/>
      <c r="D117" s="230"/>
      <c r="E117" s="230"/>
      <c r="F117" s="304">
        <f>IF(E117&gt;D117,D117,E117)</f>
        <v>0</v>
      </c>
      <c r="G117" s="235"/>
      <c r="H117" s="236"/>
      <c r="I117" s="230"/>
      <c r="J117" s="230"/>
      <c r="K117" s="305">
        <f>IF(J117&gt;I117,I117,J117)</f>
        <v>0</v>
      </c>
    </row>
    <row r="118" spans="1:19" ht="15.75" customHeight="1" x14ac:dyDescent="0.2">
      <c r="A118" s="246"/>
      <c r="B118" s="235"/>
      <c r="C118" s="236"/>
      <c r="D118" s="230"/>
      <c r="E118" s="230"/>
      <c r="F118" s="304">
        <f>IF(E118&gt;D118,D118,E118)</f>
        <v>0</v>
      </c>
      <c r="G118" s="235"/>
      <c r="H118" s="236"/>
      <c r="I118" s="230"/>
      <c r="J118" s="230"/>
      <c r="K118" s="305">
        <f>IF(J118&gt;I118,I118,J118)</f>
        <v>0</v>
      </c>
    </row>
    <row r="119" spans="1:19" ht="21" customHeight="1" x14ac:dyDescent="0.2">
      <c r="A119" s="306"/>
      <c r="B119" s="307"/>
      <c r="C119" s="308"/>
      <c r="D119" s="309"/>
      <c r="E119" s="309"/>
      <c r="F119" s="310">
        <f>SUM(F114:F118)</f>
        <v>0</v>
      </c>
      <c r="G119" s="307"/>
      <c r="H119" s="308"/>
      <c r="I119" s="309"/>
      <c r="J119" s="309"/>
      <c r="K119" s="310">
        <f>SUM(K114:K118)</f>
        <v>0</v>
      </c>
    </row>
    <row r="120" spans="1:19" s="311" customFormat="1" ht="19.5" customHeight="1" x14ac:dyDescent="0.2">
      <c r="A120" s="246"/>
      <c r="B120" s="246"/>
      <c r="C120" s="246"/>
      <c r="D120" s="246"/>
      <c r="E120" s="306"/>
      <c r="F120" s="306"/>
      <c r="G120" s="306"/>
      <c r="H120" s="306"/>
      <c r="I120" s="306"/>
    </row>
    <row r="121" spans="1:19" s="311" customFormat="1" ht="19.5" customHeight="1" x14ac:dyDescent="0.2">
      <c r="A121" s="246"/>
      <c r="B121" s="312"/>
      <c r="C121" s="312"/>
      <c r="D121" s="312"/>
      <c r="E121" s="313"/>
      <c r="F121" s="313"/>
      <c r="G121" s="313"/>
      <c r="H121" s="313"/>
      <c r="I121" s="313"/>
      <c r="J121" s="306"/>
      <c r="K121" s="306"/>
      <c r="L121" s="314"/>
      <c r="M121" s="314"/>
      <c r="N121" s="306"/>
      <c r="O121" s="306"/>
      <c r="P121" s="306"/>
      <c r="Q121" s="306"/>
      <c r="R121" s="306"/>
      <c r="S121" s="246"/>
    </row>
    <row r="122" spans="1:19" s="311" customFormat="1" ht="30.75" customHeight="1" x14ac:dyDescent="0.2">
      <c r="A122" s="315" t="s">
        <v>275</v>
      </c>
      <c r="B122" s="316" t="s">
        <v>276</v>
      </c>
      <c r="C122" s="317"/>
      <c r="D122" s="317"/>
      <c r="E122" s="318"/>
      <c r="F122" s="318"/>
      <c r="G122" s="319"/>
      <c r="H122" s="319"/>
      <c r="K122" s="306"/>
      <c r="L122" s="700">
        <f>(Q56+Q108)</f>
        <v>0</v>
      </c>
      <c r="M122" s="700"/>
      <c r="N122" s="320" t="s">
        <v>277</v>
      </c>
      <c r="O122" s="306"/>
      <c r="P122" s="306"/>
      <c r="Q122" s="306"/>
      <c r="R122" s="306"/>
      <c r="S122" s="246"/>
    </row>
    <row r="123" spans="1:19" s="311" customFormat="1" ht="30.75" customHeight="1" x14ac:dyDescent="0.2">
      <c r="A123" s="315"/>
      <c r="B123" s="320" t="s">
        <v>278</v>
      </c>
      <c r="C123" s="317"/>
      <c r="D123" s="317"/>
      <c r="E123" s="318"/>
      <c r="F123" s="318"/>
      <c r="G123" s="319"/>
      <c r="H123" s="319"/>
      <c r="I123" s="321"/>
      <c r="J123" s="322"/>
      <c r="K123" s="306"/>
      <c r="L123" s="323" t="s">
        <v>279</v>
      </c>
      <c r="M123" s="324"/>
      <c r="N123" s="320"/>
      <c r="O123" s="306"/>
      <c r="P123" s="306"/>
      <c r="Q123" s="306"/>
      <c r="R123" s="306"/>
      <c r="S123" s="246"/>
    </row>
    <row r="124" spans="1:19" s="311" customFormat="1" ht="19.5" customHeight="1" x14ac:dyDescent="0.2">
      <c r="A124" s="246"/>
      <c r="B124" s="246"/>
      <c r="C124" s="246"/>
      <c r="D124" s="246"/>
      <c r="E124" s="246"/>
      <c r="F124" s="246"/>
      <c r="G124" s="246"/>
      <c r="H124" s="246"/>
      <c r="I124" s="246"/>
      <c r="J124" s="246"/>
      <c r="K124" s="246"/>
      <c r="L124" s="325"/>
      <c r="M124" s="325"/>
      <c r="N124" s="246"/>
      <c r="O124" s="246"/>
      <c r="P124" s="246"/>
      <c r="Q124" s="246"/>
      <c r="R124" s="246"/>
      <c r="S124" s="246"/>
    </row>
    <row r="125" spans="1:19" ht="33.75" customHeight="1" x14ac:dyDescent="0.2">
      <c r="A125" s="315" t="s">
        <v>280</v>
      </c>
      <c r="B125" s="326" t="s">
        <v>281</v>
      </c>
      <c r="C125" s="320"/>
      <c r="D125" s="320"/>
      <c r="E125" s="320"/>
      <c r="F125" s="320"/>
      <c r="H125" s="320"/>
      <c r="I125" s="320"/>
      <c r="J125" s="320"/>
      <c r="K125" s="327"/>
      <c r="O125" s="320"/>
      <c r="P125" s="320"/>
      <c r="Q125" s="320"/>
      <c r="R125" s="320"/>
    </row>
    <row r="126" spans="1:19" ht="33.75" customHeight="1" x14ac:dyDescent="0.2">
      <c r="A126" s="315"/>
      <c r="B126" s="320" t="s">
        <v>282</v>
      </c>
      <c r="C126" s="320"/>
      <c r="D126" s="320"/>
      <c r="F126" s="328" t="s">
        <v>283</v>
      </c>
      <c r="H126" s="320"/>
      <c r="I126" s="329">
        <f>IF(L133&lt;0,0,L133)</f>
        <v>0</v>
      </c>
      <c r="J126" s="330" t="s">
        <v>284</v>
      </c>
      <c r="L126" s="701">
        <f>I126*(F119+K119)</f>
        <v>0</v>
      </c>
      <c r="M126" s="701"/>
      <c r="N126" s="320" t="s">
        <v>277</v>
      </c>
      <c r="O126" s="320"/>
      <c r="P126" s="320"/>
      <c r="Q126" s="320"/>
      <c r="R126" s="320"/>
    </row>
    <row r="127" spans="1:19" ht="33.75" customHeight="1" x14ac:dyDescent="0.2">
      <c r="A127" s="315"/>
      <c r="C127" s="320"/>
      <c r="D127" s="320"/>
      <c r="H127" s="246"/>
      <c r="I127" s="331" t="s">
        <v>285</v>
      </c>
      <c r="K127" s="325"/>
      <c r="L127" s="332"/>
      <c r="M127" s="324"/>
      <c r="N127" s="320"/>
      <c r="O127" s="320"/>
      <c r="P127" s="320"/>
      <c r="Q127" s="320"/>
      <c r="R127" s="320"/>
    </row>
    <row r="128" spans="1:19" s="311" customFormat="1" ht="19.5" customHeight="1" x14ac:dyDescent="0.2">
      <c r="A128" s="246"/>
      <c r="B128" s="246"/>
      <c r="C128" s="246"/>
      <c r="D128" s="246"/>
      <c r="E128" s="246"/>
      <c r="F128" s="246"/>
      <c r="G128" s="246"/>
      <c r="H128" s="246"/>
      <c r="I128" s="246"/>
      <c r="J128" s="246"/>
      <c r="K128" s="246"/>
      <c r="O128" s="246"/>
      <c r="P128" s="246"/>
      <c r="Q128" s="246"/>
      <c r="R128" s="246"/>
      <c r="S128" s="246"/>
    </row>
    <row r="129" spans="1:23" s="311" customFormat="1" ht="19.5" customHeight="1" x14ac:dyDescent="0.2">
      <c r="A129" s="246"/>
      <c r="B129" s="246" t="s">
        <v>286</v>
      </c>
      <c r="C129" s="246" t="s">
        <v>287</v>
      </c>
      <c r="D129" s="246"/>
      <c r="E129" s="246"/>
      <c r="F129" s="246"/>
      <c r="G129" s="246"/>
      <c r="H129" s="246"/>
      <c r="I129" s="246"/>
      <c r="J129" s="246"/>
      <c r="K129" s="246"/>
      <c r="L129" s="325"/>
      <c r="M129" s="325"/>
      <c r="N129" s="246"/>
      <c r="O129" s="246"/>
      <c r="P129" s="246"/>
      <c r="Q129" s="246"/>
      <c r="R129" s="246"/>
      <c r="S129" s="246"/>
    </row>
    <row r="130" spans="1:23" s="311" customFormat="1" ht="19.5" customHeight="1" x14ac:dyDescent="0.2">
      <c r="A130" s="246"/>
      <c r="B130" s="246"/>
      <c r="C130" s="246"/>
      <c r="D130" s="246"/>
      <c r="E130" s="246"/>
      <c r="F130" s="246"/>
      <c r="G130" s="246"/>
      <c r="H130" s="246"/>
      <c r="I130" s="246"/>
      <c r="J130" s="246"/>
      <c r="K130" s="246"/>
      <c r="L130" s="325"/>
      <c r="M130" s="325"/>
      <c r="N130" s="246"/>
      <c r="O130" s="246"/>
      <c r="P130" s="246"/>
      <c r="Q130" s="246"/>
      <c r="R130" s="246"/>
      <c r="S130" s="246"/>
    </row>
    <row r="131" spans="1:23" s="311" customFormat="1" ht="19.5" customHeight="1" x14ac:dyDescent="0.2">
      <c r="A131" s="246"/>
      <c r="B131" s="246" t="s">
        <v>288</v>
      </c>
      <c r="C131" s="246"/>
      <c r="D131" s="246"/>
      <c r="E131" s="246"/>
      <c r="F131" s="246"/>
      <c r="G131" s="246"/>
      <c r="H131" s="246"/>
      <c r="I131" s="246"/>
      <c r="J131" s="246"/>
      <c r="K131" s="246"/>
      <c r="L131" s="325"/>
      <c r="M131" s="325"/>
      <c r="N131" s="246"/>
      <c r="O131" s="246"/>
      <c r="P131" s="246"/>
      <c r="Q131" s="246"/>
      <c r="R131" s="246"/>
      <c r="S131" s="246"/>
    </row>
    <row r="132" spans="1:23" s="311" customFormat="1" ht="19.5" customHeight="1" x14ac:dyDescent="0.2">
      <c r="A132" s="246"/>
      <c r="B132" s="246"/>
      <c r="C132" s="246"/>
      <c r="D132" s="246"/>
      <c r="E132" s="246"/>
      <c r="F132" s="246"/>
      <c r="G132" s="246"/>
      <c r="H132" s="246"/>
      <c r="I132" s="246"/>
      <c r="J132" s="246"/>
      <c r="K132" s="246"/>
      <c r="L132" s="325"/>
      <c r="M132" s="325"/>
      <c r="N132" s="246"/>
      <c r="O132" s="246"/>
      <c r="P132" s="246"/>
      <c r="Q132" s="246"/>
      <c r="R132" s="246"/>
      <c r="S132" s="246"/>
    </row>
    <row r="133" spans="1:23" s="311" customFormat="1" ht="19.5" customHeight="1" x14ac:dyDescent="0.2">
      <c r="A133" s="246"/>
      <c r="B133" s="702" t="s">
        <v>289</v>
      </c>
      <c r="C133" s="702"/>
      <c r="D133" s="703" t="s">
        <v>290</v>
      </c>
      <c r="E133" s="704" t="s">
        <v>291</v>
      </c>
      <c r="F133" s="704"/>
      <c r="G133" s="704"/>
      <c r="H133" s="312"/>
      <c r="I133" s="331" t="s">
        <v>292</v>
      </c>
      <c r="K133" s="333">
        <f>E137</f>
        <v>0</v>
      </c>
      <c r="L133" s="705">
        <f>IF(K134=0,0,1-K133/K134)</f>
        <v>0</v>
      </c>
      <c r="N133" s="246"/>
      <c r="O133" s="246"/>
      <c r="P133" s="246"/>
      <c r="Q133" s="246"/>
      <c r="R133" s="246"/>
      <c r="S133" s="246"/>
    </row>
    <row r="134" spans="1:23" s="311" customFormat="1" ht="19.5" customHeight="1" x14ac:dyDescent="0.2">
      <c r="A134" s="246"/>
      <c r="B134" s="702"/>
      <c r="C134" s="702"/>
      <c r="D134" s="703"/>
      <c r="E134" s="706" t="s">
        <v>293</v>
      </c>
      <c r="F134" s="706"/>
      <c r="G134" s="706"/>
      <c r="H134" s="312"/>
      <c r="I134" s="334" t="s">
        <v>294</v>
      </c>
      <c r="K134" s="335">
        <f>S56+S108</f>
        <v>0</v>
      </c>
      <c r="L134" s="705"/>
      <c r="N134" s="246"/>
      <c r="O134" s="246"/>
      <c r="P134" s="246"/>
      <c r="Q134" s="246"/>
      <c r="R134" s="246"/>
      <c r="S134" s="246"/>
    </row>
    <row r="135" spans="1:23" s="311" customFormat="1" ht="19.5" customHeight="1" x14ac:dyDescent="0.2">
      <c r="A135" s="246"/>
      <c r="B135" s="246"/>
      <c r="C135" s="246"/>
      <c r="D135" s="246"/>
      <c r="E135" s="246"/>
      <c r="F135" s="246"/>
      <c r="G135" s="246"/>
      <c r="H135" s="246"/>
      <c r="I135" s="246"/>
      <c r="J135" s="246"/>
      <c r="K135" s="246"/>
      <c r="L135" s="336"/>
      <c r="M135" s="336"/>
      <c r="N135" s="246"/>
      <c r="O135" s="246"/>
      <c r="P135" s="246"/>
      <c r="Q135" s="246"/>
      <c r="R135" s="246"/>
      <c r="S135" s="246"/>
    </row>
    <row r="136" spans="1:23" ht="24" customHeight="1" x14ac:dyDescent="0.2">
      <c r="A136" s="246"/>
      <c r="B136" s="246"/>
      <c r="C136" s="246"/>
      <c r="D136" s="246"/>
      <c r="E136" s="246"/>
      <c r="F136" s="246"/>
      <c r="G136" s="246"/>
      <c r="H136" s="246"/>
      <c r="I136" s="246"/>
      <c r="J136" s="246"/>
      <c r="K136" s="246"/>
      <c r="L136" s="336"/>
      <c r="M136" s="336"/>
      <c r="N136" s="246"/>
      <c r="O136" s="246"/>
      <c r="P136" s="246"/>
      <c r="Q136" s="246"/>
      <c r="R136" s="246"/>
      <c r="S136" s="246"/>
      <c r="T136" s="246"/>
      <c r="V136" s="280"/>
      <c r="W136" s="280"/>
    </row>
    <row r="137" spans="1:23" ht="24" customHeight="1" x14ac:dyDescent="0.2">
      <c r="A137" s="246"/>
      <c r="B137" s="246" t="s">
        <v>295</v>
      </c>
      <c r="C137" s="246"/>
      <c r="D137" s="246"/>
      <c r="E137" s="627"/>
      <c r="F137" s="627"/>
      <c r="G137" s="246" t="s">
        <v>296</v>
      </c>
      <c r="H137" s="246"/>
      <c r="I137" s="246"/>
      <c r="J137" s="337"/>
      <c r="K137" s="246"/>
      <c r="L137" s="336"/>
      <c r="M137" s="336"/>
      <c r="N137" s="246"/>
      <c r="O137" s="246"/>
      <c r="P137" s="246"/>
      <c r="Q137" s="246"/>
      <c r="R137" s="246"/>
      <c r="S137" s="246"/>
      <c r="T137" s="246"/>
      <c r="V137" s="280"/>
      <c r="W137" s="280"/>
    </row>
    <row r="138" spans="1:23" ht="24" customHeight="1" x14ac:dyDescent="0.2">
      <c r="A138" s="246"/>
      <c r="B138" s="246" t="s">
        <v>297</v>
      </c>
      <c r="C138" s="246"/>
      <c r="D138" s="338"/>
      <c r="E138" s="628"/>
      <c r="F138" s="628"/>
      <c r="G138" s="246" t="s">
        <v>296</v>
      </c>
      <c r="H138" s="246"/>
      <c r="I138" s="246"/>
      <c r="J138" s="246"/>
      <c r="K138" s="336"/>
      <c r="L138" s="336"/>
      <c r="M138" s="246"/>
      <c r="N138" s="246"/>
      <c r="O138" s="246"/>
      <c r="P138" s="246"/>
      <c r="Q138" s="246"/>
      <c r="R138" s="246"/>
      <c r="S138" s="246"/>
      <c r="U138" s="280"/>
      <c r="V138" s="280"/>
    </row>
    <row r="139" spans="1:23" ht="24" customHeight="1" x14ac:dyDescent="0.2">
      <c r="A139" s="246"/>
      <c r="B139" s="246"/>
      <c r="C139" s="246"/>
      <c r="D139" s="246"/>
      <c r="E139" s="246"/>
      <c r="F139" s="246"/>
      <c r="G139" s="246"/>
      <c r="H139" s="246"/>
      <c r="I139" s="246"/>
      <c r="J139" s="246"/>
      <c r="K139" s="246"/>
      <c r="L139" s="336"/>
      <c r="M139" s="336"/>
      <c r="N139" s="246"/>
      <c r="O139" s="246"/>
      <c r="P139" s="246"/>
      <c r="Q139" s="246"/>
      <c r="R139" s="246"/>
      <c r="S139" s="246"/>
      <c r="T139" s="246"/>
      <c r="V139" s="280"/>
      <c r="W139" s="280"/>
    </row>
    <row r="140" spans="1:23" ht="24" customHeight="1" x14ac:dyDescent="0.2">
      <c r="A140" s="246"/>
      <c r="B140" s="246" t="s">
        <v>298</v>
      </c>
      <c r="C140" s="246"/>
      <c r="D140" s="246"/>
      <c r="E140" s="246"/>
      <c r="F140" s="246"/>
      <c r="G140" s="246"/>
      <c r="H140" s="246"/>
      <c r="I140" s="246"/>
      <c r="J140" s="246"/>
      <c r="K140" s="246"/>
      <c r="L140" s="336"/>
      <c r="M140" s="336"/>
      <c r="N140" s="246"/>
      <c r="O140" s="246"/>
      <c r="P140" s="246"/>
      <c r="Q140" s="246"/>
      <c r="R140" s="246"/>
      <c r="S140" s="246"/>
      <c r="T140" s="246"/>
      <c r="V140" s="280"/>
      <c r="W140" s="280"/>
    </row>
    <row r="141" spans="1:23" ht="24" customHeight="1" x14ac:dyDescent="0.2">
      <c r="A141" s="246"/>
      <c r="B141" s="246" t="s">
        <v>299</v>
      </c>
      <c r="C141" s="246"/>
      <c r="D141" s="246"/>
      <c r="E141" s="246"/>
      <c r="F141" s="246"/>
      <c r="G141" s="246"/>
      <c r="H141" s="246"/>
      <c r="I141" s="246"/>
      <c r="J141" s="337"/>
      <c r="K141" s="246"/>
      <c r="L141" s="336"/>
      <c r="M141" s="336"/>
      <c r="N141" s="246"/>
      <c r="O141" s="246"/>
      <c r="P141" s="246"/>
      <c r="Q141" s="246"/>
      <c r="R141" s="246"/>
      <c r="S141" s="246"/>
      <c r="T141" s="246"/>
      <c r="V141" s="280"/>
      <c r="W141" s="280"/>
    </row>
    <row r="142" spans="1:23" ht="24" customHeight="1" x14ac:dyDescent="0.2">
      <c r="A142" s="246"/>
      <c r="B142" s="246"/>
      <c r="C142" s="246"/>
      <c r="D142" s="246"/>
      <c r="E142" s="246"/>
      <c r="F142" s="246"/>
      <c r="G142" s="246"/>
      <c r="H142" s="246"/>
      <c r="I142" s="246"/>
      <c r="J142" s="246"/>
      <c r="K142" s="246"/>
      <c r="L142" s="325"/>
      <c r="M142" s="325"/>
      <c r="N142" s="246"/>
      <c r="O142" s="246"/>
      <c r="P142" s="246"/>
      <c r="Q142" s="246"/>
      <c r="R142" s="246"/>
      <c r="S142" s="246"/>
      <c r="T142" s="246"/>
      <c r="W142" s="279"/>
    </row>
    <row r="143" spans="1:23" ht="33.75" customHeight="1" x14ac:dyDescent="0.2">
      <c r="A143" s="315"/>
      <c r="B143" s="320"/>
      <c r="C143" s="320"/>
      <c r="D143" s="320"/>
      <c r="E143" s="320"/>
      <c r="F143" s="320"/>
      <c r="G143" s="320"/>
      <c r="H143" s="320"/>
      <c r="I143" s="320"/>
      <c r="J143" s="320"/>
      <c r="K143" s="327"/>
      <c r="L143" s="332"/>
      <c r="M143" s="324"/>
      <c r="N143" s="320"/>
      <c r="O143" s="320"/>
      <c r="P143" s="320"/>
      <c r="Q143" s="320"/>
      <c r="R143" s="320"/>
    </row>
    <row r="144" spans="1:23" ht="25.5" customHeight="1" thickBot="1" x14ac:dyDescent="0.25">
      <c r="A144" s="315"/>
      <c r="B144" s="320" t="s">
        <v>300</v>
      </c>
      <c r="C144" s="320"/>
      <c r="D144" s="320"/>
      <c r="E144" s="320"/>
      <c r="F144" s="320"/>
      <c r="G144" s="320"/>
      <c r="H144" s="320"/>
      <c r="I144" s="320"/>
      <c r="J144" s="320"/>
      <c r="K144" s="320"/>
      <c r="L144" s="327"/>
      <c r="M144" s="327"/>
      <c r="N144" s="320"/>
      <c r="O144" s="320"/>
      <c r="P144" s="320"/>
      <c r="Q144" s="320"/>
      <c r="R144" s="320"/>
    </row>
    <row r="145" spans="1:19" ht="25.5" customHeight="1" thickBot="1" x14ac:dyDescent="0.25">
      <c r="A145" s="315"/>
      <c r="B145" s="693" t="s">
        <v>301</v>
      </c>
      <c r="C145" s="694"/>
      <c r="D145" s="694"/>
      <c r="E145" s="694"/>
      <c r="F145" s="694"/>
      <c r="G145" s="695"/>
      <c r="H145" s="695"/>
      <c r="I145" s="695"/>
      <c r="J145" s="695"/>
      <c r="K145" s="695"/>
      <c r="L145" s="695"/>
      <c r="M145" s="696"/>
      <c r="N145" s="327"/>
      <c r="O145" s="327"/>
      <c r="P145" s="320"/>
      <c r="Q145" s="320"/>
      <c r="R145" s="320"/>
      <c r="S145" s="320"/>
    </row>
    <row r="146" spans="1:19" ht="25.5" customHeight="1" x14ac:dyDescent="0.2">
      <c r="A146" s="315"/>
      <c r="B146" s="633"/>
      <c r="C146" s="634"/>
      <c r="D146" s="634"/>
      <c r="E146" s="634"/>
      <c r="F146" s="634"/>
      <c r="G146" s="635"/>
      <c r="H146" s="635"/>
      <c r="I146" s="635"/>
      <c r="J146" s="635"/>
      <c r="K146" s="635"/>
      <c r="L146" s="635"/>
      <c r="M146" s="636"/>
      <c r="N146" s="327"/>
      <c r="O146" s="327"/>
      <c r="P146" s="320"/>
      <c r="Q146" s="320"/>
      <c r="R146" s="320"/>
      <c r="S146" s="320"/>
    </row>
    <row r="147" spans="1:19" ht="25.5" customHeight="1" x14ac:dyDescent="0.2">
      <c r="A147" s="315"/>
      <c r="B147" s="637"/>
      <c r="C147" s="638"/>
      <c r="D147" s="638"/>
      <c r="E147" s="638"/>
      <c r="F147" s="638"/>
      <c r="G147" s="639"/>
      <c r="H147" s="639"/>
      <c r="I147" s="639"/>
      <c r="J147" s="639"/>
      <c r="K147" s="639"/>
      <c r="L147" s="639"/>
      <c r="M147" s="640"/>
      <c r="N147" s="327"/>
      <c r="O147" s="327"/>
      <c r="P147" s="320"/>
      <c r="Q147" s="320"/>
      <c r="R147" s="320"/>
      <c r="S147" s="320"/>
    </row>
    <row r="148" spans="1:19" ht="25.5" customHeight="1" x14ac:dyDescent="0.2">
      <c r="A148" s="315"/>
      <c r="B148" s="637"/>
      <c r="C148" s="638"/>
      <c r="D148" s="638"/>
      <c r="E148" s="638"/>
      <c r="F148" s="638"/>
      <c r="G148" s="639"/>
      <c r="H148" s="639"/>
      <c r="I148" s="639"/>
      <c r="J148" s="639"/>
      <c r="K148" s="639"/>
      <c r="L148" s="639"/>
      <c r="M148" s="640"/>
      <c r="N148" s="327"/>
      <c r="O148" s="327"/>
      <c r="P148" s="320"/>
      <c r="Q148" s="320"/>
      <c r="R148" s="320"/>
      <c r="S148" s="320"/>
    </row>
    <row r="149" spans="1:19" ht="25.5" customHeight="1" x14ac:dyDescent="0.2">
      <c r="A149" s="315"/>
      <c r="B149" s="641"/>
      <c r="C149" s="639"/>
      <c r="D149" s="639"/>
      <c r="E149" s="639"/>
      <c r="F149" s="639"/>
      <c r="G149" s="639"/>
      <c r="H149" s="639"/>
      <c r="I149" s="639"/>
      <c r="J149" s="639"/>
      <c r="K149" s="639"/>
      <c r="L149" s="639"/>
      <c r="M149" s="640"/>
      <c r="N149" s="327"/>
      <c r="O149" s="327"/>
      <c r="P149" s="320"/>
      <c r="Q149" s="320"/>
      <c r="R149" s="320"/>
      <c r="S149" s="320"/>
    </row>
    <row r="150" spans="1:19" ht="25.5" customHeight="1" x14ac:dyDescent="0.2">
      <c r="A150" s="315"/>
      <c r="B150" s="641"/>
      <c r="C150" s="639"/>
      <c r="D150" s="639"/>
      <c r="E150" s="639"/>
      <c r="F150" s="639"/>
      <c r="G150" s="639"/>
      <c r="H150" s="639"/>
      <c r="I150" s="639"/>
      <c r="J150" s="639"/>
      <c r="K150" s="639"/>
      <c r="L150" s="639"/>
      <c r="M150" s="640"/>
      <c r="N150" s="327"/>
      <c r="O150" s="327"/>
      <c r="P150" s="320"/>
      <c r="Q150" s="320"/>
      <c r="R150" s="320"/>
      <c r="S150" s="320"/>
    </row>
    <row r="151" spans="1:19" ht="25.5" customHeight="1" x14ac:dyDescent="0.2">
      <c r="A151" s="315"/>
      <c r="B151" s="641"/>
      <c r="C151" s="639"/>
      <c r="D151" s="639"/>
      <c r="E151" s="639"/>
      <c r="F151" s="639"/>
      <c r="G151" s="639"/>
      <c r="H151" s="639"/>
      <c r="I151" s="639"/>
      <c r="J151" s="639"/>
      <c r="K151" s="639"/>
      <c r="L151" s="639"/>
      <c r="M151" s="640"/>
      <c r="N151" s="327"/>
      <c r="O151" s="327"/>
      <c r="P151" s="320"/>
      <c r="Q151" s="320"/>
      <c r="R151" s="320"/>
      <c r="S151" s="320"/>
    </row>
    <row r="152" spans="1:19" ht="25.5" customHeight="1" x14ac:dyDescent="0.2">
      <c r="A152" s="315"/>
      <c r="B152" s="641"/>
      <c r="C152" s="639"/>
      <c r="D152" s="639"/>
      <c r="E152" s="639"/>
      <c r="F152" s="639"/>
      <c r="G152" s="639"/>
      <c r="H152" s="639"/>
      <c r="I152" s="639"/>
      <c r="J152" s="639"/>
      <c r="K152" s="639"/>
      <c r="L152" s="639"/>
      <c r="M152" s="640"/>
      <c r="N152" s="327"/>
      <c r="O152" s="327"/>
      <c r="P152" s="320"/>
      <c r="Q152" s="320"/>
      <c r="R152" s="320"/>
      <c r="S152" s="320"/>
    </row>
    <row r="153" spans="1:19" ht="25.5" customHeight="1" thickBot="1" x14ac:dyDescent="0.25">
      <c r="A153" s="315"/>
      <c r="B153" s="642"/>
      <c r="C153" s="643"/>
      <c r="D153" s="643"/>
      <c r="E153" s="643"/>
      <c r="F153" s="643"/>
      <c r="G153" s="643"/>
      <c r="H153" s="643"/>
      <c r="I153" s="643"/>
      <c r="J153" s="643"/>
      <c r="K153" s="643"/>
      <c r="L153" s="643"/>
      <c r="M153" s="644"/>
      <c r="N153" s="327"/>
      <c r="O153" s="327"/>
      <c r="P153" s="320"/>
      <c r="Q153" s="320"/>
      <c r="R153" s="320"/>
      <c r="S153" s="320"/>
    </row>
    <row r="154" spans="1:19" x14ac:dyDescent="0.2">
      <c r="A154" s="339"/>
      <c r="M154" s="280"/>
      <c r="N154" s="280"/>
      <c r="O154" s="280"/>
    </row>
    <row r="155" spans="1:19" x14ac:dyDescent="0.2">
      <c r="A155" s="339"/>
      <c r="M155" s="280"/>
      <c r="N155" s="280"/>
      <c r="O155" s="280"/>
    </row>
    <row r="156" spans="1:19" x14ac:dyDescent="0.2">
      <c r="A156" s="339"/>
      <c r="M156" s="280"/>
      <c r="N156" s="280"/>
      <c r="O156" s="280"/>
    </row>
  </sheetData>
  <mergeCells count="145">
    <mergeCell ref="A1:G1"/>
    <mergeCell ref="B8:D9"/>
    <mergeCell ref="E8:E9"/>
    <mergeCell ref="F8:F9"/>
    <mergeCell ref="G8:G9"/>
    <mergeCell ref="H8:H9"/>
    <mergeCell ref="O8:O9"/>
    <mergeCell ref="P8:P9"/>
    <mergeCell ref="Q8:Q9"/>
    <mergeCell ref="R8:R9"/>
    <mergeCell ref="S8:S9"/>
    <mergeCell ref="B10:D10"/>
    <mergeCell ref="I8:I9"/>
    <mergeCell ref="J8:J9"/>
    <mergeCell ref="K8:K9"/>
    <mergeCell ref="L8:L9"/>
    <mergeCell ref="M8:M9"/>
    <mergeCell ref="N8:N9"/>
    <mergeCell ref="B17:D17"/>
    <mergeCell ref="B18:D18"/>
    <mergeCell ref="B19:D19"/>
    <mergeCell ref="B20:D20"/>
    <mergeCell ref="B21:D21"/>
    <mergeCell ref="B22:D22"/>
    <mergeCell ref="B11:D11"/>
    <mergeCell ref="B12:D12"/>
    <mergeCell ref="B13:D13"/>
    <mergeCell ref="B14:D14"/>
    <mergeCell ref="B15:D15"/>
    <mergeCell ref="B16:D16"/>
    <mergeCell ref="B29:D29"/>
    <mergeCell ref="B30:D30"/>
    <mergeCell ref="B31:D31"/>
    <mergeCell ref="B32:D32"/>
    <mergeCell ref="B33:D33"/>
    <mergeCell ref="B34:D34"/>
    <mergeCell ref="B23:D23"/>
    <mergeCell ref="B24:D24"/>
    <mergeCell ref="B25:D25"/>
    <mergeCell ref="B26:D26"/>
    <mergeCell ref="B27:D27"/>
    <mergeCell ref="B28:D28"/>
    <mergeCell ref="B41:D41"/>
    <mergeCell ref="B42:D42"/>
    <mergeCell ref="B43:D43"/>
    <mergeCell ref="B44:D44"/>
    <mergeCell ref="B45:D45"/>
    <mergeCell ref="B46:D46"/>
    <mergeCell ref="B35:D35"/>
    <mergeCell ref="B36:D36"/>
    <mergeCell ref="B37:D37"/>
    <mergeCell ref="B38:D38"/>
    <mergeCell ref="B39:D39"/>
    <mergeCell ref="B40:D40"/>
    <mergeCell ref="B53:D53"/>
    <mergeCell ref="B54:D54"/>
    <mergeCell ref="B55:D55"/>
    <mergeCell ref="B56:D56"/>
    <mergeCell ref="B60:C61"/>
    <mergeCell ref="D60:D61"/>
    <mergeCell ref="B47:D47"/>
    <mergeCell ref="B48:D48"/>
    <mergeCell ref="B49:D49"/>
    <mergeCell ref="B50:D50"/>
    <mergeCell ref="B51:D51"/>
    <mergeCell ref="B52:D52"/>
    <mergeCell ref="Q60:Q61"/>
    <mergeCell ref="R60:R61"/>
    <mergeCell ref="S60:S61"/>
    <mergeCell ref="B62:C62"/>
    <mergeCell ref="B63:C63"/>
    <mergeCell ref="B64:C64"/>
    <mergeCell ref="K60:K61"/>
    <mergeCell ref="L60:L61"/>
    <mergeCell ref="M60:M61"/>
    <mergeCell ref="N60:N61"/>
    <mergeCell ref="O60:O61"/>
    <mergeCell ref="P60:P61"/>
    <mergeCell ref="E60:E61"/>
    <mergeCell ref="F60:F61"/>
    <mergeCell ref="G60:G61"/>
    <mergeCell ref="H60:H61"/>
    <mergeCell ref="I60:I61"/>
    <mergeCell ref="J60:J61"/>
    <mergeCell ref="B71:C71"/>
    <mergeCell ref="B72:C72"/>
    <mergeCell ref="B73:C73"/>
    <mergeCell ref="B74:C74"/>
    <mergeCell ref="B75:C75"/>
    <mergeCell ref="B76:C76"/>
    <mergeCell ref="B65:C65"/>
    <mergeCell ref="B66:C66"/>
    <mergeCell ref="B67:C67"/>
    <mergeCell ref="B68:C68"/>
    <mergeCell ref="B69:C69"/>
    <mergeCell ref="B70:C70"/>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07:C107"/>
    <mergeCell ref="B108:D108"/>
    <mergeCell ref="D112:D113"/>
    <mergeCell ref="E112:E113"/>
    <mergeCell ref="F112:F113"/>
    <mergeCell ref="I112:I113"/>
    <mergeCell ref="B101:C101"/>
    <mergeCell ref="B102:C102"/>
    <mergeCell ref="B103:C103"/>
    <mergeCell ref="B104:C104"/>
    <mergeCell ref="B105:C105"/>
    <mergeCell ref="B106:C106"/>
    <mergeCell ref="E137:F137"/>
    <mergeCell ref="E138:F138"/>
    <mergeCell ref="B145:M145"/>
    <mergeCell ref="B146:M153"/>
    <mergeCell ref="J112:J113"/>
    <mergeCell ref="K112:K113"/>
    <mergeCell ref="L122:M122"/>
    <mergeCell ref="L126:M126"/>
    <mergeCell ref="B133:C134"/>
    <mergeCell ref="D133:D134"/>
    <mergeCell ref="E133:G133"/>
    <mergeCell ref="L133:L134"/>
    <mergeCell ref="E134:G134"/>
  </mergeCells>
  <phoneticPr fontId="1"/>
  <printOptions horizontalCentered="1"/>
  <pageMargins left="0.39370078740157483" right="0.39370078740157483" top="0.39370078740157483" bottom="0.31496062992125984" header="0.23622047244094491" footer="0.19685039370078741"/>
  <pageSetup paperSize="9" scale="55" fitToHeight="0" orientation="landscape" r:id="rId1"/>
  <headerFooter alignWithMargins="0">
    <oddFooter>&amp;R&amp;A</oddFooter>
  </headerFooter>
  <rowBreaks count="2" manualBreakCount="2">
    <brk id="57" max="18" man="1"/>
    <brk id="109"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F31"/>
  <sheetViews>
    <sheetView view="pageBreakPreview" zoomScaleNormal="100" zoomScaleSheetLayoutView="100" workbookViewId="0"/>
  </sheetViews>
  <sheetFormatPr defaultColWidth="9" defaultRowHeight="13" x14ac:dyDescent="0.2"/>
  <cols>
    <col min="1" max="1" width="10.6328125" style="4" customWidth="1"/>
    <col min="2" max="2" width="8.08984375" style="4" customWidth="1"/>
    <col min="3" max="3" width="18.90625" style="4" customWidth="1"/>
    <col min="4" max="6" width="14.6328125" style="4" customWidth="1"/>
    <col min="7" max="7" width="17.453125" style="4" customWidth="1"/>
    <col min="8" max="16384" width="9" style="4"/>
  </cols>
  <sheetData>
    <row r="1" spans="1:6" ht="19" x14ac:dyDescent="0.2">
      <c r="A1" s="1" t="s">
        <v>4</v>
      </c>
      <c r="B1" s="2"/>
      <c r="C1" s="2"/>
      <c r="D1" s="3"/>
      <c r="E1" s="3"/>
      <c r="F1" s="3"/>
    </row>
    <row r="2" spans="1:6" ht="14" x14ac:dyDescent="0.2">
      <c r="A2" s="1" t="s">
        <v>5</v>
      </c>
      <c r="B2" s="5"/>
      <c r="C2" s="5"/>
      <c r="D2" s="5"/>
      <c r="E2" s="5"/>
      <c r="F2" s="5"/>
    </row>
    <row r="3" spans="1:6" ht="14" x14ac:dyDescent="0.2">
      <c r="A3" s="1"/>
      <c r="B3" s="5"/>
      <c r="C3" s="5"/>
      <c r="D3" s="5"/>
      <c r="E3" s="5"/>
      <c r="F3" s="5"/>
    </row>
    <row r="4" spans="1:6" ht="14" x14ac:dyDescent="0.2">
      <c r="A4" s="5" t="s">
        <v>6</v>
      </c>
    </row>
    <row r="5" spans="1:6" ht="14" x14ac:dyDescent="0.2">
      <c r="A5" s="5" t="s">
        <v>7</v>
      </c>
    </row>
    <row r="6" spans="1:6" ht="13.5" thickBot="1" x14ac:dyDescent="0.25">
      <c r="D6" s="6"/>
      <c r="F6" s="4" t="s">
        <v>134</v>
      </c>
    </row>
    <row r="7" spans="1:6" ht="13.5" customHeight="1" x14ac:dyDescent="0.2">
      <c r="A7" s="741" t="s">
        <v>1</v>
      </c>
      <c r="B7" s="742"/>
      <c r="C7" s="742" t="s">
        <v>8</v>
      </c>
      <c r="D7" s="747" t="s">
        <v>9</v>
      </c>
      <c r="E7" s="747"/>
      <c r="F7" s="748"/>
    </row>
    <row r="8" spans="1:6" x14ac:dyDescent="0.2">
      <c r="A8" s="743"/>
      <c r="B8" s="744"/>
      <c r="C8" s="744"/>
      <c r="D8" s="749"/>
      <c r="E8" s="749"/>
      <c r="F8" s="750"/>
    </row>
    <row r="9" spans="1:6" x14ac:dyDescent="0.2">
      <c r="A9" s="743"/>
      <c r="B9" s="744"/>
      <c r="C9" s="744"/>
      <c r="D9" s="749"/>
      <c r="E9" s="749"/>
      <c r="F9" s="750"/>
    </row>
    <row r="10" spans="1:6" ht="13.5" thickBot="1" x14ac:dyDescent="0.25">
      <c r="A10" s="745"/>
      <c r="B10" s="746"/>
      <c r="C10" s="746"/>
      <c r="D10" s="560" t="s">
        <v>384</v>
      </c>
      <c r="E10" s="561" t="s">
        <v>380</v>
      </c>
      <c r="F10" s="562" t="s">
        <v>382</v>
      </c>
    </row>
    <row r="11" spans="1:6" ht="14.5" thickTop="1" x14ac:dyDescent="0.2">
      <c r="A11" s="751"/>
      <c r="B11" s="752"/>
      <c r="C11" s="7"/>
      <c r="D11" s="8"/>
      <c r="E11" s="9"/>
      <c r="F11" s="340"/>
    </row>
    <row r="12" spans="1:6" ht="14" x14ac:dyDescent="0.2">
      <c r="A12" s="753"/>
      <c r="B12" s="754"/>
      <c r="C12" s="10"/>
      <c r="D12" s="11"/>
      <c r="E12" s="12"/>
      <c r="F12" s="341"/>
    </row>
    <row r="13" spans="1:6" ht="14" x14ac:dyDescent="0.2">
      <c r="A13" s="753"/>
      <c r="B13" s="754"/>
      <c r="C13" s="10"/>
      <c r="D13" s="11"/>
      <c r="E13" s="12"/>
      <c r="F13" s="341"/>
    </row>
    <row r="14" spans="1:6" ht="14" x14ac:dyDescent="0.2">
      <c r="A14" s="753"/>
      <c r="B14" s="754"/>
      <c r="C14" s="10"/>
      <c r="D14" s="11"/>
      <c r="E14" s="12"/>
      <c r="F14" s="341"/>
    </row>
    <row r="15" spans="1:6" ht="14" x14ac:dyDescent="0.2">
      <c r="A15" s="753"/>
      <c r="B15" s="754"/>
      <c r="C15" s="10"/>
      <c r="D15" s="11"/>
      <c r="E15" s="12"/>
      <c r="F15" s="341"/>
    </row>
    <row r="16" spans="1:6" ht="14" x14ac:dyDescent="0.2">
      <c r="A16" s="753"/>
      <c r="B16" s="754"/>
      <c r="C16" s="10"/>
      <c r="D16" s="11"/>
      <c r="E16" s="12"/>
      <c r="F16" s="341"/>
    </row>
    <row r="17" spans="1:6" ht="14" x14ac:dyDescent="0.2">
      <c r="A17" s="753"/>
      <c r="B17" s="754"/>
      <c r="C17" s="10"/>
      <c r="D17" s="11"/>
      <c r="E17" s="12"/>
      <c r="F17" s="341"/>
    </row>
    <row r="18" spans="1:6" ht="14" x14ac:dyDescent="0.2">
      <c r="A18" s="753"/>
      <c r="B18" s="754"/>
      <c r="C18" s="10"/>
      <c r="D18" s="11"/>
      <c r="E18" s="12"/>
      <c r="F18" s="341"/>
    </row>
    <row r="19" spans="1:6" ht="14" x14ac:dyDescent="0.2">
      <c r="A19" s="753"/>
      <c r="B19" s="754"/>
      <c r="C19" s="10"/>
      <c r="D19" s="11"/>
      <c r="E19" s="12"/>
      <c r="F19" s="341"/>
    </row>
    <row r="20" spans="1:6" ht="14" x14ac:dyDescent="0.2">
      <c r="A20" s="753"/>
      <c r="B20" s="754"/>
      <c r="C20" s="10"/>
      <c r="D20" s="11"/>
      <c r="E20" s="12"/>
      <c r="F20" s="341"/>
    </row>
    <row r="21" spans="1:6" ht="14" x14ac:dyDescent="0.2">
      <c r="A21" s="753"/>
      <c r="B21" s="754"/>
      <c r="C21" s="10"/>
      <c r="D21" s="11"/>
      <c r="E21" s="12"/>
      <c r="F21" s="341"/>
    </row>
    <row r="22" spans="1:6" ht="14" x14ac:dyDescent="0.2">
      <c r="A22" s="753"/>
      <c r="B22" s="754"/>
      <c r="C22" s="10"/>
      <c r="D22" s="11"/>
      <c r="E22" s="12"/>
      <c r="F22" s="341"/>
    </row>
    <row r="23" spans="1:6" ht="14" x14ac:dyDescent="0.2">
      <c r="A23" s="753"/>
      <c r="B23" s="754"/>
      <c r="C23" s="10"/>
      <c r="D23" s="11"/>
      <c r="E23" s="12"/>
      <c r="F23" s="341"/>
    </row>
    <row r="24" spans="1:6" ht="14" x14ac:dyDescent="0.2">
      <c r="A24" s="753"/>
      <c r="B24" s="754"/>
      <c r="C24" s="10"/>
      <c r="D24" s="11"/>
      <c r="E24" s="12"/>
      <c r="F24" s="341"/>
    </row>
    <row r="25" spans="1:6" ht="14" x14ac:dyDescent="0.2">
      <c r="A25" s="753"/>
      <c r="B25" s="754"/>
      <c r="C25" s="10"/>
      <c r="D25" s="11"/>
      <c r="E25" s="12"/>
      <c r="F25" s="341"/>
    </row>
    <row r="26" spans="1:6" ht="14" x14ac:dyDescent="0.2">
      <c r="A26" s="753"/>
      <c r="B26" s="754"/>
      <c r="C26" s="10"/>
      <c r="D26" s="11"/>
      <c r="E26" s="12"/>
      <c r="F26" s="341"/>
    </row>
    <row r="27" spans="1:6" ht="14.5" thickBot="1" x14ac:dyDescent="0.25">
      <c r="A27" s="755"/>
      <c r="B27" s="756"/>
      <c r="C27" s="13" t="s">
        <v>10</v>
      </c>
      <c r="D27" s="14">
        <f>SUM(D11:D26)</f>
        <v>0</v>
      </c>
      <c r="E27" s="14">
        <f>SUM(E11:E26)</f>
        <v>0</v>
      </c>
      <c r="F27" s="15">
        <f>SUM(F11:F26)</f>
        <v>0</v>
      </c>
    </row>
    <row r="28" spans="1:6" ht="7.5" customHeight="1" x14ac:dyDescent="0.2">
      <c r="A28" s="16"/>
      <c r="B28" s="16"/>
      <c r="C28" s="17"/>
      <c r="D28" s="17"/>
      <c r="E28" s="18"/>
    </row>
    <row r="29" spans="1:6" x14ac:dyDescent="0.2">
      <c r="A29" s="49" t="s">
        <v>11</v>
      </c>
      <c r="B29" s="49"/>
      <c r="C29" s="49"/>
      <c r="D29" s="49"/>
      <c r="E29" s="49"/>
      <c r="F29" s="49"/>
    </row>
    <row r="30" spans="1:6" x14ac:dyDescent="0.2">
      <c r="A30" s="49" t="s">
        <v>12</v>
      </c>
      <c r="B30" s="49"/>
      <c r="C30" s="49"/>
      <c r="D30" s="49"/>
      <c r="E30" s="49"/>
      <c r="F30" s="49"/>
    </row>
    <row r="31" spans="1:6" x14ac:dyDescent="0.2">
      <c r="A31" s="49" t="s">
        <v>106</v>
      </c>
      <c r="B31" s="49"/>
      <c r="C31" s="49"/>
      <c r="D31" s="49"/>
      <c r="E31" s="49"/>
      <c r="F31" s="49"/>
    </row>
  </sheetData>
  <mergeCells count="4">
    <mergeCell ref="A7:B10"/>
    <mergeCell ref="C7:C10"/>
    <mergeCell ref="D7:F9"/>
    <mergeCell ref="A11:B27"/>
  </mergeCells>
  <phoneticPr fontId="1"/>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123"/>
  <sheetViews>
    <sheetView view="pageBreakPreview" zoomScale="80" zoomScaleNormal="100" zoomScaleSheetLayoutView="80" workbookViewId="0"/>
  </sheetViews>
  <sheetFormatPr defaultColWidth="9" defaultRowHeight="12" x14ac:dyDescent="0.2"/>
  <cols>
    <col min="1" max="1" width="3.90625" style="349" customWidth="1"/>
    <col min="2" max="2" width="14.90625" style="349" customWidth="1"/>
    <col min="3" max="7" width="14.36328125" style="349" customWidth="1"/>
    <col min="8" max="8" width="17" style="349" customWidth="1"/>
    <col min="9" max="10" width="14.36328125" style="349" customWidth="1"/>
    <col min="11" max="11" width="15.453125" style="349" customWidth="1"/>
    <col min="12" max="13" width="14.36328125" style="349" customWidth="1"/>
    <col min="14" max="16384" width="9" style="349"/>
  </cols>
  <sheetData>
    <row r="1" spans="1:14" s="343" customFormat="1" ht="14" x14ac:dyDescent="0.2">
      <c r="A1" s="343" t="s">
        <v>13</v>
      </c>
      <c r="I1" s="344" t="s">
        <v>2</v>
      </c>
      <c r="J1" s="401"/>
    </row>
    <row r="2" spans="1:14" s="343" customFormat="1" ht="14" x14ac:dyDescent="0.2">
      <c r="A2" s="342" t="s">
        <v>14</v>
      </c>
    </row>
    <row r="3" spans="1:14" s="343" customFormat="1" ht="14" x14ac:dyDescent="0.2">
      <c r="A3" s="342"/>
      <c r="I3" s="347"/>
      <c r="J3" s="535"/>
    </row>
    <row r="4" spans="1:14" s="343" customFormat="1" ht="14" x14ac:dyDescent="0.2">
      <c r="A4" s="342"/>
      <c r="J4" s="536"/>
    </row>
    <row r="5" spans="1:14" s="343" customFormat="1" ht="14" x14ac:dyDescent="0.2">
      <c r="A5" s="342"/>
      <c r="B5" s="344" t="s">
        <v>15</v>
      </c>
      <c r="C5" s="401"/>
    </row>
    <row r="6" spans="1:14" s="343" customFormat="1" ht="14" x14ac:dyDescent="0.2">
      <c r="A6" s="342"/>
      <c r="B6" s="347"/>
      <c r="C6" s="347"/>
      <c r="I6" s="347"/>
      <c r="J6" s="535"/>
    </row>
    <row r="7" spans="1:14" ht="14" x14ac:dyDescent="0.2">
      <c r="J7" s="536" t="s">
        <v>0</v>
      </c>
    </row>
    <row r="8" spans="1:14" ht="84" customHeight="1" x14ac:dyDescent="0.2">
      <c r="B8" s="351" t="s">
        <v>16</v>
      </c>
      <c r="C8" s="352" t="s">
        <v>336</v>
      </c>
      <c r="D8" s="351" t="s">
        <v>17</v>
      </c>
      <c r="E8" s="353" t="s">
        <v>115</v>
      </c>
      <c r="F8" s="354"/>
      <c r="G8" s="355"/>
      <c r="H8" s="354"/>
      <c r="I8" s="354"/>
      <c r="J8" s="354"/>
    </row>
    <row r="9" spans="1:14" ht="19.5" customHeight="1" x14ac:dyDescent="0.2">
      <c r="B9" s="402"/>
      <c r="C9" s="403"/>
      <c r="D9" s="356">
        <f>IF(B9-C9&lt;D22,B9-C9,D22)</f>
        <v>0</v>
      </c>
      <c r="E9" s="357"/>
      <c r="F9" s="354"/>
      <c r="G9" s="354"/>
      <c r="H9" s="354"/>
      <c r="I9" s="354"/>
      <c r="J9" s="354"/>
    </row>
    <row r="10" spans="1:14" x14ac:dyDescent="0.2">
      <c r="B10" s="354"/>
      <c r="C10" s="354"/>
      <c r="D10" s="354"/>
      <c r="E10" s="354"/>
      <c r="F10" s="354"/>
      <c r="G10" s="354"/>
      <c r="H10" s="354"/>
      <c r="I10" s="354"/>
      <c r="J10" s="354"/>
    </row>
    <row r="11" spans="1:14" ht="12.5" thickBot="1" x14ac:dyDescent="0.25">
      <c r="B11" s="354"/>
      <c r="C11" s="354"/>
      <c r="D11" s="354"/>
      <c r="E11" s="354"/>
      <c r="F11" s="354"/>
      <c r="G11" s="354"/>
      <c r="H11" s="354"/>
      <c r="I11" s="354"/>
      <c r="J11" s="354"/>
    </row>
    <row r="12" spans="1:14" ht="99" customHeight="1" thickTop="1" x14ac:dyDescent="0.2">
      <c r="B12" s="351" t="s">
        <v>18</v>
      </c>
      <c r="C12" s="351" t="s">
        <v>337</v>
      </c>
      <c r="D12" s="351" t="s">
        <v>338</v>
      </c>
      <c r="E12" s="351" t="s">
        <v>116</v>
      </c>
      <c r="F12" s="757" t="s">
        <v>339</v>
      </c>
      <c r="G12" s="758"/>
      <c r="H12" s="358" t="s">
        <v>19</v>
      </c>
      <c r="I12" s="355" t="s">
        <v>340</v>
      </c>
      <c r="J12" s="537" t="s">
        <v>20</v>
      </c>
      <c r="N12" s="538"/>
    </row>
    <row r="13" spans="1:14" ht="18.75" customHeight="1" thickBot="1" x14ac:dyDescent="0.25">
      <c r="B13" s="402"/>
      <c r="C13" s="402"/>
      <c r="D13" s="404"/>
      <c r="E13" s="359">
        <f>+B13-C13-D13</f>
        <v>0</v>
      </c>
      <c r="F13" s="357"/>
      <c r="G13" s="357"/>
      <c r="H13" s="360" t="e">
        <f>IF(E13&gt;=E17,(E19+(E13-E19)*I22/H22+D13),E13+D13)</f>
        <v>#DIV/0!</v>
      </c>
      <c r="I13" s="361"/>
      <c r="J13" s="539" t="e">
        <f>IF(D9+H13&gt;D22+E22,D22+E22,D9+H13)</f>
        <v>#DIV/0!</v>
      </c>
    </row>
    <row r="14" spans="1:14" x14ac:dyDescent="0.2">
      <c r="B14" s="354"/>
      <c r="C14" s="354"/>
      <c r="D14" s="354"/>
      <c r="E14" s="354"/>
      <c r="F14" s="354"/>
      <c r="G14" s="354"/>
      <c r="H14" s="354"/>
      <c r="I14" s="354"/>
      <c r="J14" s="354"/>
    </row>
    <row r="15" spans="1:14" ht="13" x14ac:dyDescent="0.2">
      <c r="B15" s="354"/>
      <c r="C15" s="354"/>
      <c r="D15" s="354"/>
      <c r="E15" s="354"/>
      <c r="F15" s="354"/>
      <c r="G15" s="363"/>
      <c r="H15" s="354"/>
      <c r="I15" s="354"/>
      <c r="J15" s="540"/>
      <c r="K15" s="367"/>
    </row>
    <row r="16" spans="1:14" ht="96" customHeight="1" x14ac:dyDescent="0.2">
      <c r="B16" s="354"/>
      <c r="C16" s="354"/>
      <c r="D16" s="351" t="s">
        <v>21</v>
      </c>
      <c r="E16" s="351" t="s">
        <v>341</v>
      </c>
      <c r="F16" s="759" t="s">
        <v>342</v>
      </c>
      <c r="G16" s="760"/>
      <c r="H16" s="363"/>
      <c r="I16" s="354"/>
      <c r="J16" s="354"/>
      <c r="K16" s="367"/>
    </row>
    <row r="17" spans="1:12" ht="26.25" customHeight="1" x14ac:dyDescent="0.2">
      <c r="B17" s="354"/>
      <c r="C17" s="354"/>
      <c r="D17" s="402"/>
      <c r="E17" s="356">
        <f>+D17-D9-D13</f>
        <v>0</v>
      </c>
      <c r="F17" s="357"/>
      <c r="G17" s="354"/>
      <c r="H17" s="363"/>
      <c r="I17" s="354"/>
      <c r="J17" s="354"/>
      <c r="K17" s="367"/>
    </row>
    <row r="18" spans="1:12" ht="57.75" customHeight="1" x14ac:dyDescent="0.2">
      <c r="D18" s="365" t="s">
        <v>22</v>
      </c>
      <c r="E18" s="366" t="s">
        <v>23</v>
      </c>
      <c r="G18" s="363"/>
      <c r="J18" s="367"/>
    </row>
    <row r="19" spans="1:12" s="367" customFormat="1" ht="13" x14ac:dyDescent="0.2">
      <c r="E19" s="368">
        <f>IF(E17&gt;0,E17,0)</f>
        <v>0</v>
      </c>
      <c r="G19" s="363"/>
    </row>
    <row r="20" spans="1:12" ht="13" x14ac:dyDescent="0.2">
      <c r="B20" s="349" t="s">
        <v>24</v>
      </c>
      <c r="E20" s="363"/>
    </row>
    <row r="21" spans="1:12" ht="48" x14ac:dyDescent="0.2">
      <c r="B21" s="369" t="s">
        <v>25</v>
      </c>
      <c r="C21" s="369" t="s">
        <v>26</v>
      </c>
      <c r="D21" s="369" t="s">
        <v>27</v>
      </c>
      <c r="E21" s="370" t="s">
        <v>28</v>
      </c>
      <c r="F21" s="370" t="s">
        <v>29</v>
      </c>
      <c r="G21" s="370" t="s">
        <v>117</v>
      </c>
      <c r="H21" s="351" t="s">
        <v>343</v>
      </c>
      <c r="I21" s="371" t="s">
        <v>118</v>
      </c>
    </row>
    <row r="22" spans="1:12" ht="53.25" customHeight="1" x14ac:dyDescent="0.2">
      <c r="B22" s="405"/>
      <c r="C22" s="405"/>
      <c r="D22" s="405"/>
      <c r="E22" s="402"/>
      <c r="F22" s="402"/>
      <c r="G22" s="402"/>
      <c r="H22" s="372">
        <f>IF(E17&lt;0,B22-C22+D22-D17+E17-G22,B22-C22+D22-D17-G22)</f>
        <v>0</v>
      </c>
      <c r="I22" s="372">
        <f>IF(E17&lt;0,D22+E22-F22-D17+E17,D22+E22-F22-D17)</f>
        <v>0</v>
      </c>
    </row>
    <row r="23" spans="1:12" ht="73.5" customHeight="1" x14ac:dyDescent="0.2">
      <c r="B23" s="373"/>
      <c r="C23" s="373"/>
      <c r="D23" s="373"/>
      <c r="E23" s="357"/>
      <c r="F23" s="374" t="s">
        <v>119</v>
      </c>
      <c r="G23" s="374" t="s">
        <v>112</v>
      </c>
      <c r="H23" s="375" t="s">
        <v>30</v>
      </c>
      <c r="I23" s="375" t="s">
        <v>31</v>
      </c>
    </row>
    <row r="24" spans="1:12" ht="13" x14ac:dyDescent="0.2">
      <c r="E24" s="363"/>
    </row>
    <row r="25" spans="1:12" s="376" customFormat="1" ht="17.25" customHeight="1" x14ac:dyDescent="0.2">
      <c r="A25" s="376" t="s">
        <v>32</v>
      </c>
      <c r="B25" s="363"/>
      <c r="C25" s="363"/>
      <c r="D25" s="377"/>
      <c r="E25" s="378"/>
      <c r="F25" s="378"/>
      <c r="G25" s="377"/>
      <c r="H25" s="377"/>
      <c r="I25" s="377"/>
    </row>
    <row r="26" spans="1:12" s="376" customFormat="1" ht="13" x14ac:dyDescent="0.2">
      <c r="A26" s="376" t="s">
        <v>120</v>
      </c>
      <c r="B26" s="363"/>
      <c r="C26" s="377"/>
      <c r="D26" s="380"/>
      <c r="E26" s="377"/>
      <c r="F26" s="377"/>
      <c r="G26" s="377"/>
      <c r="J26" s="541" t="s">
        <v>0</v>
      </c>
    </row>
    <row r="27" spans="1:12" ht="13" x14ac:dyDescent="0.2">
      <c r="A27" s="382" t="s">
        <v>33</v>
      </c>
      <c r="B27" s="382"/>
      <c r="C27" s="382"/>
      <c r="D27" s="382"/>
      <c r="E27" s="382"/>
      <c r="F27" s="382"/>
      <c r="G27" s="382"/>
      <c r="H27" s="382"/>
      <c r="I27" s="382"/>
      <c r="J27" s="382"/>
      <c r="K27" s="382"/>
      <c r="L27" s="382"/>
    </row>
    <row r="28" spans="1:12" ht="13" x14ac:dyDescent="0.2">
      <c r="A28" s="382"/>
      <c r="B28" s="382"/>
      <c r="C28" s="382"/>
      <c r="D28" s="382"/>
      <c r="E28" s="382"/>
      <c r="F28" s="382"/>
      <c r="G28" s="382"/>
      <c r="H28" s="382"/>
      <c r="I28" s="382"/>
      <c r="J28" s="382"/>
      <c r="K28" s="382"/>
      <c r="L28" s="382"/>
    </row>
    <row r="29" spans="1:12" s="376" customFormat="1" ht="13" x14ac:dyDescent="0.2">
      <c r="B29" s="384" t="s">
        <v>121</v>
      </c>
    </row>
    <row r="30" spans="1:12" s="376" customFormat="1" ht="48.5" thickBot="1" x14ac:dyDescent="0.25">
      <c r="B30" s="385" t="s">
        <v>122</v>
      </c>
      <c r="C30" s="385" t="s">
        <v>34</v>
      </c>
      <c r="D30" s="385" t="s">
        <v>35</v>
      </c>
      <c r="E30" s="485" t="s">
        <v>344</v>
      </c>
      <c r="F30" s="485" t="s">
        <v>345</v>
      </c>
      <c r="G30" s="386" t="s">
        <v>36</v>
      </c>
      <c r="H30" s="387"/>
    </row>
    <row r="31" spans="1:12" s="376" customFormat="1" ht="40.5" customHeight="1" thickBot="1" x14ac:dyDescent="0.25">
      <c r="A31" s="388" t="s">
        <v>37</v>
      </c>
      <c r="B31" s="406"/>
      <c r="C31" s="406"/>
      <c r="D31" s="406"/>
      <c r="E31" s="406"/>
      <c r="F31" s="406"/>
      <c r="G31" s="389">
        <f>SUM(B31:F31)</f>
        <v>0</v>
      </c>
      <c r="H31" s="387"/>
    </row>
    <row r="32" spans="1:12" s="376" customFormat="1" ht="13" x14ac:dyDescent="0.2">
      <c r="A32" s="377"/>
      <c r="B32" s="378" t="s">
        <v>38</v>
      </c>
      <c r="C32" s="378"/>
      <c r="D32" s="378"/>
      <c r="E32" s="378"/>
      <c r="F32" s="378"/>
      <c r="G32" s="378"/>
      <c r="H32" s="378"/>
      <c r="I32" s="387"/>
    </row>
    <row r="33" spans="1:12" s="376" customFormat="1" ht="13" x14ac:dyDescent="0.2">
      <c r="A33" s="377"/>
      <c r="B33" s="390" t="s">
        <v>39</v>
      </c>
      <c r="C33" s="378"/>
      <c r="D33" s="378"/>
      <c r="E33" s="378"/>
      <c r="F33" s="378"/>
      <c r="G33" s="378"/>
      <c r="H33" s="378"/>
      <c r="I33" s="387"/>
    </row>
    <row r="34" spans="1:12" s="376" customFormat="1" ht="13" x14ac:dyDescent="0.2">
      <c r="A34" s="377"/>
      <c r="B34" s="390" t="s">
        <v>40</v>
      </c>
      <c r="C34" s="378"/>
      <c r="D34" s="378"/>
      <c r="E34" s="378"/>
      <c r="F34" s="378"/>
      <c r="G34" s="378"/>
      <c r="H34" s="378"/>
      <c r="I34" s="387"/>
    </row>
    <row r="35" spans="1:12" s="376" customFormat="1" ht="13" x14ac:dyDescent="0.2">
      <c r="A35" s="377"/>
      <c r="B35" s="390" t="s">
        <v>41</v>
      </c>
      <c r="C35" s="378"/>
      <c r="D35" s="378"/>
      <c r="E35" s="378"/>
      <c r="F35" s="378"/>
      <c r="G35" s="378"/>
      <c r="H35" s="378"/>
      <c r="I35" s="387"/>
    </row>
    <row r="36" spans="1:12" s="376" customFormat="1" ht="13" x14ac:dyDescent="0.2">
      <c r="A36" s="377"/>
      <c r="B36" s="390" t="s">
        <v>359</v>
      </c>
      <c r="C36" s="378"/>
      <c r="D36" s="378"/>
      <c r="E36" s="378"/>
      <c r="F36" s="378"/>
      <c r="G36" s="378"/>
      <c r="H36" s="378"/>
      <c r="I36" s="387"/>
    </row>
    <row r="37" spans="1:12" s="376" customFormat="1" ht="13" x14ac:dyDescent="0.2">
      <c r="A37" s="377"/>
      <c r="B37" s="390" t="s">
        <v>360</v>
      </c>
      <c r="C37" s="378"/>
      <c r="D37" s="378"/>
      <c r="E37" s="378"/>
      <c r="F37" s="378"/>
      <c r="G37" s="378"/>
      <c r="H37" s="378"/>
      <c r="I37" s="387"/>
    </row>
    <row r="38" spans="1:12" s="376" customFormat="1" ht="13" x14ac:dyDescent="0.2">
      <c r="A38" s="377"/>
      <c r="B38" s="390"/>
      <c r="C38" s="378"/>
      <c r="D38" s="378"/>
      <c r="E38" s="378"/>
      <c r="F38" s="378"/>
      <c r="G38" s="378"/>
      <c r="H38" s="378"/>
      <c r="I38" s="387"/>
    </row>
    <row r="39" spans="1:12" s="376" customFormat="1" ht="13" x14ac:dyDescent="0.2">
      <c r="B39" s="376" t="s">
        <v>42</v>
      </c>
    </row>
    <row r="40" spans="1:12" s="376" customFormat="1" ht="26.5" thickBot="1" x14ac:dyDescent="0.25">
      <c r="B40" s="385" t="s">
        <v>123</v>
      </c>
      <c r="C40" s="385" t="s">
        <v>36</v>
      </c>
      <c r="D40" s="378"/>
      <c r="E40" s="378"/>
      <c r="F40" s="378"/>
      <c r="G40" s="378"/>
      <c r="H40" s="387"/>
    </row>
    <row r="41" spans="1:12" s="376" customFormat="1" ht="44.25" customHeight="1" thickBot="1" x14ac:dyDescent="0.25">
      <c r="A41" s="388" t="s">
        <v>37</v>
      </c>
      <c r="B41" s="406"/>
      <c r="C41" s="389">
        <f>SUM(B41)</f>
        <v>0</v>
      </c>
      <c r="D41" s="378"/>
      <c r="E41" s="391"/>
      <c r="F41" s="378"/>
      <c r="G41" s="378"/>
      <c r="H41" s="387"/>
    </row>
    <row r="42" spans="1:12" s="376" customFormat="1" ht="13" x14ac:dyDescent="0.2">
      <c r="A42" s="377"/>
      <c r="B42" s="378" t="s">
        <v>38</v>
      </c>
      <c r="C42" s="378"/>
      <c r="D42" s="378"/>
      <c r="E42" s="378"/>
      <c r="F42" s="378"/>
      <c r="G42" s="378"/>
      <c r="H42" s="378"/>
      <c r="I42" s="387"/>
    </row>
    <row r="43" spans="1:12" s="376" customFormat="1" ht="13" x14ac:dyDescent="0.2">
      <c r="A43" s="377"/>
      <c r="B43" s="390" t="s">
        <v>43</v>
      </c>
      <c r="C43" s="378"/>
      <c r="D43" s="378"/>
      <c r="E43" s="378"/>
      <c r="F43" s="378"/>
      <c r="G43" s="378"/>
      <c r="H43" s="378"/>
      <c r="I43" s="387"/>
    </row>
    <row r="44" spans="1:12" ht="13" x14ac:dyDescent="0.2">
      <c r="A44" s="382"/>
      <c r="B44" s="382"/>
      <c r="C44" s="382"/>
      <c r="D44" s="382"/>
      <c r="E44" s="382"/>
      <c r="F44" s="382"/>
      <c r="G44" s="382"/>
      <c r="H44" s="382"/>
      <c r="I44" s="382"/>
      <c r="J44" s="382"/>
      <c r="K44" s="382"/>
      <c r="L44" s="382"/>
    </row>
    <row r="45" spans="1:12" ht="13" x14ac:dyDescent="0.2">
      <c r="A45" s="382"/>
      <c r="B45" s="382"/>
      <c r="C45" s="382"/>
      <c r="D45" s="382"/>
      <c r="E45" s="382"/>
      <c r="F45" s="382"/>
      <c r="G45" s="382"/>
      <c r="H45" s="382"/>
      <c r="I45" s="382"/>
      <c r="J45" s="382"/>
      <c r="K45" s="382"/>
      <c r="L45" s="382"/>
    </row>
    <row r="46" spans="1:12" s="376" customFormat="1" ht="13" x14ac:dyDescent="0.2">
      <c r="B46" s="376" t="s">
        <v>44</v>
      </c>
    </row>
    <row r="47" spans="1:12" s="376" customFormat="1" ht="78.5" thickBot="1" x14ac:dyDescent="0.25">
      <c r="B47" s="590" t="s">
        <v>114</v>
      </c>
      <c r="C47" s="385" t="s">
        <v>124</v>
      </c>
      <c r="D47" s="385" t="s">
        <v>125</v>
      </c>
      <c r="E47" s="385" t="s">
        <v>126</v>
      </c>
      <c r="F47" s="385" t="s">
        <v>361</v>
      </c>
      <c r="G47" s="542" t="s">
        <v>36</v>
      </c>
      <c r="H47" s="387"/>
    </row>
    <row r="48" spans="1:12" s="376" customFormat="1" ht="43.5" customHeight="1" thickBot="1" x14ac:dyDescent="0.25">
      <c r="A48" s="388" t="s">
        <v>37</v>
      </c>
      <c r="B48" s="543"/>
      <c r="C48" s="406"/>
      <c r="D48" s="406"/>
      <c r="E48" s="406"/>
      <c r="F48" s="406"/>
      <c r="G48" s="389">
        <f>SUM(B48:F48)</f>
        <v>0</v>
      </c>
      <c r="H48" s="387"/>
    </row>
    <row r="49" spans="1:12" s="376" customFormat="1" ht="13" x14ac:dyDescent="0.2">
      <c r="A49" s="377"/>
      <c r="B49" s="378" t="s">
        <v>38</v>
      </c>
      <c r="C49" s="378"/>
      <c r="D49" s="378"/>
      <c r="E49" s="378"/>
      <c r="F49" s="544"/>
      <c r="G49" s="378"/>
      <c r="H49" s="378"/>
      <c r="I49" s="387"/>
    </row>
    <row r="50" spans="1:12" s="376" customFormat="1" ht="13.5" customHeight="1" x14ac:dyDescent="0.2">
      <c r="A50" s="377"/>
      <c r="B50" s="761" t="s">
        <v>127</v>
      </c>
      <c r="C50" s="761"/>
      <c r="D50" s="761"/>
      <c r="E50" s="761"/>
      <c r="F50" s="761"/>
      <c r="G50" s="761"/>
      <c r="H50" s="378"/>
      <c r="I50" s="387"/>
    </row>
    <row r="51" spans="1:12" s="376" customFormat="1" ht="13" x14ac:dyDescent="0.2">
      <c r="A51" s="377"/>
      <c r="B51" s="390" t="s">
        <v>109</v>
      </c>
      <c r="C51" s="378"/>
      <c r="D51" s="378"/>
      <c r="E51" s="378"/>
      <c r="F51" s="378"/>
      <c r="G51" s="378"/>
      <c r="H51" s="378"/>
      <c r="I51" s="387"/>
    </row>
    <row r="52" spans="1:12" s="376" customFormat="1" ht="13" x14ac:dyDescent="0.2">
      <c r="A52" s="377"/>
      <c r="B52" s="390" t="s">
        <v>45</v>
      </c>
      <c r="C52" s="378"/>
      <c r="D52" s="378"/>
      <c r="E52" s="378"/>
      <c r="F52" s="378"/>
      <c r="G52" s="378"/>
      <c r="H52" s="378"/>
      <c r="I52" s="387"/>
    </row>
    <row r="53" spans="1:12" s="376" customFormat="1" ht="13" x14ac:dyDescent="0.2">
      <c r="A53" s="377"/>
      <c r="B53" s="390" t="s">
        <v>365</v>
      </c>
      <c r="C53" s="378"/>
      <c r="D53" s="378"/>
      <c r="E53" s="378"/>
      <c r="F53" s="378"/>
      <c r="G53" s="378"/>
      <c r="H53" s="378"/>
      <c r="I53" s="387"/>
    </row>
    <row r="54" spans="1:12" s="376" customFormat="1" ht="13" x14ac:dyDescent="0.2">
      <c r="A54" s="377"/>
      <c r="B54" s="489" t="s">
        <v>366</v>
      </c>
      <c r="C54" s="378"/>
      <c r="D54" s="378"/>
      <c r="E54" s="378"/>
      <c r="F54" s="378"/>
      <c r="G54" s="378"/>
      <c r="H54" s="378"/>
      <c r="I54" s="387"/>
    </row>
    <row r="55" spans="1:12" ht="13" x14ac:dyDescent="0.2">
      <c r="A55" s="382"/>
      <c r="B55" s="382"/>
      <c r="C55" s="382"/>
      <c r="D55" s="382"/>
      <c r="E55" s="382"/>
      <c r="F55" s="382"/>
      <c r="G55" s="382"/>
      <c r="H55" s="382"/>
      <c r="I55" s="382"/>
      <c r="J55" s="382"/>
      <c r="K55" s="382"/>
      <c r="L55" s="382"/>
    </row>
    <row r="56" spans="1:12" s="376" customFormat="1" ht="12" customHeight="1" x14ac:dyDescent="0.2"/>
    <row r="57" spans="1:12" s="376" customFormat="1" ht="13" x14ac:dyDescent="0.2">
      <c r="B57" s="376" t="s">
        <v>46</v>
      </c>
      <c r="E57" s="545"/>
    </row>
    <row r="58" spans="1:12" s="376" customFormat="1" ht="96" customHeight="1" thickBot="1" x14ac:dyDescent="0.25">
      <c r="B58" s="385" t="s">
        <v>128</v>
      </c>
      <c r="C58" s="385" t="s">
        <v>129</v>
      </c>
      <c r="D58" s="603" t="s">
        <v>385</v>
      </c>
      <c r="E58" s="604" t="s">
        <v>386</v>
      </c>
      <c r="F58" s="386" t="s">
        <v>381</v>
      </c>
      <c r="G58" s="378"/>
    </row>
    <row r="59" spans="1:12" s="376" customFormat="1" ht="41.25" customHeight="1" thickBot="1" x14ac:dyDescent="0.25">
      <c r="A59" s="388" t="s">
        <v>37</v>
      </c>
      <c r="B59" s="546"/>
      <c r="C59" s="547"/>
      <c r="D59" s="547"/>
      <c r="E59" s="548"/>
      <c r="F59" s="596">
        <f>SUM(B59:E59)</f>
        <v>0</v>
      </c>
      <c r="G59" s="597"/>
    </row>
    <row r="60" spans="1:12" s="376" customFormat="1" ht="13" x14ac:dyDescent="0.2">
      <c r="A60" s="377"/>
      <c r="B60" s="378" t="s">
        <v>38</v>
      </c>
      <c r="C60" s="378"/>
      <c r="D60" s="378"/>
      <c r="E60" s="378"/>
      <c r="F60" s="378"/>
      <c r="G60" s="378"/>
      <c r="H60" s="378"/>
      <c r="I60" s="387"/>
    </row>
    <row r="61" spans="1:12" s="376" customFormat="1" ht="13" x14ac:dyDescent="0.2">
      <c r="A61" s="377"/>
      <c r="B61" s="605" t="s">
        <v>143</v>
      </c>
      <c r="C61" s="393"/>
      <c r="D61" s="393"/>
      <c r="E61" s="393"/>
      <c r="F61" s="393"/>
      <c r="G61" s="378"/>
      <c r="H61" s="378"/>
      <c r="I61" s="387"/>
    </row>
    <row r="62" spans="1:12" s="376" customFormat="1" ht="13" x14ac:dyDescent="0.2">
      <c r="A62" s="377"/>
      <c r="B62" s="762" t="s">
        <v>353</v>
      </c>
      <c r="C62" s="762"/>
      <c r="D62" s="762"/>
      <c r="E62" s="762"/>
      <c r="F62" s="762"/>
      <c r="G62" s="378"/>
      <c r="H62" s="378"/>
      <c r="I62" s="387"/>
    </row>
    <row r="63" spans="1:12" s="376" customFormat="1" ht="13" x14ac:dyDescent="0.2">
      <c r="A63" s="377"/>
      <c r="B63" s="606" t="s">
        <v>387</v>
      </c>
      <c r="C63" s="607"/>
      <c r="D63" s="607"/>
      <c r="E63" s="607"/>
      <c r="F63" s="607"/>
      <c r="G63" s="549"/>
      <c r="H63" s="378"/>
      <c r="I63" s="387"/>
    </row>
    <row r="64" spans="1:12" s="376" customFormat="1" ht="13" x14ac:dyDescent="0.2">
      <c r="A64" s="377"/>
      <c r="B64" s="606" t="s">
        <v>388</v>
      </c>
      <c r="C64" s="607"/>
      <c r="D64" s="607"/>
      <c r="E64" s="607"/>
      <c r="F64" s="607"/>
      <c r="G64" s="549"/>
      <c r="H64" s="378"/>
      <c r="I64" s="387"/>
    </row>
    <row r="65" spans="1:10" s="376" customFormat="1" ht="13" x14ac:dyDescent="0.2">
      <c r="A65" s="377"/>
      <c r="B65" s="390"/>
      <c r="C65" s="378"/>
      <c r="D65" s="378"/>
      <c r="E65" s="378"/>
      <c r="F65" s="378"/>
      <c r="G65" s="378"/>
      <c r="H65" s="378"/>
      <c r="I65" s="387"/>
    </row>
    <row r="66" spans="1:10" s="376" customFormat="1" ht="13" x14ac:dyDescent="0.2">
      <c r="B66" s="376" t="s">
        <v>47</v>
      </c>
    </row>
    <row r="67" spans="1:10" s="376" customFormat="1" ht="52.5" thickBot="1" x14ac:dyDescent="0.25">
      <c r="B67" s="385" t="s">
        <v>130</v>
      </c>
      <c r="C67" s="385" t="s">
        <v>48</v>
      </c>
      <c r="D67" s="385" t="s">
        <v>131</v>
      </c>
      <c r="E67" s="550" t="s">
        <v>142</v>
      </c>
      <c r="F67" s="385" t="s">
        <v>36</v>
      </c>
      <c r="G67" s="378"/>
      <c r="H67" s="378"/>
      <c r="I67" s="378"/>
      <c r="J67" s="387"/>
    </row>
    <row r="68" spans="1:10" s="376" customFormat="1" ht="42.75" customHeight="1" thickBot="1" x14ac:dyDescent="0.25">
      <c r="A68" s="388" t="s">
        <v>37</v>
      </c>
      <c r="B68" s="406"/>
      <c r="C68" s="406"/>
      <c r="D68" s="406"/>
      <c r="E68" s="551"/>
      <c r="F68" s="389">
        <f>SUM(B68:E68)</f>
        <v>0</v>
      </c>
      <c r="G68" s="378"/>
      <c r="H68" s="378"/>
      <c r="I68" s="378"/>
      <c r="J68" s="387"/>
    </row>
    <row r="69" spans="1:10" s="376" customFormat="1" ht="13" x14ac:dyDescent="0.2">
      <c r="A69" s="377"/>
      <c r="B69" s="378" t="s">
        <v>38</v>
      </c>
      <c r="C69" s="378"/>
      <c r="D69" s="378"/>
      <c r="E69" s="544"/>
      <c r="F69" s="378"/>
      <c r="G69" s="378"/>
      <c r="H69" s="378"/>
      <c r="I69" s="387"/>
    </row>
    <row r="70" spans="1:10" s="376" customFormat="1" ht="13" x14ac:dyDescent="0.2">
      <c r="A70" s="377"/>
      <c r="B70" s="390" t="s">
        <v>367</v>
      </c>
      <c r="C70" s="378"/>
      <c r="D70" s="378"/>
      <c r="E70" s="378"/>
      <c r="F70" s="378"/>
      <c r="G70" s="378"/>
      <c r="H70" s="378"/>
      <c r="I70" s="387"/>
    </row>
    <row r="71" spans="1:10" s="376" customFormat="1" ht="13" x14ac:dyDescent="0.2">
      <c r="A71" s="377"/>
      <c r="B71" s="390" t="s">
        <v>144</v>
      </c>
      <c r="C71" s="378"/>
      <c r="D71" s="378"/>
      <c r="E71" s="378"/>
      <c r="F71" s="378"/>
      <c r="G71" s="378"/>
      <c r="H71" s="378"/>
      <c r="I71" s="387"/>
    </row>
    <row r="72" spans="1:10" s="376" customFormat="1" ht="13" x14ac:dyDescent="0.2">
      <c r="A72" s="377"/>
      <c r="B72" s="390" t="s">
        <v>145</v>
      </c>
      <c r="C72" s="378"/>
      <c r="D72" s="378"/>
      <c r="E72" s="378"/>
      <c r="F72" s="378"/>
      <c r="G72" s="378"/>
      <c r="H72" s="378"/>
      <c r="I72" s="387"/>
    </row>
    <row r="73" spans="1:10" s="376" customFormat="1" ht="13" x14ac:dyDescent="0.2">
      <c r="A73" s="377"/>
      <c r="B73" s="489" t="s">
        <v>146</v>
      </c>
      <c r="C73" s="378"/>
      <c r="D73" s="378"/>
      <c r="E73" s="378"/>
      <c r="F73" s="378"/>
      <c r="G73" s="378"/>
      <c r="H73" s="378"/>
      <c r="I73" s="387"/>
    </row>
    <row r="74" spans="1:10" s="376" customFormat="1" ht="13" x14ac:dyDescent="0.2">
      <c r="A74" s="377"/>
      <c r="B74" s="390"/>
      <c r="C74" s="378"/>
      <c r="D74" s="378"/>
      <c r="E74" s="378"/>
      <c r="F74" s="378"/>
      <c r="G74" s="378"/>
      <c r="H74" s="378"/>
      <c r="I74" s="387"/>
    </row>
    <row r="75" spans="1:10" s="376" customFormat="1" ht="13" x14ac:dyDescent="0.2">
      <c r="B75" s="376" t="s">
        <v>49</v>
      </c>
    </row>
    <row r="76" spans="1:10" s="376" customFormat="1" ht="26.5" thickBot="1" x14ac:dyDescent="0.25">
      <c r="B76" s="385" t="s">
        <v>132</v>
      </c>
      <c r="C76" s="385" t="s">
        <v>36</v>
      </c>
      <c r="D76" s="378"/>
      <c r="E76" s="378"/>
      <c r="F76" s="378"/>
      <c r="G76" s="378"/>
      <c r="H76" s="387"/>
    </row>
    <row r="77" spans="1:10" s="376" customFormat="1" ht="42" customHeight="1" thickBot="1" x14ac:dyDescent="0.25">
      <c r="A77" s="388" t="s">
        <v>37</v>
      </c>
      <c r="B77" s="406"/>
      <c r="C77" s="389">
        <f>SUM(B77)</f>
        <v>0</v>
      </c>
      <c r="D77" s="378"/>
      <c r="E77" s="391"/>
      <c r="F77" s="378"/>
      <c r="G77" s="378"/>
      <c r="H77" s="387"/>
    </row>
    <row r="78" spans="1:10" s="376" customFormat="1" ht="13" x14ac:dyDescent="0.2">
      <c r="A78" s="377"/>
      <c r="B78" s="378" t="s">
        <v>38</v>
      </c>
      <c r="C78" s="378"/>
      <c r="D78" s="378"/>
      <c r="E78" s="378"/>
      <c r="F78" s="378"/>
      <c r="G78" s="378"/>
      <c r="H78" s="378"/>
      <c r="I78" s="387"/>
    </row>
    <row r="79" spans="1:10" s="376" customFormat="1" ht="13" x14ac:dyDescent="0.2">
      <c r="A79" s="377"/>
      <c r="B79" s="390" t="s">
        <v>151</v>
      </c>
      <c r="C79" s="378"/>
      <c r="D79" s="378"/>
      <c r="E79" s="378"/>
      <c r="F79" s="378"/>
      <c r="G79" s="378"/>
      <c r="H79" s="378"/>
      <c r="I79" s="387"/>
    </row>
    <row r="80" spans="1:10" s="376" customFormat="1" ht="13" x14ac:dyDescent="0.2">
      <c r="A80" s="377"/>
      <c r="B80" s="390"/>
      <c r="C80" s="378"/>
      <c r="D80" s="378"/>
      <c r="E80" s="378"/>
      <c r="F80" s="378"/>
      <c r="G80" s="378"/>
      <c r="H80" s="378"/>
      <c r="I80" s="387"/>
    </row>
    <row r="81" spans="1:13" ht="13" x14ac:dyDescent="0.2">
      <c r="A81" s="382"/>
      <c r="B81" s="382" t="s">
        <v>50</v>
      </c>
      <c r="C81" s="382"/>
      <c r="D81" s="382"/>
      <c r="E81" s="382"/>
      <c r="F81" s="382"/>
      <c r="G81" s="382"/>
      <c r="H81" s="382"/>
      <c r="I81" s="382"/>
      <c r="J81" s="382"/>
      <c r="K81" s="382"/>
      <c r="L81" s="382"/>
    </row>
    <row r="82" spans="1:13" ht="52" x14ac:dyDescent="0.2">
      <c r="A82" s="397"/>
      <c r="B82" s="552" t="s">
        <v>51</v>
      </c>
      <c r="C82" s="552" t="s">
        <v>52</v>
      </c>
      <c r="D82" s="552" t="s">
        <v>53</v>
      </c>
      <c r="E82" s="552" t="s">
        <v>54</v>
      </c>
      <c r="F82" s="388" t="s">
        <v>55</v>
      </c>
      <c r="G82" s="552" t="s">
        <v>56</v>
      </c>
      <c r="H82" s="553" t="s">
        <v>142</v>
      </c>
      <c r="I82" s="552" t="s">
        <v>57</v>
      </c>
      <c r="J82" s="552" t="s">
        <v>58</v>
      </c>
    </row>
    <row r="83" spans="1:13" ht="41.25" customHeight="1" x14ac:dyDescent="0.2">
      <c r="A83" s="552" t="s">
        <v>37</v>
      </c>
      <c r="B83" s="554"/>
      <c r="C83" s="554"/>
      <c r="D83" s="554"/>
      <c r="E83" s="554"/>
      <c r="F83" s="554"/>
      <c r="G83" s="554"/>
      <c r="H83" s="554"/>
      <c r="I83" s="554"/>
      <c r="J83" s="554"/>
    </row>
    <row r="84" spans="1:13" ht="13" x14ac:dyDescent="0.2">
      <c r="A84" s="397"/>
      <c r="B84" s="398"/>
      <c r="C84" s="398"/>
      <c r="D84" s="398"/>
      <c r="E84" s="398"/>
      <c r="F84" s="398"/>
      <c r="G84" s="398"/>
      <c r="H84" s="398"/>
      <c r="I84" s="398"/>
      <c r="J84" s="398"/>
      <c r="K84" s="398"/>
      <c r="L84" s="398"/>
      <c r="M84" s="555"/>
    </row>
    <row r="85" spans="1:13" ht="57" customHeight="1" thickBot="1" x14ac:dyDescent="0.25">
      <c r="A85" s="397"/>
      <c r="B85" s="552" t="s">
        <v>113</v>
      </c>
      <c r="C85" s="552" t="s">
        <v>3</v>
      </c>
      <c r="D85" s="556" t="s">
        <v>36</v>
      </c>
      <c r="E85" s="398"/>
      <c r="F85" s="398"/>
      <c r="G85" s="398"/>
      <c r="H85" s="398"/>
      <c r="I85" s="398"/>
      <c r="J85" s="398"/>
      <c r="K85" s="398"/>
      <c r="L85" s="398"/>
      <c r="M85" s="555"/>
    </row>
    <row r="86" spans="1:13" ht="50.15" customHeight="1" thickBot="1" x14ac:dyDescent="0.25">
      <c r="A86" s="397"/>
      <c r="B86" s="554"/>
      <c r="C86" s="557"/>
      <c r="D86" s="558">
        <f>B83+C83+D83+E83+F83+G83+H83+I83+J83+B86+C86</f>
        <v>0</v>
      </c>
      <c r="E86" s="398"/>
      <c r="F86" s="398"/>
      <c r="G86" s="398"/>
      <c r="H86" s="398"/>
      <c r="I86" s="398"/>
      <c r="J86" s="398"/>
      <c r="K86" s="398"/>
      <c r="L86" s="398"/>
      <c r="M86" s="555"/>
    </row>
    <row r="87" spans="1:13" ht="13" x14ac:dyDescent="0.2">
      <c r="A87" s="397"/>
      <c r="B87" s="398"/>
      <c r="C87" s="398"/>
      <c r="D87" s="398"/>
      <c r="E87" s="398"/>
      <c r="F87" s="398"/>
      <c r="G87" s="398"/>
      <c r="H87" s="398"/>
      <c r="I87" s="398"/>
      <c r="J87" s="398"/>
      <c r="K87" s="398"/>
      <c r="L87" s="398"/>
      <c r="M87" s="555"/>
    </row>
    <row r="88" spans="1:13" s="376" customFormat="1" ht="13" x14ac:dyDescent="0.2">
      <c r="B88" s="384" t="s">
        <v>59</v>
      </c>
      <c r="C88" s="391"/>
      <c r="D88" s="391"/>
      <c r="E88" s="391"/>
      <c r="F88" s="391"/>
      <c r="G88" s="391"/>
      <c r="H88" s="391"/>
      <c r="I88" s="391"/>
      <c r="J88" s="378"/>
    </row>
    <row r="89" spans="1:13" s="376" customFormat="1" ht="13" x14ac:dyDescent="0.2">
      <c r="B89" s="384" t="s">
        <v>157</v>
      </c>
      <c r="C89" s="391"/>
      <c r="D89" s="391"/>
      <c r="E89" s="391"/>
      <c r="F89" s="391"/>
      <c r="G89" s="391"/>
      <c r="H89" s="391"/>
      <c r="I89" s="391"/>
      <c r="J89" s="378"/>
    </row>
    <row r="90" spans="1:13" s="376" customFormat="1" ht="13" x14ac:dyDescent="0.2">
      <c r="B90" s="384" t="s">
        <v>152</v>
      </c>
      <c r="C90" s="391"/>
      <c r="D90" s="391"/>
      <c r="E90" s="391"/>
      <c r="F90" s="391"/>
      <c r="G90" s="391"/>
      <c r="H90" s="391"/>
      <c r="I90" s="391"/>
      <c r="J90" s="378"/>
    </row>
    <row r="91" spans="1:13" s="376" customFormat="1" ht="13" x14ac:dyDescent="0.2">
      <c r="B91" s="384" t="s">
        <v>153</v>
      </c>
      <c r="C91" s="391"/>
      <c r="D91" s="391"/>
      <c r="E91" s="391"/>
      <c r="F91" s="391"/>
      <c r="G91" s="391"/>
      <c r="H91" s="391"/>
      <c r="I91" s="391"/>
      <c r="J91" s="378"/>
    </row>
    <row r="92" spans="1:13" s="376" customFormat="1" ht="13" x14ac:dyDescent="0.2">
      <c r="B92" s="384" t="s">
        <v>154</v>
      </c>
      <c r="C92" s="391"/>
      <c r="D92" s="391"/>
      <c r="E92" s="391"/>
      <c r="F92" s="391"/>
      <c r="G92" s="391"/>
      <c r="H92" s="391"/>
      <c r="I92" s="391"/>
      <c r="J92" s="378"/>
    </row>
    <row r="93" spans="1:13" s="376" customFormat="1" ht="13" x14ac:dyDescent="0.2">
      <c r="B93" s="384" t="s">
        <v>155</v>
      </c>
      <c r="C93" s="391"/>
      <c r="D93" s="391"/>
      <c r="E93" s="391"/>
      <c r="F93" s="391"/>
      <c r="G93" s="391"/>
      <c r="H93" s="391"/>
      <c r="I93" s="391"/>
      <c r="J93" s="378"/>
    </row>
    <row r="94" spans="1:13" s="376" customFormat="1" ht="13" x14ac:dyDescent="0.2">
      <c r="B94" s="384" t="s">
        <v>156</v>
      </c>
      <c r="C94" s="391"/>
      <c r="D94" s="391"/>
      <c r="E94" s="391"/>
      <c r="F94" s="391"/>
      <c r="G94" s="391"/>
      <c r="H94" s="391"/>
      <c r="I94" s="391"/>
      <c r="J94" s="378"/>
    </row>
    <row r="95" spans="1:13" s="376" customFormat="1" ht="13" x14ac:dyDescent="0.2">
      <c r="B95" s="489" t="s">
        <v>389</v>
      </c>
      <c r="C95" s="391"/>
      <c r="D95" s="391"/>
      <c r="E95" s="391"/>
      <c r="F95" s="391"/>
      <c r="G95" s="391"/>
      <c r="H95" s="391"/>
      <c r="I95" s="391"/>
      <c r="J95" s="378"/>
    </row>
    <row r="96" spans="1:13" s="376" customFormat="1" ht="13" x14ac:dyDescent="0.2">
      <c r="B96" s="384" t="s">
        <v>147</v>
      </c>
      <c r="C96" s="391"/>
      <c r="D96" s="391"/>
      <c r="E96" s="391"/>
      <c r="F96" s="391"/>
      <c r="G96" s="391"/>
      <c r="H96" s="391"/>
      <c r="I96" s="391"/>
      <c r="J96" s="378"/>
    </row>
    <row r="97" spans="1:10" s="376" customFormat="1" ht="13" x14ac:dyDescent="0.2">
      <c r="B97" s="384" t="s">
        <v>148</v>
      </c>
      <c r="C97" s="391"/>
      <c r="D97" s="391"/>
      <c r="E97" s="391"/>
      <c r="F97" s="391"/>
      <c r="G97" s="391"/>
      <c r="H97" s="391"/>
      <c r="I97" s="391"/>
      <c r="J97" s="378"/>
    </row>
    <row r="98" spans="1:10" s="376" customFormat="1" ht="13" x14ac:dyDescent="0.2">
      <c r="B98" s="384" t="s">
        <v>149</v>
      </c>
      <c r="C98" s="391"/>
      <c r="D98" s="391"/>
      <c r="E98" s="391"/>
      <c r="F98" s="391"/>
      <c r="G98" s="391"/>
      <c r="H98" s="391"/>
      <c r="I98" s="391"/>
      <c r="J98" s="378"/>
    </row>
    <row r="99" spans="1:10" s="376" customFormat="1" ht="13" x14ac:dyDescent="0.2">
      <c r="B99" s="384" t="s">
        <v>150</v>
      </c>
      <c r="C99" s="391"/>
      <c r="D99" s="391"/>
      <c r="E99" s="391"/>
      <c r="F99" s="391"/>
      <c r="G99" s="391"/>
      <c r="H99" s="391"/>
      <c r="I99" s="391"/>
      <c r="J99" s="378"/>
    </row>
    <row r="100" spans="1:10" s="376" customFormat="1" ht="13" x14ac:dyDescent="0.2">
      <c r="B100" s="384"/>
      <c r="C100" s="391"/>
      <c r="D100" s="391"/>
      <c r="E100" s="391"/>
      <c r="F100" s="391"/>
      <c r="G100" s="391"/>
      <c r="H100" s="391"/>
      <c r="I100" s="391"/>
      <c r="J100" s="378"/>
    </row>
    <row r="101" spans="1:10" s="376" customFormat="1" ht="13" x14ac:dyDescent="0.2">
      <c r="B101" s="376" t="s">
        <v>60</v>
      </c>
    </row>
    <row r="102" spans="1:10" s="376" customFormat="1" ht="39.5" thickBot="1" x14ac:dyDescent="0.25">
      <c r="B102" s="385" t="s">
        <v>61</v>
      </c>
      <c r="C102" s="385" t="s">
        <v>36</v>
      </c>
      <c r="D102" s="378"/>
      <c r="E102" s="378"/>
      <c r="F102" s="378"/>
      <c r="G102" s="387"/>
    </row>
    <row r="103" spans="1:10" s="376" customFormat="1" ht="39" customHeight="1" thickBot="1" x14ac:dyDescent="0.25">
      <c r="A103" s="388" t="s">
        <v>37</v>
      </c>
      <c r="B103" s="406"/>
      <c r="C103" s="389">
        <f>SUM(B103:B103)</f>
        <v>0</v>
      </c>
      <c r="D103" s="378"/>
      <c r="E103" s="378"/>
      <c r="F103" s="378"/>
      <c r="G103" s="387"/>
    </row>
    <row r="104" spans="1:10" s="376" customFormat="1" ht="13" x14ac:dyDescent="0.2">
      <c r="A104" s="377"/>
      <c r="B104" s="378" t="s">
        <v>38</v>
      </c>
      <c r="C104" s="378"/>
      <c r="D104" s="378"/>
      <c r="E104" s="378"/>
      <c r="F104" s="378"/>
      <c r="G104" s="378"/>
      <c r="H104" s="378"/>
      <c r="I104" s="387"/>
    </row>
    <row r="105" spans="1:10" s="376" customFormat="1" ht="13" x14ac:dyDescent="0.2">
      <c r="A105" s="377"/>
      <c r="B105" s="390" t="s">
        <v>362</v>
      </c>
      <c r="C105" s="378"/>
      <c r="D105" s="378"/>
      <c r="E105" s="378"/>
      <c r="F105" s="378"/>
      <c r="G105" s="378"/>
      <c r="H105" s="378"/>
      <c r="I105" s="387"/>
    </row>
    <row r="106" spans="1:10" s="376" customFormat="1" ht="13" x14ac:dyDescent="0.2">
      <c r="A106" s="377"/>
      <c r="B106" s="559"/>
      <c r="C106" s="378"/>
      <c r="D106" s="378"/>
      <c r="E106" s="378"/>
      <c r="F106" s="378"/>
      <c r="G106" s="378"/>
      <c r="H106" s="378"/>
      <c r="I106" s="387"/>
    </row>
    <row r="107" spans="1:10" s="376" customFormat="1" ht="13" x14ac:dyDescent="0.2"/>
    <row r="108" spans="1:10" s="382" customFormat="1" ht="13" x14ac:dyDescent="0.2">
      <c r="A108" s="376"/>
      <c r="B108" s="376" t="s">
        <v>62</v>
      </c>
      <c r="C108" s="376"/>
    </row>
    <row r="109" spans="1:10" s="382" customFormat="1" ht="109" customHeight="1" thickBot="1" x14ac:dyDescent="0.25">
      <c r="A109" s="376"/>
      <c r="B109" s="491" t="s">
        <v>108</v>
      </c>
      <c r="C109" s="491" t="s">
        <v>107</v>
      </c>
      <c r="D109" s="491" t="s">
        <v>346</v>
      </c>
      <c r="E109" s="491" t="s">
        <v>355</v>
      </c>
      <c r="F109" s="608" t="s">
        <v>395</v>
      </c>
      <c r="G109" s="492" t="s">
        <v>36</v>
      </c>
    </row>
    <row r="110" spans="1:10" s="382" customFormat="1" ht="41.25" customHeight="1" thickBot="1" x14ac:dyDescent="0.25">
      <c r="A110" s="400" t="s">
        <v>37</v>
      </c>
      <c r="B110" s="48"/>
      <c r="C110" s="408"/>
      <c r="D110" s="486"/>
      <c r="E110" s="486"/>
      <c r="F110" s="598"/>
      <c r="G110" s="389">
        <f>SUM(B110:F110)</f>
        <v>0</v>
      </c>
    </row>
    <row r="111" spans="1:10" s="382" customFormat="1" ht="13" x14ac:dyDescent="0.2">
      <c r="A111" s="377"/>
      <c r="B111" s="378" t="s">
        <v>38</v>
      </c>
      <c r="C111" s="378"/>
    </row>
    <row r="112" spans="1:10" s="376" customFormat="1" ht="13" x14ac:dyDescent="0.2">
      <c r="A112" s="377"/>
      <c r="B112" s="390" t="s">
        <v>158</v>
      </c>
      <c r="C112" s="378"/>
      <c r="D112" s="378"/>
      <c r="E112" s="378"/>
      <c r="F112" s="378"/>
      <c r="G112" s="378"/>
      <c r="H112" s="378"/>
      <c r="I112" s="387"/>
    </row>
    <row r="113" spans="1:3" s="382" customFormat="1" ht="13" x14ac:dyDescent="0.2">
      <c r="A113" s="377"/>
      <c r="B113" s="390" t="s">
        <v>356</v>
      </c>
      <c r="C113" s="378"/>
    </row>
    <row r="114" spans="1:3" s="382" customFormat="1" ht="13" x14ac:dyDescent="0.2">
      <c r="A114" s="377"/>
      <c r="B114" s="390" t="s">
        <v>368</v>
      </c>
      <c r="C114" s="378"/>
    </row>
    <row r="115" spans="1:3" s="382" customFormat="1" ht="13" x14ac:dyDescent="0.2">
      <c r="A115" s="377"/>
      <c r="B115" s="390" t="s">
        <v>357</v>
      </c>
      <c r="C115" s="378"/>
    </row>
    <row r="116" spans="1:3" s="382" customFormat="1" ht="13" x14ac:dyDescent="0.2">
      <c r="A116" s="377"/>
      <c r="B116" s="390" t="s">
        <v>369</v>
      </c>
      <c r="C116" s="378"/>
    </row>
    <row r="117" spans="1:3" s="382" customFormat="1" ht="13" x14ac:dyDescent="0.2">
      <c r="B117" s="605" t="s">
        <v>396</v>
      </c>
    </row>
    <row r="119" spans="1:3" s="382" customFormat="1" ht="13" x14ac:dyDescent="0.2">
      <c r="A119" s="376"/>
      <c r="B119" s="376" t="s">
        <v>111</v>
      </c>
      <c r="C119" s="376"/>
    </row>
    <row r="120" spans="1:3" s="382" customFormat="1" ht="98.15" customHeight="1" thickBot="1" x14ac:dyDescent="0.25">
      <c r="A120" s="376"/>
      <c r="B120" s="399" t="s">
        <v>363</v>
      </c>
      <c r="C120" s="385" t="s">
        <v>36</v>
      </c>
    </row>
    <row r="121" spans="1:3" s="382" customFormat="1" ht="40.5" customHeight="1" thickBot="1" x14ac:dyDescent="0.25">
      <c r="A121" s="400" t="s">
        <v>37</v>
      </c>
      <c r="B121" s="48"/>
      <c r="C121" s="389">
        <f>SUM(B121:B121)</f>
        <v>0</v>
      </c>
    </row>
    <row r="122" spans="1:3" s="382" customFormat="1" ht="13" x14ac:dyDescent="0.2">
      <c r="A122" s="377"/>
      <c r="B122" s="378" t="s">
        <v>38</v>
      </c>
      <c r="C122" s="378"/>
    </row>
    <row r="123" spans="1:3" s="382" customFormat="1" ht="13" x14ac:dyDescent="0.2">
      <c r="B123" s="382" t="s">
        <v>364</v>
      </c>
    </row>
  </sheetData>
  <mergeCells count="4">
    <mergeCell ref="F12:G12"/>
    <mergeCell ref="F16:G16"/>
    <mergeCell ref="B50:G50"/>
    <mergeCell ref="B62:F62"/>
  </mergeCells>
  <phoneticPr fontId="1"/>
  <pageMargins left="0.7" right="0.7" top="0.75" bottom="0.75" header="0.3" footer="0.3"/>
  <pageSetup paperSize="9" scale="77" fitToHeight="5" orientation="landscape" r:id="rId1"/>
  <rowBreaks count="4" manualBreakCount="4">
    <brk id="19" max="10" man="1"/>
    <brk id="45" max="10" man="1"/>
    <brk id="73" max="10" man="1"/>
    <brk id="10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123"/>
  <sheetViews>
    <sheetView view="pageBreakPreview" zoomScale="70" zoomScaleNormal="100" zoomScaleSheetLayoutView="70" workbookViewId="0"/>
  </sheetViews>
  <sheetFormatPr defaultColWidth="9" defaultRowHeight="12" x14ac:dyDescent="0.2"/>
  <cols>
    <col min="1" max="1" width="4.08984375" style="349" customWidth="1"/>
    <col min="2" max="7" width="14.36328125" style="349" customWidth="1"/>
    <col min="8" max="8" width="17" style="349" customWidth="1"/>
    <col min="9" max="14" width="14.36328125" style="349" customWidth="1"/>
    <col min="15" max="16384" width="9" style="349"/>
  </cols>
  <sheetData>
    <row r="1" spans="1:15" s="343" customFormat="1" ht="14" x14ac:dyDescent="0.2">
      <c r="A1" s="343" t="s">
        <v>63</v>
      </c>
      <c r="I1" s="344" t="s">
        <v>2</v>
      </c>
      <c r="J1" s="401"/>
      <c r="L1" s="584" t="s">
        <v>64</v>
      </c>
      <c r="M1" s="347"/>
      <c r="N1" s="347"/>
    </row>
    <row r="2" spans="1:15" s="343" customFormat="1" ht="14" x14ac:dyDescent="0.2">
      <c r="A2" s="342" t="s">
        <v>14</v>
      </c>
      <c r="L2" s="584"/>
      <c r="M2" s="347"/>
      <c r="N2" s="347"/>
    </row>
    <row r="3" spans="1:15" s="343" customFormat="1" ht="14" x14ac:dyDescent="0.2">
      <c r="A3" s="342"/>
      <c r="I3" s="401" t="s">
        <v>65</v>
      </c>
      <c r="J3" s="563"/>
      <c r="L3" s="584"/>
      <c r="M3" s="344" t="s">
        <v>66</v>
      </c>
      <c r="N3" s="563"/>
    </row>
    <row r="4" spans="1:15" s="343" customFormat="1" ht="14" x14ac:dyDescent="0.2">
      <c r="A4" s="342"/>
      <c r="J4" s="536"/>
      <c r="L4" s="584"/>
      <c r="M4" s="347"/>
      <c r="N4" s="347"/>
    </row>
    <row r="5" spans="1:15" s="343" customFormat="1" ht="14" x14ac:dyDescent="0.2">
      <c r="A5" s="342"/>
      <c r="B5" s="344" t="s">
        <v>15</v>
      </c>
      <c r="C5" s="401"/>
      <c r="L5" s="584"/>
      <c r="M5" s="347"/>
      <c r="N5" s="347"/>
    </row>
    <row r="6" spans="1:15" s="343" customFormat="1" ht="14" x14ac:dyDescent="0.2">
      <c r="A6" s="342"/>
      <c r="B6" s="347"/>
      <c r="C6" s="347"/>
      <c r="I6" s="347"/>
      <c r="J6" s="535"/>
      <c r="L6" s="584"/>
      <c r="M6" s="347"/>
      <c r="N6" s="347"/>
    </row>
    <row r="7" spans="1:15" ht="14.5" thickBot="1" x14ac:dyDescent="0.25">
      <c r="J7" s="536" t="s">
        <v>0</v>
      </c>
      <c r="L7" s="585"/>
      <c r="M7" s="367"/>
      <c r="N7" s="536" t="s">
        <v>0</v>
      </c>
    </row>
    <row r="8" spans="1:15" ht="84" customHeight="1" x14ac:dyDescent="0.2">
      <c r="B8" s="351" t="s">
        <v>16</v>
      </c>
      <c r="C8" s="352" t="s">
        <v>336</v>
      </c>
      <c r="D8" s="351" t="s">
        <v>17</v>
      </c>
      <c r="E8" s="353" t="s">
        <v>115</v>
      </c>
      <c r="F8" s="354"/>
      <c r="G8" s="355"/>
      <c r="H8" s="354"/>
      <c r="I8" s="354"/>
      <c r="J8" s="354"/>
      <c r="L8" s="585"/>
      <c r="M8" s="586" t="s">
        <v>67</v>
      </c>
      <c r="N8" s="367"/>
    </row>
    <row r="9" spans="1:15" ht="19.5" customHeight="1" thickBot="1" x14ac:dyDescent="0.25">
      <c r="B9" s="402"/>
      <c r="C9" s="403"/>
      <c r="D9" s="356">
        <f>IF(B9-C9&lt;D22,B9-C9,D22)</f>
        <v>0</v>
      </c>
      <c r="E9" s="357"/>
      <c r="F9" s="354"/>
      <c r="G9" s="354"/>
      <c r="H9" s="354"/>
      <c r="I9" s="354"/>
      <c r="J9" s="354"/>
      <c r="L9" s="585"/>
      <c r="M9" s="587"/>
      <c r="N9" s="367"/>
    </row>
    <row r="10" spans="1:15" x14ac:dyDescent="0.2">
      <c r="B10" s="354"/>
      <c r="C10" s="354"/>
      <c r="D10" s="354"/>
      <c r="E10" s="354"/>
      <c r="F10" s="354"/>
      <c r="G10" s="354"/>
      <c r="H10" s="354"/>
      <c r="I10" s="354"/>
      <c r="J10" s="354"/>
      <c r="L10" s="585"/>
      <c r="M10" s="588"/>
      <c r="N10" s="367"/>
    </row>
    <row r="11" spans="1:15" ht="12.5" thickBot="1" x14ac:dyDescent="0.25">
      <c r="B11" s="354"/>
      <c r="C11" s="354"/>
      <c r="D11" s="354"/>
      <c r="E11" s="354"/>
      <c r="F11" s="354"/>
      <c r="G11" s="354"/>
      <c r="H11" s="354"/>
      <c r="I11" s="354"/>
      <c r="J11" s="354"/>
      <c r="L11" s="585"/>
      <c r="M11" s="589"/>
      <c r="N11" s="367"/>
    </row>
    <row r="12" spans="1:15" ht="99" customHeight="1" thickTop="1" x14ac:dyDescent="0.2">
      <c r="B12" s="351" t="s">
        <v>18</v>
      </c>
      <c r="C12" s="351" t="s">
        <v>337</v>
      </c>
      <c r="D12" s="351" t="s">
        <v>338</v>
      </c>
      <c r="E12" s="351" t="s">
        <v>116</v>
      </c>
      <c r="F12" s="757" t="s">
        <v>339</v>
      </c>
      <c r="G12" s="758"/>
      <c r="H12" s="358" t="s">
        <v>19</v>
      </c>
      <c r="I12" s="355" t="s">
        <v>340</v>
      </c>
      <c r="J12" s="537" t="s">
        <v>20</v>
      </c>
      <c r="L12" s="585"/>
      <c r="M12" s="537" t="s">
        <v>68</v>
      </c>
      <c r="N12" s="367"/>
      <c r="O12" s="538"/>
    </row>
    <row r="13" spans="1:15" ht="18.75" customHeight="1" thickBot="1" x14ac:dyDescent="0.25">
      <c r="B13" s="402"/>
      <c r="C13" s="402"/>
      <c r="D13" s="404"/>
      <c r="E13" s="359">
        <f>+B13-C13-D13</f>
        <v>0</v>
      </c>
      <c r="F13" s="357"/>
      <c r="G13" s="357"/>
      <c r="H13" s="360" t="e">
        <f>IF(E13&gt;=E17,(E19+(E13-E19)*I22/H22+D13),E13+D13)</f>
        <v>#DIV/0!</v>
      </c>
      <c r="I13" s="361"/>
      <c r="J13" s="539" t="e">
        <f>IF(D9+H13&gt;D22+E22,D22+E22,D9+H13)</f>
        <v>#DIV/0!</v>
      </c>
      <c r="L13" s="585"/>
      <c r="M13" s="539" t="e">
        <f>+J13*M9</f>
        <v>#DIV/0!</v>
      </c>
      <c r="N13" s="367"/>
    </row>
    <row r="14" spans="1:15" x14ac:dyDescent="0.2">
      <c r="B14" s="354"/>
      <c r="C14" s="354"/>
      <c r="D14" s="354"/>
      <c r="E14" s="354"/>
      <c r="F14" s="354"/>
      <c r="G14" s="354"/>
      <c r="H14" s="354"/>
      <c r="I14" s="354"/>
      <c r="J14" s="354"/>
      <c r="L14" s="585"/>
      <c r="M14" s="367"/>
      <c r="N14" s="367"/>
    </row>
    <row r="15" spans="1:15" ht="13" x14ac:dyDescent="0.2">
      <c r="B15" s="354"/>
      <c r="C15" s="354"/>
      <c r="D15" s="354"/>
      <c r="E15" s="354"/>
      <c r="F15" s="354"/>
      <c r="G15" s="363"/>
      <c r="H15" s="354"/>
      <c r="I15" s="354"/>
      <c r="J15" s="540"/>
      <c r="K15" s="367"/>
      <c r="L15" s="585"/>
      <c r="M15" s="367"/>
      <c r="N15" s="367"/>
    </row>
    <row r="16" spans="1:15" ht="96" customHeight="1" x14ac:dyDescent="0.2">
      <c r="B16" s="354"/>
      <c r="C16" s="354"/>
      <c r="D16" s="351" t="s">
        <v>21</v>
      </c>
      <c r="E16" s="351" t="s">
        <v>341</v>
      </c>
      <c r="F16" s="759" t="s">
        <v>342</v>
      </c>
      <c r="G16" s="763"/>
      <c r="H16" s="363"/>
      <c r="I16" s="354"/>
      <c r="J16" s="354"/>
      <c r="K16" s="367"/>
      <c r="L16" s="585"/>
      <c r="M16" s="367"/>
      <c r="N16" s="367"/>
    </row>
    <row r="17" spans="1:14" ht="26.25" customHeight="1" x14ac:dyDescent="0.2">
      <c r="B17" s="354"/>
      <c r="C17" s="354"/>
      <c r="D17" s="402"/>
      <c r="E17" s="356">
        <f>+D17-D9-D13</f>
        <v>0</v>
      </c>
      <c r="F17" s="357"/>
      <c r="G17" s="354"/>
      <c r="H17" s="363"/>
      <c r="I17" s="354"/>
      <c r="J17" s="354"/>
      <c r="K17" s="367"/>
      <c r="L17" s="585"/>
      <c r="M17" s="367"/>
      <c r="N17" s="367"/>
    </row>
    <row r="18" spans="1:14" ht="57.75" customHeight="1" x14ac:dyDescent="0.2">
      <c r="D18" s="365" t="s">
        <v>22</v>
      </c>
      <c r="E18" s="366" t="s">
        <v>23</v>
      </c>
      <c r="G18" s="363"/>
      <c r="J18" s="367"/>
      <c r="L18" s="585"/>
      <c r="M18" s="367"/>
      <c r="N18" s="367"/>
    </row>
    <row r="19" spans="1:14" s="367" customFormat="1" ht="13" x14ac:dyDescent="0.2">
      <c r="E19" s="368">
        <f>IF(E17&gt;0,E17,0)</f>
        <v>0</v>
      </c>
      <c r="G19" s="363"/>
      <c r="L19" s="585"/>
    </row>
    <row r="20" spans="1:14" ht="13" x14ac:dyDescent="0.2">
      <c r="B20" s="349" t="s">
        <v>24</v>
      </c>
      <c r="E20" s="363"/>
      <c r="L20" s="585"/>
      <c r="M20" s="367"/>
      <c r="N20" s="367"/>
    </row>
    <row r="21" spans="1:14" ht="48" x14ac:dyDescent="0.2">
      <c r="B21" s="369" t="s">
        <v>25</v>
      </c>
      <c r="C21" s="369" t="s">
        <v>26</v>
      </c>
      <c r="D21" s="369" t="s">
        <v>27</v>
      </c>
      <c r="E21" s="370" t="s">
        <v>28</v>
      </c>
      <c r="F21" s="370" t="s">
        <v>29</v>
      </c>
      <c r="G21" s="370" t="s">
        <v>117</v>
      </c>
      <c r="H21" s="351" t="s">
        <v>343</v>
      </c>
      <c r="I21" s="371" t="s">
        <v>118</v>
      </c>
      <c r="L21" s="585"/>
      <c r="M21" s="367"/>
      <c r="N21" s="367"/>
    </row>
    <row r="22" spans="1:14" ht="53.25" customHeight="1" x14ac:dyDescent="0.2">
      <c r="B22" s="405"/>
      <c r="C22" s="405"/>
      <c r="D22" s="405"/>
      <c r="E22" s="402"/>
      <c r="F22" s="402"/>
      <c r="G22" s="402"/>
      <c r="H22" s="372">
        <f>IF(E17&lt;0,B22-C22+D22-D17+E17-G22,B22-C22+D22-D17-G22)</f>
        <v>0</v>
      </c>
      <c r="I22" s="372">
        <f>IF(E17&lt;0,D22+E22-F22-D17+E17,D22+E22-F22-D17)</f>
        <v>0</v>
      </c>
      <c r="L22" s="585"/>
      <c r="M22" s="367"/>
      <c r="N22" s="367"/>
    </row>
    <row r="23" spans="1:14" ht="73.5" customHeight="1" x14ac:dyDescent="0.2">
      <c r="B23" s="373"/>
      <c r="C23" s="373"/>
      <c r="D23" s="373"/>
      <c r="E23" s="357"/>
      <c r="F23" s="374" t="s">
        <v>119</v>
      </c>
      <c r="G23" s="374" t="s">
        <v>133</v>
      </c>
      <c r="H23" s="375" t="s">
        <v>30</v>
      </c>
      <c r="I23" s="375" t="s">
        <v>31</v>
      </c>
      <c r="L23" s="585"/>
      <c r="M23" s="367"/>
      <c r="N23" s="367"/>
    </row>
    <row r="24" spans="1:14" ht="13" x14ac:dyDescent="0.2">
      <c r="E24" s="363"/>
      <c r="K24" s="367"/>
      <c r="L24" s="367"/>
      <c r="M24" s="367"/>
      <c r="N24" s="367"/>
    </row>
    <row r="25" spans="1:14" s="376" customFormat="1" ht="17.25" customHeight="1" x14ac:dyDescent="0.2">
      <c r="A25" s="376" t="s">
        <v>69</v>
      </c>
      <c r="B25" s="363"/>
      <c r="C25" s="363"/>
      <c r="D25" s="377"/>
      <c r="E25" s="378"/>
      <c r="F25" s="378"/>
      <c r="G25" s="377"/>
      <c r="H25" s="377"/>
      <c r="I25" s="377"/>
    </row>
    <row r="26" spans="1:14" s="376" customFormat="1" ht="13" x14ac:dyDescent="0.2">
      <c r="A26" s="376" t="s">
        <v>120</v>
      </c>
      <c r="B26" s="363"/>
      <c r="C26" s="377"/>
      <c r="D26" s="380"/>
      <c r="E26" s="377"/>
      <c r="F26" s="377"/>
      <c r="G26" s="377"/>
      <c r="J26" s="541" t="s">
        <v>0</v>
      </c>
    </row>
    <row r="27" spans="1:14" ht="13" x14ac:dyDescent="0.2">
      <c r="A27" s="382" t="s">
        <v>33</v>
      </c>
      <c r="B27" s="382"/>
      <c r="C27" s="382"/>
      <c r="D27" s="382"/>
      <c r="E27" s="382"/>
      <c r="F27" s="382"/>
      <c r="G27" s="382"/>
      <c r="H27" s="382"/>
      <c r="I27" s="382"/>
      <c r="J27" s="382"/>
      <c r="K27" s="382"/>
      <c r="L27" s="382"/>
      <c r="M27" s="382"/>
    </row>
    <row r="28" spans="1:14" ht="13" x14ac:dyDescent="0.2">
      <c r="A28" s="382"/>
      <c r="B28" s="382"/>
      <c r="C28" s="382"/>
      <c r="D28" s="382"/>
      <c r="E28" s="382"/>
      <c r="F28" s="382"/>
      <c r="G28" s="382"/>
      <c r="H28" s="382"/>
      <c r="I28" s="382"/>
      <c r="J28" s="382"/>
      <c r="K28" s="382"/>
      <c r="L28" s="382"/>
      <c r="M28" s="382"/>
    </row>
    <row r="29" spans="1:14" s="376" customFormat="1" ht="13" x14ac:dyDescent="0.2">
      <c r="B29" s="384" t="s">
        <v>121</v>
      </c>
    </row>
    <row r="30" spans="1:14" s="376" customFormat="1" ht="48.5" thickBot="1" x14ac:dyDescent="0.25">
      <c r="B30" s="385" t="s">
        <v>122</v>
      </c>
      <c r="C30" s="385" t="s">
        <v>34</v>
      </c>
      <c r="D30" s="385" t="s">
        <v>35</v>
      </c>
      <c r="E30" s="485" t="s">
        <v>344</v>
      </c>
      <c r="F30" s="485" t="s">
        <v>345</v>
      </c>
      <c r="G30" s="386" t="s">
        <v>36</v>
      </c>
      <c r="H30" s="387"/>
    </row>
    <row r="31" spans="1:14" s="376" customFormat="1" ht="40.5" customHeight="1" thickBot="1" x14ac:dyDescent="0.25">
      <c r="A31" s="388" t="s">
        <v>37</v>
      </c>
      <c r="B31" s="406"/>
      <c r="C31" s="406"/>
      <c r="D31" s="406"/>
      <c r="E31" s="406"/>
      <c r="F31" s="406"/>
      <c r="G31" s="389">
        <f>SUM(B31:F31)</f>
        <v>0</v>
      </c>
      <c r="H31" s="387"/>
    </row>
    <row r="32" spans="1:14" s="376" customFormat="1" ht="13" x14ac:dyDescent="0.2">
      <c r="A32" s="377"/>
      <c r="B32" s="378" t="s">
        <v>38</v>
      </c>
      <c r="C32" s="378"/>
      <c r="D32" s="378"/>
      <c r="E32" s="378"/>
      <c r="F32" s="378"/>
      <c r="G32" s="378"/>
      <c r="H32" s="378"/>
      <c r="I32" s="387"/>
    </row>
    <row r="33" spans="1:12" s="376" customFormat="1" ht="13" x14ac:dyDescent="0.2">
      <c r="A33" s="377"/>
      <c r="B33" s="390" t="s">
        <v>39</v>
      </c>
      <c r="C33" s="378"/>
      <c r="D33" s="378"/>
      <c r="E33" s="378"/>
      <c r="F33" s="378"/>
      <c r="G33" s="378"/>
      <c r="H33" s="378"/>
      <c r="I33" s="387"/>
    </row>
    <row r="34" spans="1:12" s="376" customFormat="1" ht="13" x14ac:dyDescent="0.2">
      <c r="A34" s="377"/>
      <c r="B34" s="390" t="s">
        <v>40</v>
      </c>
      <c r="C34" s="378"/>
      <c r="D34" s="378"/>
      <c r="E34" s="378"/>
      <c r="F34" s="378"/>
      <c r="G34" s="378"/>
      <c r="H34" s="378"/>
      <c r="I34" s="387"/>
    </row>
    <row r="35" spans="1:12" s="376" customFormat="1" ht="13" x14ac:dyDescent="0.2">
      <c r="A35" s="377"/>
      <c r="B35" s="390" t="s">
        <v>41</v>
      </c>
      <c r="C35" s="378"/>
      <c r="D35" s="378"/>
      <c r="E35" s="378"/>
      <c r="F35" s="378"/>
      <c r="G35" s="378"/>
      <c r="H35" s="378"/>
      <c r="I35" s="387"/>
    </row>
    <row r="36" spans="1:12" s="376" customFormat="1" ht="13" x14ac:dyDescent="0.2">
      <c r="A36" s="377"/>
      <c r="B36" s="390" t="s">
        <v>359</v>
      </c>
      <c r="C36" s="378"/>
      <c r="D36" s="378"/>
      <c r="E36" s="378"/>
      <c r="F36" s="378"/>
      <c r="G36" s="378"/>
      <c r="H36" s="378"/>
      <c r="I36" s="387"/>
    </row>
    <row r="37" spans="1:12" s="376" customFormat="1" ht="13" x14ac:dyDescent="0.2">
      <c r="A37" s="377"/>
      <c r="B37" s="390" t="s">
        <v>370</v>
      </c>
      <c r="C37" s="378"/>
      <c r="D37" s="378"/>
      <c r="E37" s="378"/>
      <c r="F37" s="378"/>
      <c r="G37" s="378"/>
      <c r="H37" s="378"/>
      <c r="I37" s="387"/>
    </row>
    <row r="38" spans="1:12" s="376" customFormat="1" ht="13" x14ac:dyDescent="0.2">
      <c r="A38" s="377"/>
      <c r="B38" s="390"/>
      <c r="C38" s="378"/>
      <c r="D38" s="378"/>
      <c r="E38" s="378"/>
      <c r="F38" s="378"/>
      <c r="G38" s="378"/>
      <c r="H38" s="378"/>
      <c r="I38" s="387"/>
    </row>
    <row r="39" spans="1:12" s="376" customFormat="1" ht="13" x14ac:dyDescent="0.2">
      <c r="B39" s="376" t="s">
        <v>42</v>
      </c>
    </row>
    <row r="40" spans="1:12" s="376" customFormat="1" ht="39.5" thickBot="1" x14ac:dyDescent="0.25">
      <c r="B40" s="385" t="s">
        <v>123</v>
      </c>
      <c r="C40" s="385" t="s">
        <v>36</v>
      </c>
      <c r="D40" s="378"/>
      <c r="E40" s="378"/>
      <c r="F40" s="378"/>
      <c r="G40" s="378"/>
      <c r="H40" s="387"/>
    </row>
    <row r="41" spans="1:12" s="376" customFormat="1" ht="44.25" customHeight="1" thickBot="1" x14ac:dyDescent="0.25">
      <c r="A41" s="388" t="s">
        <v>37</v>
      </c>
      <c r="B41" s="406"/>
      <c r="C41" s="389">
        <f>SUM(B41)</f>
        <v>0</v>
      </c>
      <c r="D41" s="378"/>
      <c r="E41" s="391"/>
      <c r="F41" s="378"/>
      <c r="G41" s="378"/>
      <c r="H41" s="387"/>
    </row>
    <row r="42" spans="1:12" s="376" customFormat="1" ht="13" x14ac:dyDescent="0.2">
      <c r="A42" s="377"/>
      <c r="B42" s="378" t="s">
        <v>38</v>
      </c>
      <c r="C42" s="378"/>
      <c r="D42" s="378"/>
      <c r="E42" s="378"/>
      <c r="F42" s="378"/>
      <c r="G42" s="378"/>
      <c r="H42" s="378"/>
      <c r="I42" s="387"/>
    </row>
    <row r="43" spans="1:12" s="376" customFormat="1" ht="13" x14ac:dyDescent="0.2">
      <c r="A43" s="377"/>
      <c r="B43" s="390" t="s">
        <v>43</v>
      </c>
      <c r="C43" s="378"/>
      <c r="D43" s="378"/>
      <c r="E43" s="378"/>
      <c r="F43" s="378"/>
      <c r="G43" s="378"/>
      <c r="H43" s="378"/>
      <c r="I43" s="387"/>
    </row>
    <row r="44" spans="1:12" ht="13" x14ac:dyDescent="0.2">
      <c r="A44" s="382"/>
      <c r="B44" s="382"/>
      <c r="C44" s="382"/>
      <c r="D44" s="382"/>
      <c r="E44" s="382"/>
      <c r="F44" s="382"/>
      <c r="G44" s="382"/>
      <c r="H44" s="382"/>
      <c r="I44" s="382"/>
      <c r="J44" s="382"/>
      <c r="K44" s="382"/>
      <c r="L44" s="382"/>
    </row>
    <row r="45" spans="1:12" ht="13" x14ac:dyDescent="0.2">
      <c r="A45" s="382"/>
      <c r="B45" s="382"/>
      <c r="C45" s="382"/>
      <c r="D45" s="382"/>
      <c r="E45" s="382"/>
      <c r="F45" s="382"/>
      <c r="G45" s="382"/>
      <c r="H45" s="382"/>
      <c r="I45" s="382"/>
      <c r="J45" s="382"/>
      <c r="K45" s="382"/>
      <c r="L45" s="382"/>
    </row>
    <row r="46" spans="1:12" s="376" customFormat="1" ht="13" x14ac:dyDescent="0.2">
      <c r="B46" s="376" t="s">
        <v>44</v>
      </c>
    </row>
    <row r="47" spans="1:12" s="376" customFormat="1" ht="78.5" thickBot="1" x14ac:dyDescent="0.25">
      <c r="B47" s="582" t="s">
        <v>114</v>
      </c>
      <c r="C47" s="385" t="s">
        <v>124</v>
      </c>
      <c r="D47" s="385" t="s">
        <v>125</v>
      </c>
      <c r="E47" s="385" t="s">
        <v>126</v>
      </c>
      <c r="F47" s="385" t="s">
        <v>361</v>
      </c>
      <c r="G47" s="542" t="s">
        <v>36</v>
      </c>
      <c r="H47" s="387"/>
    </row>
    <row r="48" spans="1:12" s="376" customFormat="1" ht="43.5" customHeight="1" thickBot="1" x14ac:dyDescent="0.25">
      <c r="A48" s="388" t="s">
        <v>37</v>
      </c>
      <c r="B48" s="543"/>
      <c r="C48" s="406"/>
      <c r="D48" s="406"/>
      <c r="E48" s="406"/>
      <c r="F48" s="406"/>
      <c r="G48" s="389">
        <f>SUM(B48:F48)</f>
        <v>0</v>
      </c>
      <c r="H48" s="387"/>
    </row>
    <row r="49" spans="1:12" s="376" customFormat="1" ht="13" x14ac:dyDescent="0.2">
      <c r="A49" s="377"/>
      <c r="B49" s="378" t="s">
        <v>38</v>
      </c>
      <c r="C49" s="378"/>
      <c r="D49" s="378"/>
      <c r="E49" s="378"/>
      <c r="F49" s="544"/>
      <c r="G49" s="378"/>
      <c r="H49" s="378"/>
      <c r="I49" s="387"/>
    </row>
    <row r="50" spans="1:12" s="376" customFormat="1" ht="13.5" customHeight="1" x14ac:dyDescent="0.2">
      <c r="A50" s="377"/>
      <c r="B50" s="761" t="s">
        <v>127</v>
      </c>
      <c r="C50" s="761"/>
      <c r="D50" s="761"/>
      <c r="E50" s="761"/>
      <c r="F50" s="761"/>
      <c r="G50" s="761"/>
      <c r="H50" s="378"/>
      <c r="I50" s="387"/>
    </row>
    <row r="51" spans="1:12" s="376" customFormat="1" ht="13" x14ac:dyDescent="0.2">
      <c r="A51" s="377"/>
      <c r="B51" s="390" t="s">
        <v>109</v>
      </c>
      <c r="C51" s="378"/>
      <c r="D51" s="378"/>
      <c r="E51" s="378"/>
      <c r="F51" s="378"/>
      <c r="G51" s="378"/>
      <c r="H51" s="378"/>
      <c r="I51" s="387"/>
    </row>
    <row r="52" spans="1:12" s="376" customFormat="1" ht="13" x14ac:dyDescent="0.2">
      <c r="A52" s="377"/>
      <c r="B52" s="390" t="s">
        <v>45</v>
      </c>
      <c r="C52" s="378"/>
      <c r="D52" s="378"/>
      <c r="E52" s="378"/>
      <c r="F52" s="378"/>
      <c r="G52" s="378"/>
      <c r="H52" s="378"/>
      <c r="I52" s="387"/>
    </row>
    <row r="53" spans="1:12" s="376" customFormat="1" ht="13" x14ac:dyDescent="0.2">
      <c r="A53" s="377"/>
      <c r="B53" s="390" t="s">
        <v>365</v>
      </c>
      <c r="C53" s="378"/>
      <c r="D53" s="378"/>
      <c r="E53" s="378"/>
      <c r="F53" s="378"/>
      <c r="G53" s="378"/>
      <c r="H53" s="378"/>
      <c r="I53" s="387"/>
    </row>
    <row r="54" spans="1:12" s="376" customFormat="1" ht="13" x14ac:dyDescent="0.2">
      <c r="A54" s="377"/>
      <c r="B54" s="489" t="s">
        <v>366</v>
      </c>
      <c r="C54" s="378"/>
      <c r="D54" s="378"/>
      <c r="E54" s="378"/>
      <c r="F54" s="378"/>
      <c r="G54" s="378"/>
      <c r="H54" s="378"/>
      <c r="I54" s="387"/>
    </row>
    <row r="55" spans="1:12" ht="13" x14ac:dyDescent="0.2">
      <c r="A55" s="382"/>
      <c r="B55" s="382"/>
      <c r="C55" s="382"/>
      <c r="D55" s="382"/>
      <c r="E55" s="382"/>
      <c r="F55" s="382"/>
      <c r="G55" s="382"/>
      <c r="H55" s="382"/>
      <c r="I55" s="382"/>
      <c r="J55" s="382"/>
      <c r="K55" s="382"/>
      <c r="L55" s="382"/>
    </row>
    <row r="56" spans="1:12" s="376" customFormat="1" ht="12" customHeight="1" x14ac:dyDescent="0.2"/>
    <row r="57" spans="1:12" s="376" customFormat="1" ht="13" x14ac:dyDescent="0.2">
      <c r="B57" s="376" t="s">
        <v>46</v>
      </c>
      <c r="E57" s="545"/>
    </row>
    <row r="58" spans="1:12" s="376" customFormat="1" ht="91.5" thickBot="1" x14ac:dyDescent="0.25">
      <c r="B58" s="385" t="s">
        <v>128</v>
      </c>
      <c r="C58" s="385" t="s">
        <v>129</v>
      </c>
      <c r="D58" s="603" t="s">
        <v>385</v>
      </c>
      <c r="E58" s="609" t="s">
        <v>386</v>
      </c>
      <c r="F58" s="386" t="s">
        <v>36</v>
      </c>
      <c r="G58" s="378"/>
    </row>
    <row r="59" spans="1:12" s="376" customFormat="1" ht="41.25" customHeight="1" thickBot="1" x14ac:dyDescent="0.25">
      <c r="A59" s="388" t="s">
        <v>37</v>
      </c>
      <c r="B59" s="546"/>
      <c r="C59" s="547"/>
      <c r="D59" s="547"/>
      <c r="E59" s="548"/>
      <c r="F59" s="389">
        <f>SUM(B59:E59)</f>
        <v>0</v>
      </c>
      <c r="G59" s="597"/>
    </row>
    <row r="60" spans="1:12" s="376" customFormat="1" ht="13" x14ac:dyDescent="0.2">
      <c r="A60" s="377"/>
      <c r="B60" s="378" t="s">
        <v>38</v>
      </c>
      <c r="C60" s="378"/>
      <c r="D60" s="378"/>
      <c r="E60" s="378"/>
      <c r="F60" s="378"/>
      <c r="G60" s="378"/>
      <c r="H60" s="378"/>
      <c r="I60" s="387"/>
    </row>
    <row r="61" spans="1:12" s="376" customFormat="1" ht="13" x14ac:dyDescent="0.2">
      <c r="A61" s="377"/>
      <c r="B61" s="605" t="s">
        <v>143</v>
      </c>
      <c r="C61" s="393"/>
      <c r="D61" s="393"/>
      <c r="E61" s="393"/>
      <c r="F61" s="393"/>
      <c r="G61" s="378"/>
      <c r="H61" s="378"/>
      <c r="I61" s="387"/>
    </row>
    <row r="62" spans="1:12" s="376" customFormat="1" ht="13" x14ac:dyDescent="0.2">
      <c r="A62" s="377"/>
      <c r="B62" s="762" t="s">
        <v>353</v>
      </c>
      <c r="C62" s="762"/>
      <c r="D62" s="762"/>
      <c r="E62" s="762"/>
      <c r="F62" s="762"/>
      <c r="G62" s="378"/>
      <c r="H62" s="378"/>
      <c r="I62" s="387"/>
    </row>
    <row r="63" spans="1:12" s="376" customFormat="1" ht="13" x14ac:dyDescent="0.2">
      <c r="A63" s="377"/>
      <c r="B63" s="606" t="s">
        <v>387</v>
      </c>
      <c r="C63" s="607"/>
      <c r="D63" s="607"/>
      <c r="E63" s="607"/>
      <c r="F63" s="607"/>
      <c r="G63" s="549"/>
      <c r="H63" s="378"/>
      <c r="I63" s="387"/>
    </row>
    <row r="64" spans="1:12" s="376" customFormat="1" ht="13" x14ac:dyDescent="0.2">
      <c r="A64" s="377"/>
      <c r="B64" s="606" t="s">
        <v>388</v>
      </c>
      <c r="C64" s="607"/>
      <c r="D64" s="607"/>
      <c r="E64" s="607"/>
      <c r="F64" s="607"/>
      <c r="G64" s="549"/>
      <c r="H64" s="378"/>
      <c r="I64" s="387"/>
    </row>
    <row r="65" spans="1:10" s="376" customFormat="1" ht="13" x14ac:dyDescent="0.2">
      <c r="A65" s="377"/>
      <c r="B65" s="605"/>
      <c r="C65" s="393"/>
      <c r="D65" s="393"/>
      <c r="E65" s="393"/>
      <c r="F65" s="393"/>
      <c r="G65" s="378"/>
      <c r="H65" s="378"/>
      <c r="I65" s="387"/>
    </row>
    <row r="66" spans="1:10" s="376" customFormat="1" ht="13" x14ac:dyDescent="0.2">
      <c r="B66" s="376" t="s">
        <v>47</v>
      </c>
    </row>
    <row r="67" spans="1:10" s="376" customFormat="1" ht="52.5" thickBot="1" x14ac:dyDescent="0.25">
      <c r="B67" s="385" t="s">
        <v>130</v>
      </c>
      <c r="C67" s="385" t="s">
        <v>48</v>
      </c>
      <c r="D67" s="385" t="s">
        <v>131</v>
      </c>
      <c r="E67" s="550" t="s">
        <v>142</v>
      </c>
      <c r="F67" s="385" t="s">
        <v>36</v>
      </c>
      <c r="G67" s="378"/>
      <c r="H67" s="378"/>
      <c r="I67" s="378"/>
      <c r="J67" s="387"/>
    </row>
    <row r="68" spans="1:10" s="376" customFormat="1" ht="42.75" customHeight="1" thickBot="1" x14ac:dyDescent="0.25">
      <c r="A68" s="388" t="s">
        <v>37</v>
      </c>
      <c r="B68" s="406"/>
      <c r="C68" s="406"/>
      <c r="D68" s="406"/>
      <c r="E68" s="551"/>
      <c r="F68" s="389">
        <f>SUM(B68:E68)</f>
        <v>0</v>
      </c>
      <c r="G68" s="378"/>
      <c r="H68" s="378"/>
      <c r="I68" s="378"/>
      <c r="J68" s="387"/>
    </row>
    <row r="69" spans="1:10" s="376" customFormat="1" ht="13" x14ac:dyDescent="0.2">
      <c r="A69" s="377"/>
      <c r="B69" s="378" t="s">
        <v>38</v>
      </c>
      <c r="C69" s="378"/>
      <c r="D69" s="378"/>
      <c r="E69" s="544"/>
      <c r="F69" s="378"/>
      <c r="G69" s="378"/>
      <c r="H69" s="378"/>
      <c r="I69" s="387"/>
    </row>
    <row r="70" spans="1:10" s="376" customFormat="1" ht="13" x14ac:dyDescent="0.2">
      <c r="A70" s="377"/>
      <c r="B70" s="390" t="s">
        <v>367</v>
      </c>
      <c r="C70" s="378"/>
      <c r="D70" s="378"/>
      <c r="E70" s="378"/>
      <c r="F70" s="378"/>
      <c r="G70" s="378"/>
      <c r="H70" s="378"/>
      <c r="I70" s="387"/>
    </row>
    <row r="71" spans="1:10" s="376" customFormat="1" ht="13" x14ac:dyDescent="0.2">
      <c r="A71" s="377"/>
      <c r="B71" s="390" t="s">
        <v>144</v>
      </c>
      <c r="C71" s="378"/>
      <c r="D71" s="378"/>
      <c r="E71" s="378"/>
      <c r="F71" s="378"/>
      <c r="G71" s="378"/>
      <c r="H71" s="378"/>
      <c r="I71" s="387"/>
    </row>
    <row r="72" spans="1:10" s="376" customFormat="1" ht="13" x14ac:dyDescent="0.2">
      <c r="A72" s="377"/>
      <c r="B72" s="390" t="s">
        <v>145</v>
      </c>
      <c r="C72" s="378"/>
      <c r="D72" s="378"/>
      <c r="E72" s="378"/>
      <c r="F72" s="378"/>
      <c r="G72" s="378"/>
      <c r="H72" s="378"/>
      <c r="I72" s="387"/>
    </row>
    <row r="73" spans="1:10" s="376" customFormat="1" ht="13" x14ac:dyDescent="0.2">
      <c r="A73" s="377"/>
      <c r="B73" s="489" t="s">
        <v>146</v>
      </c>
      <c r="C73" s="378"/>
      <c r="D73" s="378"/>
      <c r="E73" s="378"/>
      <c r="F73" s="378"/>
      <c r="G73" s="378"/>
      <c r="H73" s="378"/>
      <c r="I73" s="387"/>
    </row>
    <row r="74" spans="1:10" s="376" customFormat="1" ht="13" x14ac:dyDescent="0.2">
      <c r="A74" s="377"/>
      <c r="B74" s="390"/>
      <c r="C74" s="378"/>
      <c r="D74" s="378"/>
      <c r="E74" s="378"/>
      <c r="F74" s="378"/>
      <c r="G74" s="378"/>
      <c r="H74" s="378"/>
      <c r="I74" s="387"/>
    </row>
    <row r="75" spans="1:10" s="376" customFormat="1" ht="13" x14ac:dyDescent="0.2">
      <c r="B75" s="376" t="s">
        <v>49</v>
      </c>
    </row>
    <row r="76" spans="1:10" s="376" customFormat="1" ht="26.5" thickBot="1" x14ac:dyDescent="0.25">
      <c r="B76" s="385" t="s">
        <v>132</v>
      </c>
      <c r="C76" s="385" t="s">
        <v>36</v>
      </c>
      <c r="D76" s="378"/>
      <c r="E76" s="378"/>
      <c r="F76" s="378"/>
      <c r="G76" s="378"/>
      <c r="H76" s="387"/>
    </row>
    <row r="77" spans="1:10" s="376" customFormat="1" ht="42" customHeight="1" thickBot="1" x14ac:dyDescent="0.25">
      <c r="A77" s="388" t="s">
        <v>37</v>
      </c>
      <c r="B77" s="406"/>
      <c r="C77" s="389">
        <f>SUM(B77)</f>
        <v>0</v>
      </c>
      <c r="D77" s="378"/>
      <c r="E77" s="391"/>
      <c r="F77" s="378"/>
      <c r="G77" s="378"/>
      <c r="H77" s="387"/>
    </row>
    <row r="78" spans="1:10" s="376" customFormat="1" ht="13" x14ac:dyDescent="0.2">
      <c r="A78" s="377"/>
      <c r="B78" s="378" t="s">
        <v>38</v>
      </c>
      <c r="C78" s="378"/>
      <c r="D78" s="378"/>
      <c r="E78" s="378"/>
      <c r="F78" s="378"/>
      <c r="G78" s="378"/>
      <c r="H78" s="378"/>
      <c r="I78" s="387"/>
    </row>
    <row r="79" spans="1:10" s="376" customFormat="1" ht="13" x14ac:dyDescent="0.2">
      <c r="A79" s="377"/>
      <c r="B79" s="390" t="s">
        <v>151</v>
      </c>
      <c r="C79" s="378"/>
      <c r="D79" s="378"/>
      <c r="E79" s="378"/>
      <c r="F79" s="378"/>
      <c r="G79" s="378"/>
      <c r="H79" s="378"/>
      <c r="I79" s="387"/>
    </row>
    <row r="80" spans="1:10" s="376" customFormat="1" ht="13" x14ac:dyDescent="0.2">
      <c r="A80" s="377"/>
      <c r="B80" s="390"/>
      <c r="C80" s="378"/>
      <c r="D80" s="378"/>
      <c r="E80" s="378"/>
      <c r="F80" s="378"/>
      <c r="G80" s="378"/>
      <c r="H80" s="378"/>
      <c r="I80" s="387"/>
    </row>
    <row r="81" spans="1:13" ht="13" x14ac:dyDescent="0.2">
      <c r="A81" s="382"/>
      <c r="B81" s="382" t="s">
        <v>50</v>
      </c>
      <c r="C81" s="382"/>
      <c r="D81" s="382"/>
      <c r="E81" s="382"/>
      <c r="F81" s="382"/>
      <c r="G81" s="382"/>
      <c r="H81" s="382"/>
      <c r="I81" s="382"/>
      <c r="J81" s="382"/>
      <c r="K81" s="382"/>
      <c r="L81" s="382"/>
    </row>
    <row r="82" spans="1:13" ht="52" x14ac:dyDescent="0.2">
      <c r="A82" s="397"/>
      <c r="B82" s="552" t="s">
        <v>51</v>
      </c>
      <c r="C82" s="552" t="s">
        <v>52</v>
      </c>
      <c r="D82" s="552" t="s">
        <v>53</v>
      </c>
      <c r="E82" s="552" t="s">
        <v>54</v>
      </c>
      <c r="F82" s="552" t="s">
        <v>55</v>
      </c>
      <c r="G82" s="552" t="s">
        <v>56</v>
      </c>
      <c r="H82" s="553" t="s">
        <v>142</v>
      </c>
      <c r="I82" s="552" t="s">
        <v>57</v>
      </c>
      <c r="J82" s="552" t="s">
        <v>58</v>
      </c>
    </row>
    <row r="83" spans="1:13" ht="41.25" customHeight="1" x14ac:dyDescent="0.2">
      <c r="A83" s="552" t="s">
        <v>37</v>
      </c>
      <c r="B83" s="554"/>
      <c r="C83" s="554"/>
      <c r="D83" s="554"/>
      <c r="E83" s="554"/>
      <c r="F83" s="554"/>
      <c r="G83" s="554"/>
      <c r="H83" s="554"/>
      <c r="I83" s="554"/>
      <c r="J83" s="554"/>
    </row>
    <row r="84" spans="1:13" ht="13" x14ac:dyDescent="0.2">
      <c r="A84" s="397"/>
      <c r="B84" s="398"/>
      <c r="C84" s="398"/>
      <c r="D84" s="398"/>
      <c r="E84" s="398"/>
      <c r="F84" s="398"/>
      <c r="G84" s="398"/>
      <c r="H84" s="398"/>
      <c r="I84" s="398"/>
      <c r="J84" s="398"/>
      <c r="K84" s="398"/>
      <c r="L84" s="398"/>
      <c r="M84" s="555"/>
    </row>
    <row r="85" spans="1:13" ht="57" customHeight="1" thickBot="1" x14ac:dyDescent="0.25">
      <c r="A85" s="397"/>
      <c r="B85" s="552" t="s">
        <v>113</v>
      </c>
      <c r="C85" s="552" t="s">
        <v>3</v>
      </c>
      <c r="D85" s="556" t="s">
        <v>36</v>
      </c>
      <c r="E85" s="398"/>
      <c r="F85" s="398"/>
      <c r="G85" s="398"/>
      <c r="H85" s="398"/>
      <c r="I85" s="398"/>
      <c r="J85" s="398"/>
      <c r="K85" s="398"/>
      <c r="L85" s="398"/>
      <c r="M85" s="555"/>
    </row>
    <row r="86" spans="1:13" ht="50.15" customHeight="1" thickBot="1" x14ac:dyDescent="0.25">
      <c r="A86" s="397"/>
      <c r="B86" s="554"/>
      <c r="C86" s="557"/>
      <c r="D86" s="558">
        <f>B83+C83+D83+E83+F83+G83+H83+I83+J83+B86+C86</f>
        <v>0</v>
      </c>
      <c r="E86" s="398"/>
      <c r="F86" s="398"/>
      <c r="G86" s="398"/>
      <c r="H86" s="398"/>
      <c r="I86" s="398"/>
      <c r="J86" s="398"/>
      <c r="K86" s="398"/>
      <c r="L86" s="398"/>
      <c r="M86" s="555"/>
    </row>
    <row r="87" spans="1:13" ht="13" x14ac:dyDescent="0.2">
      <c r="A87" s="397"/>
      <c r="B87" s="398"/>
      <c r="C87" s="398"/>
      <c r="D87" s="398"/>
      <c r="E87" s="398"/>
      <c r="F87" s="398"/>
      <c r="G87" s="398"/>
      <c r="H87" s="398"/>
      <c r="I87" s="398"/>
      <c r="J87" s="398"/>
      <c r="K87" s="398"/>
      <c r="L87" s="398"/>
      <c r="M87" s="555"/>
    </row>
    <row r="88" spans="1:13" s="376" customFormat="1" ht="13" x14ac:dyDescent="0.2">
      <c r="B88" s="384" t="s">
        <v>59</v>
      </c>
      <c r="C88" s="391"/>
      <c r="D88" s="391"/>
      <c r="E88" s="391"/>
      <c r="F88" s="391"/>
      <c r="G88" s="391"/>
      <c r="H88" s="391"/>
      <c r="I88" s="391"/>
      <c r="J88" s="378"/>
    </row>
    <row r="89" spans="1:13" s="376" customFormat="1" ht="13" x14ac:dyDescent="0.2">
      <c r="B89" s="384" t="s">
        <v>157</v>
      </c>
      <c r="C89" s="391"/>
      <c r="D89" s="391"/>
      <c r="E89" s="391"/>
      <c r="F89" s="391"/>
      <c r="G89" s="391"/>
      <c r="H89" s="391"/>
      <c r="I89" s="391"/>
      <c r="J89" s="378"/>
    </row>
    <row r="90" spans="1:13" s="376" customFormat="1" ht="13" x14ac:dyDescent="0.2">
      <c r="B90" s="384" t="s">
        <v>152</v>
      </c>
      <c r="C90" s="391"/>
      <c r="D90" s="391"/>
      <c r="E90" s="391"/>
      <c r="F90" s="391"/>
      <c r="G90" s="391"/>
      <c r="H90" s="391"/>
      <c r="I90" s="391"/>
      <c r="J90" s="378"/>
    </row>
    <row r="91" spans="1:13" s="376" customFormat="1" ht="13" x14ac:dyDescent="0.2">
      <c r="B91" s="384" t="s">
        <v>153</v>
      </c>
      <c r="C91" s="391"/>
      <c r="D91" s="391"/>
      <c r="E91" s="391"/>
      <c r="F91" s="391"/>
      <c r="G91" s="391"/>
      <c r="H91" s="391"/>
      <c r="I91" s="391"/>
      <c r="J91" s="378"/>
    </row>
    <row r="92" spans="1:13" s="376" customFormat="1" ht="13" x14ac:dyDescent="0.2">
      <c r="B92" s="384" t="s">
        <v>154</v>
      </c>
      <c r="C92" s="391"/>
      <c r="D92" s="391"/>
      <c r="E92" s="391"/>
      <c r="F92" s="391"/>
      <c r="G92" s="391"/>
      <c r="H92" s="391"/>
      <c r="I92" s="391"/>
      <c r="J92" s="378"/>
    </row>
    <row r="93" spans="1:13" s="376" customFormat="1" ht="13" x14ac:dyDescent="0.2">
      <c r="B93" s="384" t="s">
        <v>155</v>
      </c>
      <c r="C93" s="391"/>
      <c r="D93" s="391"/>
      <c r="E93" s="391"/>
      <c r="F93" s="391"/>
      <c r="G93" s="391"/>
      <c r="H93" s="391"/>
      <c r="I93" s="391"/>
      <c r="J93" s="378"/>
    </row>
    <row r="94" spans="1:13" s="376" customFormat="1" ht="13" x14ac:dyDescent="0.2">
      <c r="B94" s="384" t="s">
        <v>156</v>
      </c>
      <c r="C94" s="391"/>
      <c r="D94" s="391"/>
      <c r="E94" s="391"/>
      <c r="F94" s="391"/>
      <c r="G94" s="391"/>
      <c r="H94" s="391"/>
      <c r="I94" s="391"/>
      <c r="J94" s="378"/>
    </row>
    <row r="95" spans="1:13" s="376" customFormat="1" ht="13" x14ac:dyDescent="0.2">
      <c r="B95" s="489" t="s">
        <v>389</v>
      </c>
      <c r="C95" s="391"/>
      <c r="D95" s="391"/>
      <c r="E95" s="391"/>
      <c r="F95" s="391"/>
      <c r="G95" s="391"/>
      <c r="H95" s="391"/>
      <c r="I95" s="391"/>
      <c r="J95" s="378"/>
    </row>
    <row r="96" spans="1:13" s="376" customFormat="1" ht="13" x14ac:dyDescent="0.2">
      <c r="B96" s="384" t="s">
        <v>147</v>
      </c>
      <c r="C96" s="391"/>
      <c r="D96" s="391"/>
      <c r="E96" s="391"/>
      <c r="F96" s="391"/>
      <c r="G96" s="391"/>
      <c r="H96" s="391"/>
      <c r="I96" s="391"/>
      <c r="J96" s="378"/>
    </row>
    <row r="97" spans="1:10" s="376" customFormat="1" ht="13" x14ac:dyDescent="0.2">
      <c r="B97" s="384" t="s">
        <v>148</v>
      </c>
      <c r="C97" s="391"/>
      <c r="D97" s="391"/>
      <c r="E97" s="391"/>
      <c r="F97" s="391"/>
      <c r="G97" s="391"/>
      <c r="H97" s="391"/>
      <c r="I97" s="391"/>
      <c r="J97" s="378"/>
    </row>
    <row r="98" spans="1:10" s="376" customFormat="1" ht="13" x14ac:dyDescent="0.2">
      <c r="B98" s="384" t="s">
        <v>149</v>
      </c>
      <c r="C98" s="391"/>
      <c r="D98" s="391"/>
      <c r="E98" s="391"/>
      <c r="F98" s="391"/>
      <c r="G98" s="391"/>
      <c r="H98" s="391"/>
      <c r="I98" s="391"/>
      <c r="J98" s="378"/>
    </row>
    <row r="99" spans="1:10" s="376" customFormat="1" ht="13" x14ac:dyDescent="0.2">
      <c r="B99" s="384" t="s">
        <v>150</v>
      </c>
      <c r="C99" s="391"/>
      <c r="D99" s="391"/>
      <c r="E99" s="391"/>
      <c r="F99" s="391"/>
      <c r="G99" s="391"/>
      <c r="H99" s="391"/>
      <c r="I99" s="391"/>
      <c r="J99" s="378"/>
    </row>
    <row r="100" spans="1:10" s="376" customFormat="1" ht="13" x14ac:dyDescent="0.2">
      <c r="B100" s="384"/>
      <c r="C100" s="391"/>
      <c r="D100" s="391"/>
      <c r="E100" s="391"/>
      <c r="F100" s="391"/>
      <c r="G100" s="391"/>
      <c r="H100" s="391"/>
      <c r="I100" s="391"/>
      <c r="J100" s="378"/>
    </row>
    <row r="101" spans="1:10" s="376" customFormat="1" ht="13" x14ac:dyDescent="0.2">
      <c r="B101" s="376" t="s">
        <v>60</v>
      </c>
    </row>
    <row r="102" spans="1:10" s="376" customFormat="1" ht="39.5" thickBot="1" x14ac:dyDescent="0.25">
      <c r="B102" s="385" t="s">
        <v>61</v>
      </c>
      <c r="C102" s="385" t="s">
        <v>36</v>
      </c>
      <c r="D102" s="378"/>
      <c r="E102" s="378"/>
      <c r="F102" s="378"/>
      <c r="G102" s="387"/>
    </row>
    <row r="103" spans="1:10" s="376" customFormat="1" ht="39" customHeight="1" thickBot="1" x14ac:dyDescent="0.25">
      <c r="A103" s="388" t="s">
        <v>37</v>
      </c>
      <c r="B103" s="406"/>
      <c r="C103" s="389">
        <f>SUM(B103:B103)</f>
        <v>0</v>
      </c>
      <c r="D103" s="378"/>
      <c r="E103" s="378"/>
      <c r="F103" s="378"/>
      <c r="G103" s="387"/>
    </row>
    <row r="104" spans="1:10" s="376" customFormat="1" ht="13" x14ac:dyDescent="0.2">
      <c r="A104" s="377"/>
      <c r="B104" s="378" t="s">
        <v>38</v>
      </c>
      <c r="C104" s="378"/>
      <c r="D104" s="378"/>
      <c r="E104" s="378"/>
      <c r="F104" s="378"/>
      <c r="G104" s="378"/>
      <c r="H104" s="378"/>
      <c r="I104" s="387"/>
    </row>
    <row r="105" spans="1:10" s="376" customFormat="1" ht="13" x14ac:dyDescent="0.2">
      <c r="A105" s="377"/>
      <c r="B105" s="390" t="s">
        <v>362</v>
      </c>
      <c r="C105" s="378"/>
      <c r="D105" s="378"/>
      <c r="E105" s="378"/>
      <c r="F105" s="378"/>
      <c r="G105" s="378"/>
      <c r="H105" s="378"/>
      <c r="I105" s="387"/>
    </row>
    <row r="106" spans="1:10" s="376" customFormat="1" ht="13" x14ac:dyDescent="0.2">
      <c r="A106" s="377"/>
      <c r="B106" s="559"/>
      <c r="C106" s="378"/>
      <c r="D106" s="378"/>
      <c r="E106" s="378"/>
      <c r="F106" s="378"/>
      <c r="G106" s="378"/>
      <c r="H106" s="378"/>
      <c r="I106" s="387"/>
    </row>
    <row r="107" spans="1:10" s="376" customFormat="1" ht="13" x14ac:dyDescent="0.2"/>
    <row r="108" spans="1:10" s="382" customFormat="1" ht="13" x14ac:dyDescent="0.2">
      <c r="A108" s="376"/>
      <c r="B108" s="376" t="s">
        <v>62</v>
      </c>
      <c r="C108" s="376"/>
    </row>
    <row r="109" spans="1:10" s="382" customFormat="1" ht="106.5" customHeight="1" thickBot="1" x14ac:dyDescent="0.25">
      <c r="A109" s="376"/>
      <c r="B109" s="491" t="s">
        <v>108</v>
      </c>
      <c r="C109" s="491" t="s">
        <v>107</v>
      </c>
      <c r="D109" s="491" t="s">
        <v>346</v>
      </c>
      <c r="E109" s="491" t="s">
        <v>355</v>
      </c>
      <c r="F109" s="608" t="s">
        <v>395</v>
      </c>
      <c r="G109" s="492" t="s">
        <v>36</v>
      </c>
    </row>
    <row r="110" spans="1:10" s="382" customFormat="1" ht="41.25" customHeight="1" thickBot="1" x14ac:dyDescent="0.25">
      <c r="A110" s="400" t="s">
        <v>37</v>
      </c>
      <c r="B110" s="48"/>
      <c r="C110" s="408"/>
      <c r="D110" s="486"/>
      <c r="E110" s="486"/>
      <c r="F110" s="600"/>
      <c r="G110" s="389">
        <f>SUM(B110:F110)</f>
        <v>0</v>
      </c>
    </row>
    <row r="111" spans="1:10" s="382" customFormat="1" ht="13" x14ac:dyDescent="0.2">
      <c r="A111" s="377"/>
      <c r="B111" s="378" t="s">
        <v>38</v>
      </c>
      <c r="C111" s="378"/>
    </row>
    <row r="112" spans="1:10" s="376" customFormat="1" ht="13" x14ac:dyDescent="0.2">
      <c r="A112" s="377"/>
      <c r="B112" s="390" t="s">
        <v>158</v>
      </c>
      <c r="C112" s="378"/>
      <c r="D112" s="378"/>
      <c r="E112" s="378"/>
      <c r="F112" s="378"/>
      <c r="G112" s="378"/>
      <c r="H112" s="378"/>
      <c r="I112" s="387"/>
    </row>
    <row r="113" spans="1:3" s="382" customFormat="1" ht="13" x14ac:dyDescent="0.2">
      <c r="A113" s="377"/>
      <c r="B113" s="390" t="s">
        <v>356</v>
      </c>
      <c r="C113" s="378"/>
    </row>
    <row r="114" spans="1:3" s="382" customFormat="1" ht="13" x14ac:dyDescent="0.2">
      <c r="A114" s="377"/>
      <c r="B114" s="390" t="s">
        <v>368</v>
      </c>
      <c r="C114" s="378"/>
    </row>
    <row r="115" spans="1:3" s="382" customFormat="1" ht="13" x14ac:dyDescent="0.2">
      <c r="A115" s="377"/>
      <c r="B115" s="390" t="s">
        <v>357</v>
      </c>
      <c r="C115" s="378"/>
    </row>
    <row r="116" spans="1:3" s="382" customFormat="1" ht="13" x14ac:dyDescent="0.2">
      <c r="A116" s="377"/>
      <c r="B116" s="390" t="s">
        <v>369</v>
      </c>
      <c r="C116" s="378"/>
    </row>
    <row r="117" spans="1:3" s="382" customFormat="1" ht="13" x14ac:dyDescent="0.2">
      <c r="B117" s="605" t="s">
        <v>396</v>
      </c>
    </row>
    <row r="119" spans="1:3" s="382" customFormat="1" ht="13" x14ac:dyDescent="0.2">
      <c r="A119" s="376"/>
      <c r="B119" s="376" t="s">
        <v>111</v>
      </c>
      <c r="C119" s="376"/>
    </row>
    <row r="120" spans="1:3" s="382" customFormat="1" ht="98.15" customHeight="1" thickBot="1" x14ac:dyDescent="0.25">
      <c r="A120" s="376"/>
      <c r="B120" s="399" t="s">
        <v>363</v>
      </c>
      <c r="C120" s="385" t="s">
        <v>36</v>
      </c>
    </row>
    <row r="121" spans="1:3" s="382" customFormat="1" ht="40.5" customHeight="1" thickBot="1" x14ac:dyDescent="0.25">
      <c r="A121" s="400" t="s">
        <v>37</v>
      </c>
      <c r="B121" s="48"/>
      <c r="C121" s="389">
        <f>SUM(B121:B121)</f>
        <v>0</v>
      </c>
    </row>
    <row r="122" spans="1:3" s="382" customFormat="1" ht="13" x14ac:dyDescent="0.2">
      <c r="A122" s="377"/>
      <c r="B122" s="378" t="s">
        <v>38</v>
      </c>
      <c r="C122" s="378"/>
    </row>
    <row r="123" spans="1:3" s="382" customFormat="1" ht="13" x14ac:dyDescent="0.2">
      <c r="B123" s="382" t="s">
        <v>364</v>
      </c>
    </row>
  </sheetData>
  <mergeCells count="4">
    <mergeCell ref="F12:G12"/>
    <mergeCell ref="F16:G16"/>
    <mergeCell ref="B50:G50"/>
    <mergeCell ref="B62:F62"/>
  </mergeCells>
  <phoneticPr fontId="1"/>
  <pageMargins left="0.7" right="0.7" top="0.75" bottom="0.75" header="0.3" footer="0.3"/>
  <pageSetup paperSize="9" scale="59" fitToHeight="4" orientation="landscape" r:id="rId1"/>
  <rowBreaks count="3" manualBreakCount="3">
    <brk id="24" max="16383" man="1"/>
    <brk id="64" max="16383" man="1"/>
    <brk id="10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G26"/>
  <sheetViews>
    <sheetView view="pageBreakPreview" zoomScaleNormal="100" workbookViewId="0"/>
  </sheetViews>
  <sheetFormatPr defaultColWidth="9" defaultRowHeight="13" x14ac:dyDescent="0.2"/>
  <cols>
    <col min="1" max="1" width="4.6328125" style="19" customWidth="1"/>
    <col min="2" max="2" width="19.90625" style="19" customWidth="1"/>
    <col min="3" max="3" width="15.08984375" style="19" customWidth="1"/>
    <col min="4" max="4" width="30.453125" style="19" customWidth="1"/>
    <col min="5" max="5" width="42.08984375" style="19" customWidth="1"/>
    <col min="6" max="6" width="9" style="19"/>
    <col min="7" max="7" width="12.90625" style="19" customWidth="1"/>
    <col min="8" max="16384" width="9" style="19"/>
  </cols>
  <sheetData>
    <row r="1" spans="1:7" ht="14" x14ac:dyDescent="0.2">
      <c r="A1" s="4" t="s">
        <v>70</v>
      </c>
      <c r="F1" s="20" t="s">
        <v>2</v>
      </c>
      <c r="G1" s="419"/>
    </row>
    <row r="2" spans="1:7" ht="14" x14ac:dyDescent="0.2">
      <c r="F2" s="5"/>
      <c r="G2" s="5"/>
    </row>
    <row r="3" spans="1:7" s="5" customFormat="1" ht="14" x14ac:dyDescent="0.2">
      <c r="A3" s="20" t="s">
        <v>15</v>
      </c>
      <c r="B3" s="419"/>
      <c r="F3" s="20" t="s">
        <v>1</v>
      </c>
      <c r="G3" s="418"/>
    </row>
    <row r="4" spans="1:7" ht="14" x14ac:dyDescent="0.2">
      <c r="F4" s="5"/>
      <c r="G4" s="21"/>
    </row>
    <row r="6" spans="1:7" ht="14.5" thickBot="1" x14ac:dyDescent="0.25">
      <c r="E6" s="22" t="s">
        <v>134</v>
      </c>
      <c r="F6" s="23"/>
      <c r="G6" s="24"/>
    </row>
    <row r="7" spans="1:7" s="25" customFormat="1" ht="13.5" thickBot="1" x14ac:dyDescent="0.25">
      <c r="B7" s="26" t="s">
        <v>71</v>
      </c>
      <c r="C7" s="27" t="s">
        <v>72</v>
      </c>
      <c r="D7" s="27" t="s">
        <v>73</v>
      </c>
      <c r="E7" s="28" t="s">
        <v>74</v>
      </c>
    </row>
    <row r="8" spans="1:7" ht="13.5" thickTop="1" x14ac:dyDescent="0.2">
      <c r="B8" s="420"/>
      <c r="C8" s="421"/>
      <c r="D8" s="422"/>
      <c r="E8" s="423"/>
    </row>
    <row r="9" spans="1:7" x14ac:dyDescent="0.2">
      <c r="B9" s="424"/>
      <c r="C9" s="425"/>
      <c r="D9" s="426"/>
      <c r="E9" s="427"/>
    </row>
    <row r="10" spans="1:7" x14ac:dyDescent="0.2">
      <c r="B10" s="424"/>
      <c r="C10" s="425"/>
      <c r="D10" s="426"/>
      <c r="E10" s="427"/>
    </row>
    <row r="11" spans="1:7" x14ac:dyDescent="0.2">
      <c r="B11" s="424"/>
      <c r="C11" s="425"/>
      <c r="D11" s="426"/>
      <c r="E11" s="427"/>
    </row>
    <row r="12" spans="1:7" x14ac:dyDescent="0.2">
      <c r="B12" s="424"/>
      <c r="C12" s="425"/>
      <c r="D12" s="426"/>
      <c r="E12" s="427"/>
    </row>
    <row r="13" spans="1:7" x14ac:dyDescent="0.2">
      <c r="B13" s="424"/>
      <c r="C13" s="425"/>
      <c r="D13" s="426"/>
      <c r="E13" s="427"/>
    </row>
    <row r="14" spans="1:7" x14ac:dyDescent="0.2">
      <c r="B14" s="424"/>
      <c r="C14" s="425"/>
      <c r="D14" s="426"/>
      <c r="E14" s="427"/>
    </row>
    <row r="15" spans="1:7" x14ac:dyDescent="0.2">
      <c r="B15" s="424"/>
      <c r="C15" s="425"/>
      <c r="D15" s="426"/>
      <c r="E15" s="427"/>
    </row>
    <row r="16" spans="1:7" x14ac:dyDescent="0.2">
      <c r="B16" s="424"/>
      <c r="C16" s="425"/>
      <c r="D16" s="426"/>
      <c r="E16" s="427"/>
    </row>
    <row r="17" spans="2:5" x14ac:dyDescent="0.2">
      <c r="B17" s="424"/>
      <c r="C17" s="425"/>
      <c r="D17" s="426"/>
      <c r="E17" s="427"/>
    </row>
    <row r="18" spans="2:5" x14ac:dyDescent="0.2">
      <c r="B18" s="424"/>
      <c r="C18" s="425"/>
      <c r="D18" s="426"/>
      <c r="E18" s="427"/>
    </row>
    <row r="19" spans="2:5" x14ac:dyDescent="0.2">
      <c r="B19" s="424"/>
      <c r="C19" s="425"/>
      <c r="D19" s="426"/>
      <c r="E19" s="427"/>
    </row>
    <row r="20" spans="2:5" x14ac:dyDescent="0.2">
      <c r="B20" s="424"/>
      <c r="C20" s="425"/>
      <c r="D20" s="426"/>
      <c r="E20" s="427"/>
    </row>
    <row r="21" spans="2:5" ht="13.5" thickBot="1" x14ac:dyDescent="0.25">
      <c r="B21" s="428"/>
      <c r="C21" s="429"/>
      <c r="D21" s="430"/>
      <c r="E21" s="431"/>
    </row>
    <row r="22" spans="2:5" ht="13.5" thickBot="1" x14ac:dyDescent="0.25">
      <c r="B22" s="29" t="s">
        <v>75</v>
      </c>
      <c r="C22" s="30">
        <f>SUM(C8:C21)</f>
        <v>0</v>
      </c>
      <c r="D22" s="31"/>
      <c r="E22" s="32"/>
    </row>
    <row r="24" spans="2:5" x14ac:dyDescent="0.2">
      <c r="B24" s="4" t="s">
        <v>76</v>
      </c>
    </row>
    <row r="25" spans="2:5" x14ac:dyDescent="0.2">
      <c r="B25" s="19" t="s">
        <v>77</v>
      </c>
    </row>
    <row r="26" spans="2:5" x14ac:dyDescent="0.2">
      <c r="B26" s="33" t="s">
        <v>347</v>
      </c>
    </row>
  </sheetData>
  <phoneticPr fontId="1"/>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31"/>
  <sheetViews>
    <sheetView view="pageBreakPreview" zoomScaleNormal="100" workbookViewId="0"/>
  </sheetViews>
  <sheetFormatPr defaultColWidth="9" defaultRowHeight="13" x14ac:dyDescent="0.2"/>
  <cols>
    <col min="1" max="1" width="4.6328125" style="34" customWidth="1"/>
    <col min="2" max="2" width="19.90625" style="34" customWidth="1"/>
    <col min="3" max="3" width="15.08984375" style="34" customWidth="1"/>
    <col min="4" max="4" width="30.453125" style="34" customWidth="1"/>
    <col min="5" max="5" width="42.08984375" style="34" customWidth="1"/>
    <col min="6" max="6" width="9" style="34"/>
    <col min="7" max="7" width="14.08984375" style="34" customWidth="1"/>
    <col min="8" max="16384" width="9" style="34"/>
  </cols>
  <sheetData>
    <row r="1" spans="1:7" ht="14" x14ac:dyDescent="0.2">
      <c r="A1" s="34" t="s">
        <v>78</v>
      </c>
      <c r="F1" s="35" t="s">
        <v>2</v>
      </c>
      <c r="G1" s="445"/>
    </row>
    <row r="2" spans="1:7" ht="14" x14ac:dyDescent="0.2">
      <c r="F2" s="36"/>
      <c r="G2" s="36"/>
    </row>
    <row r="3" spans="1:7" s="36" customFormat="1" ht="14" x14ac:dyDescent="0.2">
      <c r="A3" s="35" t="s">
        <v>15</v>
      </c>
      <c r="B3" s="445"/>
      <c r="F3" s="35" t="s">
        <v>1</v>
      </c>
      <c r="G3" s="444"/>
    </row>
    <row r="4" spans="1:7" ht="14" x14ac:dyDescent="0.2">
      <c r="F4" s="36"/>
      <c r="G4" s="37"/>
    </row>
    <row r="6" spans="1:7" ht="13.5" thickBot="1" x14ac:dyDescent="0.25">
      <c r="E6" s="38" t="s">
        <v>134</v>
      </c>
    </row>
    <row r="7" spans="1:7" s="39" customFormat="1" ht="13.5" thickBot="1" x14ac:dyDescent="0.25">
      <c r="B7" s="40" t="s">
        <v>71</v>
      </c>
      <c r="C7" s="41" t="s">
        <v>72</v>
      </c>
      <c r="D7" s="41" t="s">
        <v>73</v>
      </c>
      <c r="E7" s="42" t="s">
        <v>79</v>
      </c>
    </row>
    <row r="8" spans="1:7" ht="13.5" thickTop="1" x14ac:dyDescent="0.2">
      <c r="B8" s="432"/>
      <c r="C8" s="433"/>
      <c r="D8" s="434"/>
      <c r="E8" s="435"/>
    </row>
    <row r="9" spans="1:7" x14ac:dyDescent="0.2">
      <c r="B9" s="436"/>
      <c r="C9" s="437"/>
      <c r="D9" s="438"/>
      <c r="E9" s="439"/>
    </row>
    <row r="10" spans="1:7" x14ac:dyDescent="0.2">
      <c r="B10" s="436"/>
      <c r="C10" s="437"/>
      <c r="D10" s="438"/>
      <c r="E10" s="439"/>
    </row>
    <row r="11" spans="1:7" x14ac:dyDescent="0.2">
      <c r="B11" s="436"/>
      <c r="C11" s="437"/>
      <c r="D11" s="438"/>
      <c r="E11" s="439"/>
    </row>
    <row r="12" spans="1:7" x14ac:dyDescent="0.2">
      <c r="B12" s="436"/>
      <c r="C12" s="437"/>
      <c r="D12" s="438"/>
      <c r="E12" s="439"/>
    </row>
    <row r="13" spans="1:7" x14ac:dyDescent="0.2">
      <c r="B13" s="436"/>
      <c r="C13" s="437"/>
      <c r="D13" s="438"/>
      <c r="E13" s="439"/>
    </row>
    <row r="14" spans="1:7" x14ac:dyDescent="0.2">
      <c r="B14" s="436"/>
      <c r="C14" s="437"/>
      <c r="D14" s="438"/>
      <c r="E14" s="439"/>
    </row>
    <row r="15" spans="1:7" x14ac:dyDescent="0.2">
      <c r="B15" s="436"/>
      <c r="C15" s="437"/>
      <c r="D15" s="438"/>
      <c r="E15" s="439"/>
    </row>
    <row r="16" spans="1:7" x14ac:dyDescent="0.2">
      <c r="B16" s="436"/>
      <c r="C16" s="437"/>
      <c r="D16" s="438"/>
      <c r="E16" s="439"/>
    </row>
    <row r="17" spans="2:5" x14ac:dyDescent="0.2">
      <c r="B17" s="436"/>
      <c r="C17" s="437"/>
      <c r="D17" s="438"/>
      <c r="E17" s="439"/>
    </row>
    <row r="18" spans="2:5" x14ac:dyDescent="0.2">
      <c r="B18" s="436"/>
      <c r="C18" s="437"/>
      <c r="D18" s="438"/>
      <c r="E18" s="439"/>
    </row>
    <row r="19" spans="2:5" x14ac:dyDescent="0.2">
      <c r="B19" s="436"/>
      <c r="C19" s="437"/>
      <c r="D19" s="438"/>
      <c r="E19" s="439"/>
    </row>
    <row r="20" spans="2:5" x14ac:dyDescent="0.2">
      <c r="B20" s="436"/>
      <c r="C20" s="437"/>
      <c r="D20" s="438"/>
      <c r="E20" s="439"/>
    </row>
    <row r="21" spans="2:5" ht="13.5" thickBot="1" x14ac:dyDescent="0.25">
      <c r="B21" s="440"/>
      <c r="C21" s="441"/>
      <c r="D21" s="442"/>
      <c r="E21" s="443"/>
    </row>
    <row r="22" spans="2:5" ht="13.5" thickBot="1" x14ac:dyDescent="0.25">
      <c r="B22" s="43" t="s">
        <v>75</v>
      </c>
      <c r="C22" s="44">
        <f>SUM(C8:C21)</f>
        <v>0</v>
      </c>
      <c r="D22" s="45"/>
      <c r="E22" s="46"/>
    </row>
    <row r="24" spans="2:5" x14ac:dyDescent="0.2">
      <c r="B24" s="34" t="s">
        <v>80</v>
      </c>
    </row>
    <row r="25" spans="2:5" x14ac:dyDescent="0.2">
      <c r="B25" s="34" t="s">
        <v>81</v>
      </c>
    </row>
    <row r="26" spans="2:5" x14ac:dyDescent="0.2">
      <c r="B26" s="34" t="s">
        <v>82</v>
      </c>
    </row>
    <row r="27" spans="2:5" x14ac:dyDescent="0.2">
      <c r="B27" s="34" t="s">
        <v>135</v>
      </c>
    </row>
    <row r="28" spans="2:5" x14ac:dyDescent="0.2">
      <c r="B28" s="34" t="s">
        <v>83</v>
      </c>
    </row>
    <row r="29" spans="2:5" x14ac:dyDescent="0.2">
      <c r="B29" s="34" t="s">
        <v>84</v>
      </c>
    </row>
    <row r="30" spans="2:5" x14ac:dyDescent="0.2">
      <c r="B30" s="34" t="s">
        <v>136</v>
      </c>
    </row>
    <row r="31" spans="2:5" x14ac:dyDescent="0.2">
      <c r="B31" s="47" t="s">
        <v>137</v>
      </c>
    </row>
  </sheetData>
  <phoneticPr fontId="1"/>
  <pageMargins left="0.47" right="0.3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総括表③</vt:lpstr>
      <vt:lpstr>３①・3 </vt:lpstr>
      <vt:lpstr>３①・４</vt:lpstr>
      <vt:lpstr>３①・５ </vt:lpstr>
      <vt:lpstr>３②総括表 </vt:lpstr>
      <vt:lpstr>３②A・B（法適）</vt:lpstr>
      <vt:lpstr>３②A'・B'（法適）（一組分）</vt:lpstr>
      <vt:lpstr>３②C（法適）</vt:lpstr>
      <vt:lpstr>３②D（法適） </vt:lpstr>
      <vt:lpstr>３②E・F（法非適）</vt:lpstr>
      <vt:lpstr>３②E'・F'（法非適）（一組分）</vt:lpstr>
      <vt:lpstr>３②G（法非適）</vt:lpstr>
      <vt:lpstr>３③A </vt:lpstr>
      <vt:lpstr>３③Ｂ</vt:lpstr>
      <vt:lpstr>'３①・3 '!Print_Area</vt:lpstr>
      <vt:lpstr>'３①・４'!Print_Area</vt:lpstr>
      <vt:lpstr>'３①・５ '!Print_Area</vt:lpstr>
      <vt:lpstr>'３②A・B（法適）'!Print_Area</vt:lpstr>
      <vt:lpstr>'３②D（法適） '!Print_Area</vt:lpstr>
      <vt:lpstr>'３②E・F（法非適）'!Print_Area</vt:lpstr>
      <vt:lpstr>'３②E''・F''（法非適）（一組分）'!Print_Area</vt:lpstr>
      <vt:lpstr>'３②G（法非適）'!Print_Area</vt:lpstr>
      <vt:lpstr>'３③A '!Print_Area</vt:lpstr>
      <vt:lpstr>'３③Ｂ'!Print_Area</vt:lpstr>
      <vt:lpstr>総括表③!Print_Area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2024-12-16T06:25:56Z</dcterms:created>
  <dcterms:modified xsi:type="dcterms:W3CDTF">2024-12-16T06:26:16Z</dcterms:modified>
</cp:coreProperties>
</file>