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5DEE5CF9B9B709A262E90FC3FD104427622DB3A7" xr6:coauthVersionLast="47" xr6:coauthVersionMax="47" xr10:uidLastSave="{14C09317-5B29-4737-AD0C-D761C6716DFA}"/>
  <workbookProtection workbookAlgorithmName="SHA-512" workbookHashValue="EFjkeF6KA47SVgNc60O3uxIYCrJKPTaxRMosI/spRZ8/PO66IB3DuR9rmPCEWb6AKx+r+cJEXy07YN5JhtRgJQ==" workbookSaltValue="7hXGP8RjQ3GDsTyihGqNI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alcChain>
</file>

<file path=xl/sharedStrings.xml><?xml version="1.0" encoding="utf-8"?>
<sst xmlns="http://schemas.openxmlformats.org/spreadsheetml/2006/main" count="253" uniqueCount="113">
  <si>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</si>
  <si>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</si>
  <si>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</si>
  <si>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</si>
  <si>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</si>
  <si>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</si>
  <si>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</si>
  <si>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</si>
  <si>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</si>
  <si>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</si>
  <si>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</si>
  <si>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</si>
  <si>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</si>
  <si>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</si>
  <si>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</si>
  <si>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</si>
  <si>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</si>
  <si>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</si>
  <si>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</si>
  <si>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</si>
  <si>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</si>
  <si>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</si>
  <si>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</si>
  <si>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</si>
  <si>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</si>
  <si>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</si>
  <si>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</si>
  <si>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①経常収支比率、⑤経費回収率、⑥汚水処理原価
　下水道を利用する企業立地が計画を大幅に下回っていることなどから、汚水有収水量の実績が低調となり使用料収入が計画を下回っていることや汚水処理費のコストが増加しており、令和５年度に電気料の高騰等に対応するため使用料単価の見直しを実施したが、依然として平均値を下回っており引き続き改善に努める。
②累積欠損金比率
　現金収支の不足額を一般会計からの長期借入金で賄っていることが、借入額が累積している主な要因である。今後、使用料単価の見直しなどにより改善に努める。
③流動比率
　流動負債である翌年度の企業債償還額に対して、当該年度の現金等を確保できていないため、現金収支不足が発生し、一般会計から長期借入を行っていることが平均値を下回る主な要因である。なお、現金収支の不足時は、一般会計から長期借入を行うため、支払能力に問題はない。
④企業債残高対事業規模比率
　過去の設備投資に係る借入が大きいため平均よりかなり高いが、返済計画に基づき着実に返済している。
⑧水洗化率
　特定公共下水道は、ユーザーの大部分が企業であり、企業分の水洗化率は反映されないため当水洗化率の高低は経営に影響が小さい。</t>
    <rPh sb="37" eb="39">
      <t>ケイカク</t>
    </rPh>
    <rPh sb="40" eb="42">
      <t>オオハバ</t>
    </rPh>
    <rPh sb="43" eb="45">
      <t>シタマワ</t>
    </rPh>
    <rPh sb="77" eb="79">
      <t>ケイカク</t>
    </rPh>
    <rPh sb="80" eb="82">
      <t>シタマワ</t>
    </rPh>
    <rPh sb="142" eb="144">
      <t>イゼン</t>
    </rPh>
    <rPh sb="157" eb="158">
      <t>ヒ</t>
    </rPh>
    <rPh sb="159" eb="160">
      <t>ツヅ</t>
    </rPh>
    <rPh sb="161" eb="163">
      <t>カイゼン</t>
    </rPh>
    <rPh sb="164" eb="165">
      <t>ツト</t>
    </rPh>
    <phoneticPr fontId="4"/>
  </si>
  <si>
    <t>2. 老朽化の状況について</t>
    <phoneticPr fontId="4"/>
  </si>
  <si>
    <t>①有形固定資産減価償却率
　策定したストックマネジメント計画に基づき計画的に施設の更新を図っている。
②管渠老朽化率、③管渠改善率
　法定耐用年数を超えた管渠は無いが、引き続きストックマネジメント計画に基づき計画的な更新を図る。</t>
    <phoneticPr fontId="4"/>
  </si>
  <si>
    <t>2. 老朽化の状況</t>
    <phoneticPr fontId="4"/>
  </si>
  <si>
    <t>全体総括</t>
    <rPh sb="0" eb="2">
      <t>ゼンタイ</t>
    </rPh>
    <rPh sb="2" eb="4">
      <t>ソウカツ</t>
    </rPh>
    <phoneticPr fontId="4"/>
  </si>
  <si>
    <t>　令和５年度に、電気料の高騰や施設の老朽化に伴う修繕費用の増加などの支出増に対応するため、使用料単価の見直しを実施し収入の増加が図られたが、依然として経営状況は厳しいことから、今後も使用料単価の見直しなどの事業収支の改善に向けた取組や維持管理費の削減に努めることはもとより、第２期ストックマネジメント計画に基づいて計画的な修繕を行うことや、処理場敷地の有効活用の検討を行うなど、持続的で安定した下水道サービスの提供に努める。</t>
    <rPh sb="8" eb="11">
      <t>デンキリョウ</t>
    </rPh>
    <rPh sb="12" eb="14">
      <t>コウトウ</t>
    </rPh>
    <rPh sb="15" eb="17">
      <t>シセツ</t>
    </rPh>
    <rPh sb="18" eb="21">
      <t>ロウキュウカ</t>
    </rPh>
    <rPh sb="22" eb="23">
      <t>トモナ</t>
    </rPh>
    <rPh sb="24" eb="26">
      <t>シュウゼン</t>
    </rPh>
    <rPh sb="26" eb="28">
      <t>ヒヨウ</t>
    </rPh>
    <rPh sb="29" eb="31">
      <t>ゾウカ</t>
    </rPh>
    <rPh sb="34" eb="37">
      <t>シシュツゾウ</t>
    </rPh>
    <rPh sb="38" eb="40">
      <t>タイオウ</t>
    </rPh>
    <rPh sb="64" eb="65">
      <t>ハカ</t>
    </rPh>
    <rPh sb="70" eb="72">
      <t>イゼン</t>
    </rPh>
    <rPh sb="75" eb="77">
      <t>ケイエイ</t>
    </rPh>
    <rPh sb="77" eb="79">
      <t>ジョウキョウ</t>
    </rPh>
    <rPh sb="80" eb="81">
      <t>キビ</t>
    </rPh>
    <rPh sb="170" eb="173">
      <t>ショリジョウ</t>
    </rPh>
    <rPh sb="173" eb="175">
      <t>シキチ</t>
    </rPh>
    <rPh sb="176" eb="178">
      <t>ユウコウ</t>
    </rPh>
    <rPh sb="178" eb="180">
      <t>カツヨウ</t>
    </rPh>
    <rPh sb="181" eb="183">
      <t>ケントウ</t>
    </rPh>
    <rPh sb="184" eb="185">
      <t>オコナ</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</si>
  <si>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</si>
  <si>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</si>
  <si>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</si>
  <si>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</si>
  <si>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</si>
  <si>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</si>
  <si>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</si>
  <si>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</si>
  <si>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</si>
  <si>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</si>
  <si>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</si>
  <si>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</si>
  <si>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</si>
  <si>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</si>
  <si>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</si>
  <si>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</si>
  <si>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</si>
  <si>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</si>
  <si>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</si>
  <si>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</si>
  <si>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</si>
  <si>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</si>
  <si>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</si>
  <si>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</si>
  <si>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</si>
  <si>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</si>
  <si>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</si>
  <si>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</si>
  <si>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</si>
  <si>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</si>
  <si>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</si>
  <si>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</si>
  <si>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</si>
  <si>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</si>
  <si>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</si>
  <si>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</si>
  <si>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</si>
  <si>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</si>
  <si>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</si>
  <si>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</si>
  <si>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</si>
  <si>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</si>
  <si>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</si>
  <si>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</si>
  <si>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</si>
  <si>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</si>
  <si>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</si>
  <si>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</si>
  <si>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</si>
  <si>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</si>
  <si>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</si>
  <si>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</si>
  <si>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</si>
  <si>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</si>
  <si>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</si>
  <si>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</si>
  <si>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</si>
  <si>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</si>
  <si>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</si>
  <si>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</si>
  <si>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</si>
  <si>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</si>
  <si>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</si>
  <si>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</si>
  <si>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</si>
  <si>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t>
  </si>
  <si>
    <t>法適用</t>
  </si>
  <si>
    <t>下水道事業</t>
  </si>
  <si>
    <t>特定公共下水道</t>
  </si>
  <si>
    <t>-</t>
  </si>
  <si>
    <t>非設置</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</si>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</sst>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7F1-4B27-A6C9-2F5015EE373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0.17</c:v>
                </c:pt>
                <c:pt idx="2">
                  <c:v>0.34</c:v>
                </c:pt>
                <c:pt idx="3" formatCode="#,##0.00;&quot;△&quot;#,##0.00">
                  <c:v>0</c:v>
                </c:pt>
                <c:pt idx="4">
                  <c:v>0.1</c:v>
                </c:pt>
              </c:numCache>
            </c:numRef>
          </c:val>
          <c:smooth val="0"/>
          <c:extLst>
            <c:ext xmlns:c16="http://schemas.microsoft.com/office/drawing/2014/chart" uri="{C3380CC4-5D6E-409C-BE32-E72D297353CC}">
              <c16:uniqueId val="{00000001-97F1-4B27-A6C9-2F5015EE373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91.47</c:v>
                </c:pt>
                <c:pt idx="2">
                  <c:v>89.51</c:v>
                </c:pt>
                <c:pt idx="3">
                  <c:v>98.17</c:v>
                </c:pt>
                <c:pt idx="4">
                  <c:v>97.39</c:v>
                </c:pt>
              </c:numCache>
            </c:numRef>
          </c:val>
          <c:extLst>
            <c:ext xmlns:c16="http://schemas.microsoft.com/office/drawing/2014/chart" uri="{C3380CC4-5D6E-409C-BE32-E72D297353CC}">
              <c16:uniqueId val="{00000000-EA16-4E37-BF80-B9090D1E1DC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12.46</c:v>
                </c:pt>
                <c:pt idx="2">
                  <c:v>12.6</c:v>
                </c:pt>
                <c:pt idx="3">
                  <c:v>12.7</c:v>
                </c:pt>
                <c:pt idx="4">
                  <c:v>68.709999999999994</c:v>
                </c:pt>
              </c:numCache>
            </c:numRef>
          </c:val>
          <c:smooth val="0"/>
          <c:extLst>
            <c:ext xmlns:c16="http://schemas.microsoft.com/office/drawing/2014/chart" uri="{C3380CC4-5D6E-409C-BE32-E72D297353CC}">
              <c16:uniqueId val="{00000001-EA16-4E37-BF80-B9090D1E1DC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formatCode="#,##0.00;&quot;△&quot;#,##0.00;&quot;-&quot;">
                  <c:v>0</c:v>
                </c:pt>
                <c:pt idx="1">
                  <c:v>0</c:v>
                </c:pt>
                <c:pt idx="2" formatCode="#,##0.00;&quot;△&quot;#,##0.00;&quot;-&quot;">
                  <c:v>100</c:v>
                </c:pt>
                <c:pt idx="3" formatCode="#,##0.00;&quot;△&quot;#,##0.00;&quot;-&quot;">
                  <c:v>100</c:v>
                </c:pt>
                <c:pt idx="4" formatCode="#,##0.00;&quot;△&quot;#,##0.00;&quot;-&quot;">
                  <c:v>100</c:v>
                </c:pt>
              </c:numCache>
            </c:numRef>
          </c:val>
          <c:extLst>
            <c:ext xmlns:c16="http://schemas.microsoft.com/office/drawing/2014/chart" uri="{C3380CC4-5D6E-409C-BE32-E72D297353CC}">
              <c16:uniqueId val="{00000000-E5AC-4DB2-8F1F-45CDFCD04E4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0.52</c:v>
                </c:pt>
                <c:pt idx="2">
                  <c:v>0.66</c:v>
                </c:pt>
                <c:pt idx="3">
                  <c:v>0.62</c:v>
                </c:pt>
                <c:pt idx="4">
                  <c:v>0.61</c:v>
                </c:pt>
              </c:numCache>
            </c:numRef>
          </c:val>
          <c:smooth val="0"/>
          <c:extLst>
            <c:ext xmlns:c16="http://schemas.microsoft.com/office/drawing/2014/chart" uri="{C3380CC4-5D6E-409C-BE32-E72D297353CC}">
              <c16:uniqueId val="{00000001-E5AC-4DB2-8F1F-45CDFCD04E4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82.74</c:v>
                </c:pt>
                <c:pt idx="2">
                  <c:v>76.23</c:v>
                </c:pt>
                <c:pt idx="3">
                  <c:v>75.22</c:v>
                </c:pt>
                <c:pt idx="4">
                  <c:v>74.459999999999994</c:v>
                </c:pt>
              </c:numCache>
            </c:numRef>
          </c:val>
          <c:extLst>
            <c:ext xmlns:c16="http://schemas.microsoft.com/office/drawing/2014/chart" uri="{C3380CC4-5D6E-409C-BE32-E72D297353CC}">
              <c16:uniqueId val="{00000000-D13B-4648-B499-85EA4D16B42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103.11</c:v>
                </c:pt>
                <c:pt idx="2">
                  <c:v>103.62</c:v>
                </c:pt>
                <c:pt idx="3">
                  <c:v>100.53</c:v>
                </c:pt>
                <c:pt idx="4">
                  <c:v>104.18</c:v>
                </c:pt>
              </c:numCache>
            </c:numRef>
          </c:val>
          <c:smooth val="0"/>
          <c:extLst>
            <c:ext xmlns:c16="http://schemas.microsoft.com/office/drawing/2014/chart" uri="{C3380CC4-5D6E-409C-BE32-E72D297353CC}">
              <c16:uniqueId val="{00000001-D13B-4648-B499-85EA4D16B42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5.17</c:v>
                </c:pt>
                <c:pt idx="2">
                  <c:v>10</c:v>
                </c:pt>
                <c:pt idx="3">
                  <c:v>14.7</c:v>
                </c:pt>
                <c:pt idx="4">
                  <c:v>18.89</c:v>
                </c:pt>
              </c:numCache>
            </c:numRef>
          </c:val>
          <c:extLst>
            <c:ext xmlns:c16="http://schemas.microsoft.com/office/drawing/2014/chart" uri="{C3380CC4-5D6E-409C-BE32-E72D297353CC}">
              <c16:uniqueId val="{00000000-04AE-4BBC-BC4B-FA0C9D4DA17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47.04</c:v>
                </c:pt>
                <c:pt idx="2">
                  <c:v>48.77</c:v>
                </c:pt>
                <c:pt idx="3">
                  <c:v>50.14</c:v>
                </c:pt>
                <c:pt idx="4">
                  <c:v>60.67</c:v>
                </c:pt>
              </c:numCache>
            </c:numRef>
          </c:val>
          <c:smooth val="0"/>
          <c:extLst>
            <c:ext xmlns:c16="http://schemas.microsoft.com/office/drawing/2014/chart" uri="{C3380CC4-5D6E-409C-BE32-E72D297353CC}">
              <c16:uniqueId val="{00000001-04AE-4BBC-BC4B-FA0C9D4DA17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50E-41B3-8BE8-1B86B59A4C3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4.4400000000000004</c:v>
                </c:pt>
                <c:pt idx="2">
                  <c:v>5.51</c:v>
                </c:pt>
                <c:pt idx="3">
                  <c:v>6.05</c:v>
                </c:pt>
                <c:pt idx="4">
                  <c:v>6.11</c:v>
                </c:pt>
              </c:numCache>
            </c:numRef>
          </c:val>
          <c:smooth val="0"/>
          <c:extLst>
            <c:ext xmlns:c16="http://schemas.microsoft.com/office/drawing/2014/chart" uri="{C3380CC4-5D6E-409C-BE32-E72D297353CC}">
              <c16:uniqueId val="{00000001-150E-41B3-8BE8-1B86B59A4C3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3254.8</c:v>
                </c:pt>
                <c:pt idx="2">
                  <c:v>3237.17</c:v>
                </c:pt>
                <c:pt idx="3">
                  <c:v>3143.49</c:v>
                </c:pt>
                <c:pt idx="4">
                  <c:v>3006.3</c:v>
                </c:pt>
              </c:numCache>
            </c:numRef>
          </c:val>
          <c:extLst>
            <c:ext xmlns:c16="http://schemas.microsoft.com/office/drawing/2014/chart" uri="{C3380CC4-5D6E-409C-BE32-E72D297353CC}">
              <c16:uniqueId val="{00000000-8E07-4F88-94A0-BCFCD821C3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270.95</c:v>
                </c:pt>
                <c:pt idx="2">
                  <c:v>260.23</c:v>
                </c:pt>
                <c:pt idx="3">
                  <c:v>269.08</c:v>
                </c:pt>
                <c:pt idx="4">
                  <c:v>259.61</c:v>
                </c:pt>
              </c:numCache>
            </c:numRef>
          </c:val>
          <c:smooth val="0"/>
          <c:extLst>
            <c:ext xmlns:c16="http://schemas.microsoft.com/office/drawing/2014/chart" uri="{C3380CC4-5D6E-409C-BE32-E72D297353CC}">
              <c16:uniqueId val="{00000001-8E07-4F88-94A0-BCFCD821C3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68.52</c:v>
                </c:pt>
                <c:pt idx="2">
                  <c:v>78.13</c:v>
                </c:pt>
                <c:pt idx="3">
                  <c:v>67.650000000000006</c:v>
                </c:pt>
                <c:pt idx="4">
                  <c:v>83.9</c:v>
                </c:pt>
              </c:numCache>
            </c:numRef>
          </c:val>
          <c:extLst>
            <c:ext xmlns:c16="http://schemas.microsoft.com/office/drawing/2014/chart" uri="{C3380CC4-5D6E-409C-BE32-E72D297353CC}">
              <c16:uniqueId val="{00000000-C315-491F-A26F-AB8E6DADD14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333.87</c:v>
                </c:pt>
                <c:pt idx="2">
                  <c:v>274.66000000000003</c:v>
                </c:pt>
                <c:pt idx="3">
                  <c:v>294.39999999999998</c:v>
                </c:pt>
                <c:pt idx="4">
                  <c:v>250.69</c:v>
                </c:pt>
              </c:numCache>
            </c:numRef>
          </c:val>
          <c:smooth val="0"/>
          <c:extLst>
            <c:ext xmlns:c16="http://schemas.microsoft.com/office/drawing/2014/chart" uri="{C3380CC4-5D6E-409C-BE32-E72D297353CC}">
              <c16:uniqueId val="{00000001-C315-491F-A26F-AB8E6DADD14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843.78</c:v>
                </c:pt>
                <c:pt idx="2">
                  <c:v>852.01</c:v>
                </c:pt>
                <c:pt idx="3">
                  <c:v>808.88</c:v>
                </c:pt>
                <c:pt idx="4">
                  <c:v>802.73</c:v>
                </c:pt>
              </c:numCache>
            </c:numRef>
          </c:val>
          <c:extLst>
            <c:ext xmlns:c16="http://schemas.microsoft.com/office/drawing/2014/chart" uri="{C3380CC4-5D6E-409C-BE32-E72D297353CC}">
              <c16:uniqueId val="{00000000-13D1-4B87-952A-BBF7C934BF8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185.86</c:v>
                </c:pt>
                <c:pt idx="2">
                  <c:v>184.67</c:v>
                </c:pt>
                <c:pt idx="3">
                  <c:v>222.51</c:v>
                </c:pt>
                <c:pt idx="4">
                  <c:v>281.22000000000003</c:v>
                </c:pt>
              </c:numCache>
            </c:numRef>
          </c:val>
          <c:smooth val="0"/>
          <c:extLst>
            <c:ext xmlns:c16="http://schemas.microsoft.com/office/drawing/2014/chart" uri="{C3380CC4-5D6E-409C-BE32-E72D297353CC}">
              <c16:uniqueId val="{00000001-13D1-4B87-952A-BBF7C934BF8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36.81</c:v>
                </c:pt>
                <c:pt idx="2">
                  <c:v>29.11</c:v>
                </c:pt>
                <c:pt idx="3">
                  <c:v>29.95</c:v>
                </c:pt>
                <c:pt idx="4">
                  <c:v>30.72</c:v>
                </c:pt>
              </c:numCache>
            </c:numRef>
          </c:val>
          <c:extLst>
            <c:ext xmlns:c16="http://schemas.microsoft.com/office/drawing/2014/chart" uri="{C3380CC4-5D6E-409C-BE32-E72D297353CC}">
              <c16:uniqueId val="{00000000-3EF6-444E-A30A-3A4473E6C80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92.2</c:v>
                </c:pt>
                <c:pt idx="2">
                  <c:v>91.68</c:v>
                </c:pt>
                <c:pt idx="3">
                  <c:v>88.54</c:v>
                </c:pt>
                <c:pt idx="4">
                  <c:v>92.76</c:v>
                </c:pt>
              </c:numCache>
            </c:numRef>
          </c:val>
          <c:smooth val="0"/>
          <c:extLst>
            <c:ext xmlns:c16="http://schemas.microsoft.com/office/drawing/2014/chart" uri="{C3380CC4-5D6E-409C-BE32-E72D297353CC}">
              <c16:uniqueId val="{00000001-3EF6-444E-A30A-3A4473E6C80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497</c:v>
                </c:pt>
                <c:pt idx="2">
                  <c:v>629.11</c:v>
                </c:pt>
                <c:pt idx="3">
                  <c:v>615.97</c:v>
                </c:pt>
                <c:pt idx="4">
                  <c:v>546.35</c:v>
                </c:pt>
              </c:numCache>
            </c:numRef>
          </c:val>
          <c:extLst>
            <c:ext xmlns:c16="http://schemas.microsoft.com/office/drawing/2014/chart" uri="{C3380CC4-5D6E-409C-BE32-E72D297353CC}">
              <c16:uniqueId val="{00000000-9669-4415-AA0C-2871D281379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75.41</c:v>
                </c:pt>
                <c:pt idx="2">
                  <c:v>75.709999999999994</c:v>
                </c:pt>
                <c:pt idx="3">
                  <c:v>78.31</c:v>
                </c:pt>
                <c:pt idx="4">
                  <c:v>38.409999999999997</c:v>
                </c:pt>
              </c:numCache>
            </c:numRef>
          </c:val>
          <c:smooth val="0"/>
          <c:extLst>
            <c:ext xmlns:c16="http://schemas.microsoft.com/office/drawing/2014/chart" uri="{C3380CC4-5D6E-409C-BE32-E72D297353CC}">
              <c16:uniqueId val="{00000001-9669-4415-AA0C-2871D281379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特定公共下水道</v>
      </c>
      <c r="Q8" s="39"/>
      <c r="R8" s="39"/>
      <c r="S8" s="39"/>
      <c r="T8" s="39"/>
      <c r="U8" s="39"/>
      <c r="V8" s="39"/>
      <c r="W8" s="39" t="str">
        <f>データ!L6</f>
        <v>-</v>
      </c>
      <c r="X8" s="39"/>
      <c r="Y8" s="39"/>
      <c r="Z8" s="39"/>
      <c r="AA8" s="39"/>
      <c r="AB8" s="39"/>
      <c r="AC8" s="39"/>
      <c r="AD8" s="40" t="str">
        <f>データ!$M$6</f>
        <v>非設置</v>
      </c>
      <c r="AE8" s="40"/>
      <c r="AF8" s="40"/>
      <c r="AG8" s="40"/>
      <c r="AH8" s="40"/>
      <c r="AI8" s="40"/>
      <c r="AJ8" s="40"/>
      <c r="AK8" s="3"/>
      <c r="AL8" s="41">
        <f>データ!S6</f>
        <v>5093983</v>
      </c>
      <c r="AM8" s="41"/>
      <c r="AN8" s="41"/>
      <c r="AO8" s="41"/>
      <c r="AP8" s="41"/>
      <c r="AQ8" s="41"/>
      <c r="AR8" s="41"/>
      <c r="AS8" s="41"/>
      <c r="AT8" s="34">
        <f>データ!T6</f>
        <v>83422.23</v>
      </c>
      <c r="AU8" s="34"/>
      <c r="AV8" s="34"/>
      <c r="AW8" s="34"/>
      <c r="AX8" s="34"/>
      <c r="AY8" s="34"/>
      <c r="AZ8" s="34"/>
      <c r="BA8" s="34"/>
      <c r="BB8" s="34">
        <f>データ!U6</f>
        <v>61.06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-21.85</v>
      </c>
      <c r="J10" s="34"/>
      <c r="K10" s="34"/>
      <c r="L10" s="34"/>
      <c r="M10" s="34"/>
      <c r="N10" s="34"/>
      <c r="O10" s="34"/>
      <c r="P10" s="34">
        <f>データ!P6</f>
        <v>0.12</v>
      </c>
      <c r="Q10" s="34"/>
      <c r="R10" s="34"/>
      <c r="S10" s="34"/>
      <c r="T10" s="34"/>
      <c r="U10" s="34"/>
      <c r="V10" s="34"/>
      <c r="W10" s="34">
        <f>データ!Q6</f>
        <v>68.37</v>
      </c>
      <c r="X10" s="34"/>
      <c r="Y10" s="34"/>
      <c r="Z10" s="34"/>
      <c r="AA10" s="34"/>
      <c r="AB10" s="34"/>
      <c r="AC10" s="34"/>
      <c r="AD10" s="41">
        <f>データ!R6</f>
        <v>4950</v>
      </c>
      <c r="AE10" s="41"/>
      <c r="AF10" s="41"/>
      <c r="AG10" s="41"/>
      <c r="AH10" s="41"/>
      <c r="AI10" s="41"/>
      <c r="AJ10" s="41"/>
      <c r="AK10" s="2"/>
      <c r="AL10" s="41">
        <f>データ!V6</f>
        <v>71</v>
      </c>
      <c r="AM10" s="41"/>
      <c r="AN10" s="41"/>
      <c r="AO10" s="41"/>
      <c r="AP10" s="41"/>
      <c r="AQ10" s="41"/>
      <c r="AR10" s="41"/>
      <c r="AS10" s="41"/>
      <c r="AT10" s="34">
        <f>データ!W6</f>
        <v>14.97</v>
      </c>
      <c r="AU10" s="34"/>
      <c r="AV10" s="34"/>
      <c r="AW10" s="34"/>
      <c r="AX10" s="34"/>
      <c r="AY10" s="34"/>
      <c r="AZ10" s="34"/>
      <c r="BA10" s="34"/>
      <c r="BB10" s="34">
        <f>データ!X6</f>
        <v>4.74</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27</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28</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29</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57" t="s">
        <v>30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31</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32</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6" t="s">
        <v>33</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
      </c>
      <c r="F85" s="12" t="str">
        <f>データ!AT6</f>
        <v/>
      </c>
      <c r="G85" s="12" t="str">
        <f>データ!BE6</f>
        <v/>
      </c>
      <c r="H85" s="12" t="str">
        <f>データ!BP6</f>
        <v/>
      </c>
      <c r="I85" s="12" t="str">
        <f>データ!CA6</f>
        <v/>
      </c>
      <c r="J85" s="12" t="str">
        <f>データ!CL6</f>
        <v/>
      </c>
      <c r="K85" s="12" t="str">
        <f>データ!CW6</f>
        <v/>
      </c>
      <c r="L85" s="12" t="str">
        <f>データ!DH6</f>
        <v/>
      </c>
      <c r="M85" s="12" t="str">
        <f>データ!DS6</f>
        <v/>
      </c>
      <c r="N85" s="12" t="str">
        <f>データ!ED6</f>
        <v/>
      </c>
      <c r="O85" s="12" t="str">
        <f>データ!EO6</f>
        <v/>
      </c>
    </row>
  </sheetData>
  <sheetProtection algorithmName="SHA-512" hashValue="2Pz6aKmVrpCL8twIMo//ZiKH0EWiONyuhkOKg2nDjEt+4qIp2FIC+d91FjGZZiq+a7kIl1E7RAgvH2/hABCzWA==" saltValue="BJu3vNrMuPwMzB+FVBsZZ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8" t="s">
        <v>55</v>
      </c>
      <c r="I3" s="79"/>
      <c r="J3" s="79"/>
      <c r="K3" s="79"/>
      <c r="L3" s="79"/>
      <c r="M3" s="79"/>
      <c r="N3" s="79"/>
      <c r="O3" s="79"/>
      <c r="P3" s="79"/>
      <c r="Q3" s="79"/>
      <c r="R3" s="79"/>
      <c r="S3" s="79"/>
      <c r="T3" s="79"/>
      <c r="U3" s="79"/>
      <c r="V3" s="79"/>
      <c r="W3" s="79"/>
      <c r="X3" s="80"/>
      <c r="Y3" s="84" t="s">
        <v>56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10006</v>
      </c>
      <c r="D6" s="19">
        <f t="shared" si="3"/>
        <v>46</v>
      </c>
      <c r="E6" s="19">
        <f t="shared" si="3"/>
        <v>17</v>
      </c>
      <c r="F6" s="19">
        <f t="shared" si="3"/>
        <v>2</v>
      </c>
      <c r="G6" s="19">
        <f t="shared" si="3"/>
        <v>0</v>
      </c>
      <c r="H6" s="19" t="str">
        <f t="shared" si="3"/>
        <v>北海道</v>
      </c>
      <c r="I6" s="19" t="str">
        <f t="shared" si="3"/>
        <v>法適用</v>
      </c>
      <c r="J6" s="19" t="str">
        <f t="shared" si="3"/>
        <v>下水道事業</v>
      </c>
      <c r="K6" s="19" t="str">
        <f t="shared" si="3"/>
        <v>特定公共下水道</v>
      </c>
      <c r="L6" s="19" t="str">
        <f t="shared" si="3"/>
        <v>-</v>
      </c>
      <c r="M6" s="19" t="str">
        <f t="shared" si="3"/>
        <v>非設置</v>
      </c>
      <c r="N6" s="20" t="str">
        <f t="shared" si="3"/>
        <v>-</v>
      </c>
      <c r="O6" s="20">
        <f t="shared" si="3"/>
        <v>-21.85</v>
      </c>
      <c r="P6" s="20">
        <f t="shared" si="3"/>
        <v>0.12</v>
      </c>
      <c r="Q6" s="20">
        <f t="shared" si="3"/>
        <v>68.37</v>
      </c>
      <c r="R6" s="20">
        <f t="shared" si="3"/>
        <v>4950</v>
      </c>
      <c r="S6" s="20">
        <f t="shared" si="3"/>
        <v>5093983</v>
      </c>
      <c r="T6" s="20">
        <f t="shared" si="3"/>
        <v>83422.23</v>
      </c>
      <c r="U6" s="20">
        <f t="shared" si="3"/>
        <v>61.06</v>
      </c>
      <c r="V6" s="20">
        <f t="shared" si="3"/>
        <v>71</v>
      </c>
      <c r="W6" s="20">
        <f t="shared" si="3"/>
        <v>14.97</v>
      </c>
      <c r="X6" s="20">
        <f t="shared" si="3"/>
        <v>4.74</v>
      </c>
      <c r="Y6" s="21" t="str">
        <f>IF(Y7="",NA(),Y7)</f>
        <v>-</v>
      </c>
      <c r="Z6" s="21">
        <f t="shared" ref="Z6:AH6" si="4">IF(Z7="",NA(),Z7)</f>
        <v>82.74</v>
      </c>
      <c r="AA6" s="21">
        <f t="shared" si="4"/>
        <v>76.23</v>
      </c>
      <c r="AB6" s="21">
        <f t="shared" si="4"/>
        <v>75.22</v>
      </c>
      <c r="AC6" s="21">
        <f t="shared" si="4"/>
        <v>74.459999999999994</v>
      </c>
      <c r="AD6" s="21" t="str">
        <f t="shared" si="4"/>
        <v>-</v>
      </c>
      <c r="AE6" s="21">
        <f t="shared" si="4"/>
        <v>103.11</v>
      </c>
      <c r="AF6" s="21">
        <f t="shared" si="4"/>
        <v>103.62</v>
      </c>
      <c r="AG6" s="21">
        <f t="shared" si="4"/>
        <v>100.53</v>
      </c>
      <c r="AH6" s="21">
        <f t="shared" si="4"/>
        <v>104.18</v>
      </c>
      <c r="AI6" s="20" t="str">
        <f>IF(AI7="","",IF(AI7="-","【-】","【"&amp;SUBSTITUTE(TEXT(AI7,"#,##0.00"),"-","△")&amp;"】"))</f>
        <v/>
      </c>
      <c r="AJ6" s="21" t="str">
        <f>IF(AJ7="",NA(),AJ7)</f>
        <v>-</v>
      </c>
      <c r="AK6" s="21">
        <f t="shared" ref="AK6:AS6" si="5">IF(AK7="",NA(),AK7)</f>
        <v>3254.8</v>
      </c>
      <c r="AL6" s="21">
        <f t="shared" si="5"/>
        <v>3237.17</v>
      </c>
      <c r="AM6" s="21">
        <f t="shared" si="5"/>
        <v>3143.49</v>
      </c>
      <c r="AN6" s="21">
        <f t="shared" si="5"/>
        <v>3006.3</v>
      </c>
      <c r="AO6" s="21" t="str">
        <f t="shared" si="5"/>
        <v>-</v>
      </c>
      <c r="AP6" s="21">
        <f t="shared" si="5"/>
        <v>270.95</v>
      </c>
      <c r="AQ6" s="21">
        <f t="shared" si="5"/>
        <v>260.23</v>
      </c>
      <c r="AR6" s="21">
        <f t="shared" si="5"/>
        <v>269.08</v>
      </c>
      <c r="AS6" s="21">
        <f t="shared" si="5"/>
        <v>259.61</v>
      </c>
      <c r="AT6" s="20" t="str">
        <f>IF(AT7="","",IF(AT7="-","【-】","【"&amp;SUBSTITUTE(TEXT(AT7,"#,##0.00"),"-","△")&amp;"】"))</f>
        <v/>
      </c>
      <c r="AU6" s="21" t="str">
        <f>IF(AU7="",NA(),AU7)</f>
        <v>-</v>
      </c>
      <c r="AV6" s="21">
        <f t="shared" ref="AV6:BD6" si="6">IF(AV7="",NA(),AV7)</f>
        <v>68.52</v>
      </c>
      <c r="AW6" s="21">
        <f t="shared" si="6"/>
        <v>78.13</v>
      </c>
      <c r="AX6" s="21">
        <f t="shared" si="6"/>
        <v>67.650000000000006</v>
      </c>
      <c r="AY6" s="21">
        <f t="shared" si="6"/>
        <v>83.9</v>
      </c>
      <c r="AZ6" s="21" t="str">
        <f t="shared" si="6"/>
        <v>-</v>
      </c>
      <c r="BA6" s="21">
        <f t="shared" si="6"/>
        <v>333.87</v>
      </c>
      <c r="BB6" s="21">
        <f t="shared" si="6"/>
        <v>274.66000000000003</v>
      </c>
      <c r="BC6" s="21">
        <f t="shared" si="6"/>
        <v>294.39999999999998</v>
      </c>
      <c r="BD6" s="21">
        <f t="shared" si="6"/>
        <v>250.69</v>
      </c>
      <c r="BE6" s="20" t="str">
        <f>IF(BE7="","",IF(BE7="-","【-】","【"&amp;SUBSTITUTE(TEXT(BE7,"#,##0.00"),"-","△")&amp;"】"))</f>
        <v/>
      </c>
      <c r="BF6" s="21" t="str">
        <f>IF(BF7="",NA(),BF7)</f>
        <v>-</v>
      </c>
      <c r="BG6" s="21">
        <f t="shared" ref="BG6:BO6" si="7">IF(BG7="",NA(),BG7)</f>
        <v>843.78</v>
      </c>
      <c r="BH6" s="21">
        <f t="shared" si="7"/>
        <v>852.01</v>
      </c>
      <c r="BI6" s="21">
        <f t="shared" si="7"/>
        <v>808.88</v>
      </c>
      <c r="BJ6" s="21">
        <f t="shared" si="7"/>
        <v>802.73</v>
      </c>
      <c r="BK6" s="21" t="str">
        <f t="shared" si="7"/>
        <v>-</v>
      </c>
      <c r="BL6" s="21">
        <f t="shared" si="7"/>
        <v>185.86</v>
      </c>
      <c r="BM6" s="21">
        <f t="shared" si="7"/>
        <v>184.67</v>
      </c>
      <c r="BN6" s="21">
        <f t="shared" si="7"/>
        <v>222.51</v>
      </c>
      <c r="BO6" s="21">
        <f t="shared" si="7"/>
        <v>281.22000000000003</v>
      </c>
      <c r="BP6" s="20" t="str">
        <f>IF(BP7="","",IF(BP7="-","【-】","【"&amp;SUBSTITUTE(TEXT(BP7,"#,##0.00"),"-","△")&amp;"】"))</f>
        <v/>
      </c>
      <c r="BQ6" s="21" t="str">
        <f>IF(BQ7="",NA(),BQ7)</f>
        <v>-</v>
      </c>
      <c r="BR6" s="21">
        <f t="shared" ref="BR6:BZ6" si="8">IF(BR7="",NA(),BR7)</f>
        <v>36.81</v>
      </c>
      <c r="BS6" s="21">
        <f t="shared" si="8"/>
        <v>29.11</v>
      </c>
      <c r="BT6" s="21">
        <f t="shared" si="8"/>
        <v>29.95</v>
      </c>
      <c r="BU6" s="21">
        <f t="shared" si="8"/>
        <v>30.72</v>
      </c>
      <c r="BV6" s="21" t="str">
        <f t="shared" si="8"/>
        <v>-</v>
      </c>
      <c r="BW6" s="21">
        <f t="shared" si="8"/>
        <v>92.2</v>
      </c>
      <c r="BX6" s="21">
        <f t="shared" si="8"/>
        <v>91.68</v>
      </c>
      <c r="BY6" s="21">
        <f t="shared" si="8"/>
        <v>88.54</v>
      </c>
      <c r="BZ6" s="21">
        <f t="shared" si="8"/>
        <v>92.76</v>
      </c>
      <c r="CA6" s="20" t="str">
        <f>IF(CA7="","",IF(CA7="-","【-】","【"&amp;SUBSTITUTE(TEXT(CA7,"#,##0.00"),"-","△")&amp;"】"))</f>
        <v/>
      </c>
      <c r="CB6" s="21" t="str">
        <f>IF(CB7="",NA(),CB7)</f>
        <v>-</v>
      </c>
      <c r="CC6" s="21">
        <f t="shared" ref="CC6:CK6" si="9">IF(CC7="",NA(),CC7)</f>
        <v>497</v>
      </c>
      <c r="CD6" s="21">
        <f t="shared" si="9"/>
        <v>629.11</v>
      </c>
      <c r="CE6" s="21">
        <f t="shared" si="9"/>
        <v>615.97</v>
      </c>
      <c r="CF6" s="21">
        <f t="shared" si="9"/>
        <v>546.35</v>
      </c>
      <c r="CG6" s="21" t="str">
        <f t="shared" si="9"/>
        <v>-</v>
      </c>
      <c r="CH6" s="21">
        <f t="shared" si="9"/>
        <v>75.41</v>
      </c>
      <c r="CI6" s="21">
        <f t="shared" si="9"/>
        <v>75.709999999999994</v>
      </c>
      <c r="CJ6" s="21">
        <f t="shared" si="9"/>
        <v>78.31</v>
      </c>
      <c r="CK6" s="21">
        <f t="shared" si="9"/>
        <v>38.409999999999997</v>
      </c>
      <c r="CL6" s="20" t="str">
        <f>IF(CL7="","",IF(CL7="-","【-】","【"&amp;SUBSTITUTE(TEXT(CL7,"#,##0.00"),"-","△")&amp;"】"))</f>
        <v/>
      </c>
      <c r="CM6" s="21" t="str">
        <f>IF(CM7="",NA(),CM7)</f>
        <v>-</v>
      </c>
      <c r="CN6" s="21">
        <f t="shared" ref="CN6:CV6" si="10">IF(CN7="",NA(),CN7)</f>
        <v>91.47</v>
      </c>
      <c r="CO6" s="21">
        <f t="shared" si="10"/>
        <v>89.51</v>
      </c>
      <c r="CP6" s="21">
        <f t="shared" si="10"/>
        <v>98.17</v>
      </c>
      <c r="CQ6" s="21">
        <f t="shared" si="10"/>
        <v>97.39</v>
      </c>
      <c r="CR6" s="21" t="str">
        <f t="shared" si="10"/>
        <v>-</v>
      </c>
      <c r="CS6" s="21">
        <f t="shared" si="10"/>
        <v>12.46</v>
      </c>
      <c r="CT6" s="21">
        <f t="shared" si="10"/>
        <v>12.6</v>
      </c>
      <c r="CU6" s="21">
        <f t="shared" si="10"/>
        <v>12.7</v>
      </c>
      <c r="CV6" s="21">
        <f t="shared" si="10"/>
        <v>68.709999999999994</v>
      </c>
      <c r="CW6" s="20" t="str">
        <f>IF(CW7="","",IF(CW7="-","【-】","【"&amp;SUBSTITUTE(TEXT(CW7,"#,##0.00"),"-","△")&amp;"】"))</f>
        <v/>
      </c>
      <c r="CX6" s="21" t="str">
        <f>IF(CX7="",NA(),CX7)</f>
        <v>-</v>
      </c>
      <c r="CY6" s="20">
        <f t="shared" ref="CY6:DG6" si="11">IF(CY7="",NA(),CY7)</f>
        <v>0</v>
      </c>
      <c r="CZ6" s="21">
        <f t="shared" si="11"/>
        <v>100</v>
      </c>
      <c r="DA6" s="21">
        <f t="shared" si="11"/>
        <v>100</v>
      </c>
      <c r="DB6" s="21">
        <f t="shared" si="11"/>
        <v>100</v>
      </c>
      <c r="DC6" s="21" t="str">
        <f t="shared" si="11"/>
        <v>-</v>
      </c>
      <c r="DD6" s="21">
        <f t="shared" si="11"/>
        <v>0.52</v>
      </c>
      <c r="DE6" s="21">
        <f t="shared" si="11"/>
        <v>0.66</v>
      </c>
      <c r="DF6" s="21">
        <f t="shared" si="11"/>
        <v>0.62</v>
      </c>
      <c r="DG6" s="21">
        <f t="shared" si="11"/>
        <v>0.61</v>
      </c>
      <c r="DH6" s="20" t="str">
        <f>IF(DH7="","",IF(DH7="-","【-】","【"&amp;SUBSTITUTE(TEXT(DH7,"#,##0.00"),"-","△")&amp;"】"))</f>
        <v/>
      </c>
      <c r="DI6" s="21" t="str">
        <f>IF(DI7="",NA(),DI7)</f>
        <v>-</v>
      </c>
      <c r="DJ6" s="21">
        <f t="shared" ref="DJ6:DR6" si="12">IF(DJ7="",NA(),DJ7)</f>
        <v>5.17</v>
      </c>
      <c r="DK6" s="21">
        <f t="shared" si="12"/>
        <v>10</v>
      </c>
      <c r="DL6" s="21">
        <f t="shared" si="12"/>
        <v>14.7</v>
      </c>
      <c r="DM6" s="21">
        <f t="shared" si="12"/>
        <v>18.89</v>
      </c>
      <c r="DN6" s="21" t="str">
        <f t="shared" si="12"/>
        <v>-</v>
      </c>
      <c r="DO6" s="21">
        <f t="shared" si="12"/>
        <v>47.04</v>
      </c>
      <c r="DP6" s="21">
        <f t="shared" si="12"/>
        <v>48.77</v>
      </c>
      <c r="DQ6" s="21">
        <f t="shared" si="12"/>
        <v>50.14</v>
      </c>
      <c r="DR6" s="21">
        <f t="shared" si="12"/>
        <v>60.67</v>
      </c>
      <c r="DS6" s="20" t="str">
        <f>IF(DS7="","",IF(DS7="-","【-】","【"&amp;SUBSTITUTE(TEXT(DS7,"#,##0.00"),"-","△")&amp;"】"))</f>
        <v/>
      </c>
      <c r="DT6" s="21" t="str">
        <f>IF(DT7="",NA(),DT7)</f>
        <v>-</v>
      </c>
      <c r="DU6" s="20">
        <f t="shared" ref="DU6:EC6" si="13">IF(DU7="",NA(),DU7)</f>
        <v>0</v>
      </c>
      <c r="DV6" s="20">
        <f t="shared" si="13"/>
        <v>0</v>
      </c>
      <c r="DW6" s="20">
        <f t="shared" si="13"/>
        <v>0</v>
      </c>
      <c r="DX6" s="20">
        <f t="shared" si="13"/>
        <v>0</v>
      </c>
      <c r="DY6" s="21" t="str">
        <f t="shared" si="13"/>
        <v>-</v>
      </c>
      <c r="DZ6" s="21">
        <f t="shared" si="13"/>
        <v>4.4400000000000004</v>
      </c>
      <c r="EA6" s="21">
        <f t="shared" si="13"/>
        <v>5.51</v>
      </c>
      <c r="EB6" s="21">
        <f t="shared" si="13"/>
        <v>6.05</v>
      </c>
      <c r="EC6" s="21">
        <f t="shared" si="13"/>
        <v>6.11</v>
      </c>
      <c r="ED6" s="20" t="str">
        <f>IF(ED7="","",IF(ED7="-","【-】","【"&amp;SUBSTITUTE(TEXT(ED7,"#,##0.00"),"-","△")&amp;"】"))</f>
        <v/>
      </c>
      <c r="EE6" s="21" t="str">
        <f>IF(EE7="",NA(),EE7)</f>
        <v>-</v>
      </c>
      <c r="EF6" s="20">
        <f t="shared" ref="EF6:EN6" si="14">IF(EF7="",NA(),EF7)</f>
        <v>0</v>
      </c>
      <c r="EG6" s="20">
        <f t="shared" si="14"/>
        <v>0</v>
      </c>
      <c r="EH6" s="20">
        <f t="shared" si="14"/>
        <v>0</v>
      </c>
      <c r="EI6" s="20">
        <f t="shared" si="14"/>
        <v>0</v>
      </c>
      <c r="EJ6" s="21" t="str">
        <f t="shared" si="14"/>
        <v>-</v>
      </c>
      <c r="EK6" s="21">
        <f t="shared" si="14"/>
        <v>0.17</v>
      </c>
      <c r="EL6" s="21">
        <f t="shared" si="14"/>
        <v>0.34</v>
      </c>
      <c r="EM6" s="20">
        <f t="shared" si="14"/>
        <v>0</v>
      </c>
      <c r="EN6" s="21">
        <f t="shared" si="14"/>
        <v>0.1</v>
      </c>
      <c r="EO6" s="20" t="str">
        <f>IF(EO7="","",IF(EO7="-","【-】","【"&amp;SUBSTITUTE(TEXT(EO7,"#,##0.00"),"-","△")&amp;"】"))</f>
        <v/>
      </c>
    </row>
    <row r="7" spans="1:148" s="22" customFormat="1" x14ac:dyDescent="0.15">
      <c r="A7" s="14"/>
      <c r="B7" s="23">
        <v>2023</v>
      </c>
      <c r="C7" s="23">
        <v>10006</v>
      </c>
      <c r="D7" s="23">
        <v>46</v>
      </c>
      <c r="E7" s="23">
        <v>17</v>
      </c>
      <c r="F7" s="23">
        <v>2</v>
      </c>
      <c r="G7" s="23">
        <v>0</v>
      </c>
      <c r="H7" s="23" t="s">
        <v>98</v>
      </c>
      <c r="I7" s="23" t="s">
        <v>99</v>
      </c>
      <c r="J7" s="23" t="s">
        <v>100</v>
      </c>
      <c r="K7" s="23" t="s">
        <v>101</v>
      </c>
      <c r="L7" s="23" t="s">
        <v>102</v>
      </c>
      <c r="M7" s="23" t="s">
        <v>103</v>
      </c>
      <c r="N7" s="24" t="s">
        <v>102</v>
      </c>
      <c r="O7" s="24">
        <v>-21.85</v>
      </c>
      <c r="P7" s="24">
        <v>0.12</v>
      </c>
      <c r="Q7" s="24">
        <v>68.37</v>
      </c>
      <c r="R7" s="24">
        <v>4950</v>
      </c>
      <c r="S7" s="24">
        <v>5093983</v>
      </c>
      <c r="T7" s="24">
        <v>83422.23</v>
      </c>
      <c r="U7" s="24">
        <v>61.06</v>
      </c>
      <c r="V7" s="24">
        <v>71</v>
      </c>
      <c r="W7" s="24">
        <v>14.97</v>
      </c>
      <c r="X7" s="24">
        <v>4.74</v>
      </c>
      <c r="Y7" s="24" t="s">
        <v>102</v>
      </c>
      <c r="Z7" s="24">
        <v>82.74</v>
      </c>
      <c r="AA7" s="24">
        <v>76.23</v>
      </c>
      <c r="AB7" s="24">
        <v>75.22</v>
      </c>
      <c r="AC7" s="24">
        <v>74.459999999999994</v>
      </c>
      <c r="AD7" s="24" t="s">
        <v>102</v>
      </c>
      <c r="AE7" s="24">
        <v>103.11</v>
      </c>
      <c r="AF7" s="24">
        <v>103.62</v>
      </c>
      <c r="AG7" s="24">
        <v>100.53</v>
      </c>
      <c r="AH7" s="24">
        <v>104.18</v>
      </c>
      <c r="AI7" s="24"/>
      <c r="AJ7" s="24" t="s">
        <v>102</v>
      </c>
      <c r="AK7" s="24">
        <v>3254.8</v>
      </c>
      <c r="AL7" s="24">
        <v>3237.17</v>
      </c>
      <c r="AM7" s="24">
        <v>3143.49</v>
      </c>
      <c r="AN7" s="24">
        <v>3006.3</v>
      </c>
      <c r="AO7" s="24" t="s">
        <v>102</v>
      </c>
      <c r="AP7" s="24">
        <v>270.95</v>
      </c>
      <c r="AQ7" s="24">
        <v>260.23</v>
      </c>
      <c r="AR7" s="24">
        <v>269.08</v>
      </c>
      <c r="AS7" s="24">
        <v>259.61</v>
      </c>
      <c r="AT7" s="24"/>
      <c r="AU7" s="24" t="s">
        <v>102</v>
      </c>
      <c r="AV7" s="24">
        <v>68.52</v>
      </c>
      <c r="AW7" s="24">
        <v>78.13</v>
      </c>
      <c r="AX7" s="24">
        <v>67.650000000000006</v>
      </c>
      <c r="AY7" s="24">
        <v>83.9</v>
      </c>
      <c r="AZ7" s="24" t="s">
        <v>102</v>
      </c>
      <c r="BA7" s="24">
        <v>333.87</v>
      </c>
      <c r="BB7" s="24">
        <v>274.66000000000003</v>
      </c>
      <c r="BC7" s="24">
        <v>294.39999999999998</v>
      </c>
      <c r="BD7" s="24">
        <v>250.69</v>
      </c>
      <c r="BE7" s="24"/>
      <c r="BF7" s="24" t="s">
        <v>102</v>
      </c>
      <c r="BG7" s="24">
        <v>843.78</v>
      </c>
      <c r="BH7" s="24">
        <v>852.01</v>
      </c>
      <c r="BI7" s="24">
        <v>808.88</v>
      </c>
      <c r="BJ7" s="24">
        <v>802.73</v>
      </c>
      <c r="BK7" s="24" t="s">
        <v>102</v>
      </c>
      <c r="BL7" s="24">
        <v>185.86</v>
      </c>
      <c r="BM7" s="24">
        <v>184.67</v>
      </c>
      <c r="BN7" s="24">
        <v>222.51</v>
      </c>
      <c r="BO7" s="24">
        <v>281.22000000000003</v>
      </c>
      <c r="BP7" s="24"/>
      <c r="BQ7" s="24" t="s">
        <v>102</v>
      </c>
      <c r="BR7" s="24">
        <v>36.81</v>
      </c>
      <c r="BS7" s="24">
        <v>29.11</v>
      </c>
      <c r="BT7" s="24">
        <v>29.95</v>
      </c>
      <c r="BU7" s="24">
        <v>30.72</v>
      </c>
      <c r="BV7" s="24" t="s">
        <v>102</v>
      </c>
      <c r="BW7" s="24">
        <v>92.2</v>
      </c>
      <c r="BX7" s="24">
        <v>91.68</v>
      </c>
      <c r="BY7" s="24">
        <v>88.54</v>
      </c>
      <c r="BZ7" s="24">
        <v>92.76</v>
      </c>
      <c r="CA7" s="24"/>
      <c r="CB7" s="24" t="s">
        <v>102</v>
      </c>
      <c r="CC7" s="24">
        <v>497</v>
      </c>
      <c r="CD7" s="24">
        <v>629.11</v>
      </c>
      <c r="CE7" s="24">
        <v>615.97</v>
      </c>
      <c r="CF7" s="24">
        <v>546.35</v>
      </c>
      <c r="CG7" s="24" t="s">
        <v>102</v>
      </c>
      <c r="CH7" s="24">
        <v>75.41</v>
      </c>
      <c r="CI7" s="24">
        <v>75.709999999999994</v>
      </c>
      <c r="CJ7" s="24">
        <v>78.31</v>
      </c>
      <c r="CK7" s="24">
        <v>38.409999999999997</v>
      </c>
      <c r="CL7" s="24"/>
      <c r="CM7" s="24" t="s">
        <v>102</v>
      </c>
      <c r="CN7" s="24">
        <v>91.47</v>
      </c>
      <c r="CO7" s="24">
        <v>89.51</v>
      </c>
      <c r="CP7" s="24">
        <v>98.17</v>
      </c>
      <c r="CQ7" s="24">
        <v>97.39</v>
      </c>
      <c r="CR7" s="24" t="s">
        <v>102</v>
      </c>
      <c r="CS7" s="24">
        <v>12.46</v>
      </c>
      <c r="CT7" s="24">
        <v>12.6</v>
      </c>
      <c r="CU7" s="24">
        <v>12.7</v>
      </c>
      <c r="CV7" s="24">
        <v>68.709999999999994</v>
      </c>
      <c r="CW7" s="24"/>
      <c r="CX7" s="24" t="s">
        <v>102</v>
      </c>
      <c r="CY7" s="24">
        <v>0</v>
      </c>
      <c r="CZ7" s="24">
        <v>100</v>
      </c>
      <c r="DA7" s="24">
        <v>100</v>
      </c>
      <c r="DB7" s="24">
        <v>100</v>
      </c>
      <c r="DC7" s="24" t="s">
        <v>102</v>
      </c>
      <c r="DD7" s="24">
        <v>0.52</v>
      </c>
      <c r="DE7" s="24">
        <v>0.66</v>
      </c>
      <c r="DF7" s="24">
        <v>0.62</v>
      </c>
      <c r="DG7" s="24">
        <v>0.61</v>
      </c>
      <c r="DH7" s="24"/>
      <c r="DI7" s="24" t="s">
        <v>102</v>
      </c>
      <c r="DJ7" s="24">
        <v>5.17</v>
      </c>
      <c r="DK7" s="24">
        <v>10</v>
      </c>
      <c r="DL7" s="24">
        <v>14.7</v>
      </c>
      <c r="DM7" s="24">
        <v>18.89</v>
      </c>
      <c r="DN7" s="24" t="s">
        <v>102</v>
      </c>
      <c r="DO7" s="24">
        <v>47.04</v>
      </c>
      <c r="DP7" s="24">
        <v>48.77</v>
      </c>
      <c r="DQ7" s="24">
        <v>50.14</v>
      </c>
      <c r="DR7" s="24">
        <v>60.67</v>
      </c>
      <c r="DS7" s="24"/>
      <c r="DT7" s="24" t="s">
        <v>102</v>
      </c>
      <c r="DU7" s="24">
        <v>0</v>
      </c>
      <c r="DV7" s="24">
        <v>0</v>
      </c>
      <c r="DW7" s="24">
        <v>0</v>
      </c>
      <c r="DX7" s="24">
        <v>0</v>
      </c>
      <c r="DY7" s="24" t="s">
        <v>102</v>
      </c>
      <c r="DZ7" s="24">
        <v>4.4400000000000004</v>
      </c>
      <c r="EA7" s="24">
        <v>5.51</v>
      </c>
      <c r="EB7" s="24">
        <v>6.05</v>
      </c>
      <c r="EC7" s="24">
        <v>6.11</v>
      </c>
      <c r="ED7" s="24"/>
      <c r="EE7" s="24" t="s">
        <v>102</v>
      </c>
      <c r="EF7" s="24">
        <v>0</v>
      </c>
      <c r="EG7" s="24">
        <v>0</v>
      </c>
      <c r="EH7" s="24">
        <v>0</v>
      </c>
      <c r="EI7" s="24">
        <v>0</v>
      </c>
      <c r="EJ7" s="24" t="s">
        <v>102</v>
      </c>
      <c r="EK7" s="24">
        <v>0.17</v>
      </c>
      <c r="EL7" s="24">
        <v>0.34</v>
      </c>
      <c r="EM7" s="24">
        <v>0</v>
      </c>
      <c r="EN7" s="24">
        <v>0.1</v>
      </c>
      <c r="EO7" s="24"/>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109</v>
      </c>
    </row>
    <row r="12" spans="1:148" x14ac:dyDescent="0.15">
      <c r="B12">
        <v>1</v>
      </c>
      <c r="C12">
        <v>1</v>
      </c>
      <c r="D12">
        <v>2</v>
      </c>
      <c r="E12">
        <v>3</v>
      </c>
      <c r="F12">
        <v>4</v>
      </c>
      <c r="G12" t="s">
        <v>110</v>
      </c>
    </row>
    <row r="13" spans="1:148" x14ac:dyDescent="0.15">
      <c r="B13" t="s">
        <v>111</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BDFD39F7-31BA-44AD-877C-2120AED19787}"/>
</file>

<file path=customXml/itemProps2.xml><?xml version="1.0" encoding="utf-8"?>
<ds:datastoreItem xmlns:ds="http://schemas.openxmlformats.org/officeDocument/2006/customXml" ds:itemID="{5128ADB4-87B3-4075-BBD0-81CC2BA4944A}"/>
</file>

<file path=customXml/itemProps3.xml><?xml version="1.0" encoding="utf-8"?>
<ds:datastoreItem xmlns:ds="http://schemas.openxmlformats.org/officeDocument/2006/customXml" ds:itemID="{A66C8118-D2AF-4F97-A99C-ED478BA293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2025-02-15T05:08:26Z</dcterms:created>
  <dcterms:modified xsi:type="dcterms:W3CDTF">2025-02-15T05:08:37Z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