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11_2D6E77FEDE2324482B921770A091B52AB630209D" xr6:coauthVersionLast="47" xr6:coauthVersionMax="47" xr10:uidLastSave="{E96BDC56-D256-497C-A469-9C60D93A5705}"/>
  <workbookProtection workbookAlgorithmName="SHA-512" workbookHashValue="SivJf/KpUHu0e39QV3PExocNRQoKFtKi7BFkJe+ktoS4LdLhAZkbRlOAJmYnD28syz2bQ284+QRPYK2cJuRMng==" workbookSaltValue="G7+2uPRBh7XYV7L9lRBkSw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KV80" i="4" s="1"/>
  <c r="FE7" i="5"/>
  <c r="FD7" i="5"/>
  <c r="FC7" i="5"/>
  <c r="FB7" i="5"/>
  <c r="FA7" i="5"/>
  <c r="EZ7" i="5"/>
  <c r="EX7" i="5"/>
  <c r="EW7" i="5"/>
  <c r="IM80" i="4" s="1"/>
  <c r="EV7" i="5"/>
  <c r="EU7" i="5"/>
  <c r="ET7" i="5"/>
  <c r="ES7" i="5"/>
  <c r="JB79" i="4" s="1"/>
  <c r="ER7" i="5"/>
  <c r="EQ7" i="5"/>
  <c r="EP7" i="5"/>
  <c r="EO7" i="5"/>
  <c r="EM7" i="5"/>
  <c r="EL7" i="5"/>
  <c r="EZ80" i="4" s="1"/>
  <c r="EK7" i="5"/>
  <c r="EK80" i="4" s="1"/>
  <c r="EJ7" i="5"/>
  <c r="DV80" i="4" s="1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BX79" i="4" s="1"/>
  <c r="DV7" i="5"/>
  <c r="DU7" i="5"/>
  <c r="DT7" i="5"/>
  <c r="DS7" i="5"/>
  <c r="P79" i="4" s="1"/>
  <c r="DQ7" i="5"/>
  <c r="DP7" i="5"/>
  <c r="DO7" i="5"/>
  <c r="DN7" i="5"/>
  <c r="KU56" i="4" s="1"/>
  <c r="DM7" i="5"/>
  <c r="DL7" i="5"/>
  <c r="DK7" i="5"/>
  <c r="DJ7" i="5"/>
  <c r="LJ55" i="4" s="1"/>
  <c r="DI7" i="5"/>
  <c r="DH7" i="5"/>
  <c r="DF7" i="5"/>
  <c r="DE7" i="5"/>
  <c r="DD7" i="5"/>
  <c r="DC7" i="5"/>
  <c r="DB7" i="5"/>
  <c r="DA7" i="5"/>
  <c r="CZ7" i="5"/>
  <c r="CY7" i="5"/>
  <c r="HV55" i="4" s="1"/>
  <c r="CX7" i="5"/>
  <c r="HG55" i="4" s="1"/>
  <c r="CW7" i="5"/>
  <c r="GR55" i="4" s="1"/>
  <c r="CU7" i="5"/>
  <c r="CT7" i="5"/>
  <c r="CS7" i="5"/>
  <c r="CR7" i="5"/>
  <c r="DS56" i="4" s="1"/>
  <c r="CQ7" i="5"/>
  <c r="CP7" i="5"/>
  <c r="CO7" i="5"/>
  <c r="EW55" i="4" s="1"/>
  <c r="CN7" i="5"/>
  <c r="CM7" i="5"/>
  <c r="CL7" i="5"/>
  <c r="CJ7" i="5"/>
  <c r="BX56" i="4" s="1"/>
  <c r="CI7" i="5"/>
  <c r="BI56" i="4" s="1"/>
  <c r="CH7" i="5"/>
  <c r="CG7" i="5"/>
  <c r="CF7" i="5"/>
  <c r="P56" i="4" s="1"/>
  <c r="CE7" i="5"/>
  <c r="BX55" i="4" s="1"/>
  <c r="CD7" i="5"/>
  <c r="CC7" i="5"/>
  <c r="CB7" i="5"/>
  <c r="CA7" i="5"/>
  <c r="P55" i="4" s="1"/>
  <c r="BY7" i="5"/>
  <c r="BX7" i="5"/>
  <c r="BW7" i="5"/>
  <c r="LJ34" i="4" s="1"/>
  <c r="BV7" i="5"/>
  <c r="KU34" i="4" s="1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GR33" i="4" s="1"/>
  <c r="BC7" i="5"/>
  <c r="BB7" i="5"/>
  <c r="BA7" i="5"/>
  <c r="AZ7" i="5"/>
  <c r="AY7" i="5"/>
  <c r="AX7" i="5"/>
  <c r="FL33" i="4" s="1"/>
  <c r="AW7" i="5"/>
  <c r="EW33" i="4" s="1"/>
  <c r="AV7" i="5"/>
  <c r="EH33" i="4" s="1"/>
  <c r="AU7" i="5"/>
  <c r="AT7" i="5"/>
  <c r="AR7" i="5"/>
  <c r="BX34" i="4" s="1"/>
  <c r="AQ7" i="5"/>
  <c r="BI34" i="4" s="1"/>
  <c r="AP7" i="5"/>
  <c r="AO7" i="5"/>
  <c r="AN7" i="5"/>
  <c r="P34" i="4" s="1"/>
  <c r="AM7" i="5"/>
  <c r="BX33" i="4" s="1"/>
  <c r="AL7" i="5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JW10" i="4" s="1"/>
  <c r="AC6" i="5"/>
  <c r="ID10" i="4" s="1"/>
  <c r="AB6" i="5"/>
  <c r="LP8" i="4" s="1"/>
  <c r="AA6" i="5"/>
  <c r="Z6" i="5"/>
  <c r="Y6" i="5"/>
  <c r="FZ12" i="4" s="1"/>
  <c r="X6" i="5"/>
  <c r="EG12" i="4" s="1"/>
  <c r="W6" i="5"/>
  <c r="V6" i="5"/>
  <c r="AU12" i="4" s="1"/>
  <c r="U6" i="5"/>
  <c r="B12" i="4" s="1"/>
  <c r="T6" i="5"/>
  <c r="FZ10" i="4" s="1"/>
  <c r="S6" i="5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L32" i="4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I90" i="4"/>
  <c r="H90" i="4"/>
  <c r="G90" i="4"/>
  <c r="MO80" i="4"/>
  <c r="LZ80" i="4"/>
  <c r="LK80" i="4"/>
  <c r="KG80" i="4"/>
  <c r="JB80" i="4"/>
  <c r="HX80" i="4"/>
  <c r="HI80" i="4"/>
  <c r="GT80" i="4"/>
  <c r="FO80" i="4"/>
  <c r="DG80" i="4"/>
  <c r="BI80" i="4"/>
  <c r="AT80" i="4"/>
  <c r="AE80" i="4"/>
  <c r="MO79" i="4"/>
  <c r="LZ79" i="4"/>
  <c r="LK79" i="4"/>
  <c r="KV79" i="4"/>
  <c r="KG79" i="4"/>
  <c r="IM79" i="4"/>
  <c r="HX79" i="4"/>
  <c r="HI79" i="4"/>
  <c r="GT79" i="4"/>
  <c r="FO79" i="4"/>
  <c r="EK79" i="4"/>
  <c r="DV79" i="4"/>
  <c r="DG79" i="4"/>
  <c r="BI79" i="4"/>
  <c r="AT79" i="4"/>
  <c r="AE79" i="4"/>
  <c r="MN56" i="4"/>
  <c r="LY56" i="4"/>
  <c r="LJ56" i="4"/>
  <c r="KF56" i="4"/>
  <c r="IZ56" i="4"/>
  <c r="IK56" i="4"/>
  <c r="HV56" i="4"/>
  <c r="HG56" i="4"/>
  <c r="GR56" i="4"/>
  <c r="FL56" i="4"/>
  <c r="EW56" i="4"/>
  <c r="EH56" i="4"/>
  <c r="DD56" i="4"/>
  <c r="AT56" i="4"/>
  <c r="AE56" i="4"/>
  <c r="MN55" i="4"/>
  <c r="LY55" i="4"/>
  <c r="KU55" i="4"/>
  <c r="KF55" i="4"/>
  <c r="IZ55" i="4"/>
  <c r="IK55" i="4"/>
  <c r="FL55" i="4"/>
  <c r="EH55" i="4"/>
  <c r="DS55" i="4"/>
  <c r="DD55" i="4"/>
  <c r="BI55" i="4"/>
  <c r="AT55" i="4"/>
  <c r="AE55" i="4"/>
  <c r="MN34" i="4"/>
  <c r="LY34" i="4"/>
  <c r="KF34" i="4"/>
  <c r="IZ34" i="4"/>
  <c r="IK34" i="4"/>
  <c r="HV34" i="4"/>
  <c r="HG34" i="4"/>
  <c r="GR34" i="4"/>
  <c r="FL34" i="4"/>
  <c r="EW34" i="4"/>
  <c r="EH34" i="4"/>
  <c r="DS34" i="4"/>
  <c r="DD34" i="4"/>
  <c r="AT34" i="4"/>
  <c r="AE34" i="4"/>
  <c r="MN33" i="4"/>
  <c r="LY33" i="4"/>
  <c r="LJ33" i="4"/>
  <c r="KU33" i="4"/>
  <c r="KF33" i="4"/>
  <c r="IZ33" i="4"/>
  <c r="IK33" i="4"/>
  <c r="HV33" i="4"/>
  <c r="HG33" i="4"/>
  <c r="DS33" i="4"/>
  <c r="DD33" i="4"/>
  <c r="BI33" i="4"/>
  <c r="AT33" i="4"/>
  <c r="AE33" i="4"/>
  <c r="LP12" i="4"/>
  <c r="JW12" i="4"/>
  <c r="ID12" i="4"/>
  <c r="CN12" i="4"/>
  <c r="EG10" i="4"/>
  <c r="CN10" i="4"/>
  <c r="AU10" i="4"/>
  <c r="JW8" i="4"/>
  <c r="ID8" i="4"/>
  <c r="EG8" i="4"/>
  <c r="CN8" i="4"/>
  <c r="AU8" i="4"/>
  <c r="B8" i="4"/>
  <c r="B6" i="4"/>
  <c r="BX78" i="4" l="1"/>
  <c r="BX54" i="4"/>
  <c r="BX32" i="4"/>
  <c r="MO78" i="4"/>
  <c r="MN54" i="4"/>
  <c r="MN32" i="4"/>
  <c r="JB78" i="4"/>
  <c r="IZ54" i="4"/>
  <c r="IZ32" i="4"/>
  <c r="FO78" i="4"/>
  <c r="FL54" i="4"/>
  <c r="C11" i="5"/>
  <c r="D11" i="5"/>
  <c r="E11" i="5"/>
  <c r="B11" i="5"/>
  <c r="KV78" i="4" l="1"/>
  <c r="KU54" i="4"/>
  <c r="KU32" i="4"/>
  <c r="HI78" i="4"/>
  <c r="HG54" i="4"/>
  <c r="HG32" i="4"/>
  <c r="DV78" i="4"/>
  <c r="DS54" i="4"/>
  <c r="DS32" i="4"/>
  <c r="AE78" i="4"/>
  <c r="AE54" i="4"/>
  <c r="AE32" i="4"/>
  <c r="P78" i="4"/>
  <c r="P54" i="4"/>
  <c r="P32" i="4"/>
  <c r="KG78" i="4"/>
  <c r="KF54" i="4"/>
  <c r="KF32" i="4"/>
  <c r="GT78" i="4"/>
  <c r="GR54" i="4"/>
  <c r="GR32" i="4"/>
  <c r="DG78" i="4"/>
  <c r="DD54" i="4"/>
  <c r="DD32" i="4"/>
  <c r="EZ78" i="4"/>
  <c r="EW54" i="4"/>
  <c r="EW32" i="4"/>
  <c r="BI78" i="4"/>
  <c r="BI54" i="4"/>
  <c r="BI32" i="4"/>
  <c r="LZ78" i="4"/>
  <c r="LY54" i="4"/>
  <c r="LY32" i="4"/>
  <c r="IM78" i="4"/>
  <c r="IK54" i="4"/>
  <c r="IK32" i="4"/>
  <c r="HX78" i="4"/>
  <c r="HV54" i="4"/>
  <c r="HV32" i="4"/>
  <c r="EK78" i="4"/>
  <c r="EH54" i="4"/>
  <c r="EH32" i="4"/>
  <c r="AT78" i="4"/>
  <c r="AT54" i="4"/>
  <c r="AT32" i="4"/>
  <c r="LK78" i="4"/>
  <c r="LJ54" i="4"/>
  <c r="LJ32" i="4"/>
</calcChain>
</file>

<file path=xl/sharedStrings.xml><?xml version="1.0" encoding="utf-8"?>
<sst xmlns="http://schemas.openxmlformats.org/spreadsheetml/2006/main" count="344" uniqueCount="189">
  <si>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</si>
  <si>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</si>
  <si>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</si>
  <si>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</si>
  <si>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</si>
  <si>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</si>
  <si>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</si>
  <si>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</si>
  <si>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</si>
  <si>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</si>
  <si>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</si>
  <si>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</si>
  <si>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</si>
  <si>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</si>
  <si>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</si>
  <si>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</si>
  <si>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</si>
  <si>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</si>
  <si>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</si>
  <si>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</si>
  <si>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</si>
  <si>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</si>
  <si>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</si>
  <si>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</si>
  <si>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</si>
  <si>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</si>
  <si>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</si>
  <si>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</si>
  <si>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</si>
  <si>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</si>
  <si>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</si>
  <si>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</si>
  <si>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</si>
  <si>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</si>
  <si>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</si>
  <si>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</si>
  <si>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</si>
  <si>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</si>
  <si>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</si>
  <si>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</si>
  <si>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</si>
  <si>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</si>
  <si>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</si>
  <si>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</si>
  <si>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</si>
  <si>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</si>
  <si>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</si>
  <si>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</si>
  <si>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</si>
  <si>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</si>
  <si>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</si>
  <si>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</si>
  <si>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</si>
  <si>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</si>
  <si>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</si>
  <si>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</si>
  <si>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</si>
  <si>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</si>
  <si>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</si>
  <si>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</si>
  <si>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</si>
  <si>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</si>
  <si>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</si>
  <si>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</si>
  <si>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</si>
  <si>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</si>
  <si>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</si>
  <si>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</si>
  <si>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</si>
  <si>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</si>
  <si>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</si>
  <si>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</si>
  <si>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</si>
  <si>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</si>
  <si>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</si>
  <si>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</si>
  <si>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</si>
  <si>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</si>
  <si>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</si>
  <si>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</si>
  <si>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</si>
  <si>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</si>
  <si>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</si>
  <si>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</si>
  <si>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</si>
  <si>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</si>
  <si>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</si>
  <si>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</si>
  <si>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</si>
  <si>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</si>
  <si>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</si>
  <si>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</si>
  <si>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</si>
  <si>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</si>
  <si>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</si>
  <si>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</si>
  <si>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</si>
  <si>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</si>
  <si>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</si>
  <si>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</si>
  <si>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</si>
  <si>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</si>
  <si>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</si>
  <si>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</si>
  <si>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</si>
  <si>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</si>
  <si>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</si>
  <si>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</si>
  <si>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</si>
  <si>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</si>
  <si>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</si>
  <si>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</si>
  <si>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</si>
  <si>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</si>
  <si>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</si>
  <si>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</si>
  <si>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</si>
  <si>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</si>
  <si>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</si>
  <si>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</si>
  <si>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</si>
  <si>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</si>
  <si>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</si>
  <si>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</si>
  <si>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</si>
  <si>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</si>
  <si>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</si>
  <si>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</si>
  <si>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</si>
  <si>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</si>
  <si>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</si>
  <si>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</si>
  <si>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</si>
  <si>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</si>
  <si>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</si>
  <si>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</si>
  <si>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</si>
  <si>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</si>
  <si>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</si>
  <si>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</si>
  <si>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</si>
  <si>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</si>
  <si>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</si>
  <si>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</si>
  <si>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</si>
  <si>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</si>
  <si>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</si>
  <si>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</si>
  <si>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</si>
  <si>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</si>
  <si>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</si>
  <si>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</si>
  <si>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</si>
  <si>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</si>
  <si>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</si>
  <si>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</si>
  <si>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</si>
  <si>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</si>
  <si>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</si>
  <si>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</si>
  <si>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</si>
  <si>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</si>
  <si>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</si>
  <si>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</si>
  <si>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</si>
  <si>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</si>
  <si>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</si>
  <si>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</si>
  <si>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</si>
  <si>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羽幌病院</t>
  </si>
  <si>
    <t>条例全部</t>
  </si>
  <si>
    <t>病院事業</t>
  </si>
  <si>
    <t>一般病院</t>
  </si>
  <si>
    <t>100床以上～200床未満</t>
  </si>
  <si>
    <t>自治体職員 学術・研究機関出身</t>
  </si>
  <si>
    <t>直営</t>
  </si>
  <si>
    <t>ド 透 訓</t>
  </si>
  <si>
    <t>救 臨 へ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</si>
  <si>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</si>
  <si>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</si>
  <si>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</si>
  <si>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</si>
  <si>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</si>
  <si>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</si>
  <si>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</si>
  <si>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留萌第二次医療圏における地域センター病院として、同一圏域のセンター病院や地域の医療機関と連携を図るとともに、人工透析を実施している。</t>
    <phoneticPr fontId="5"/>
  </si>
  <si>
    <t>➀有形固定資産減価償却率及び②器械備品減価償却率については、耐用年数が過ぎてからも使用をしていることから、類似病院平均値を上回っており、老朽化が進んでいる。</t>
    <phoneticPr fontId="5"/>
  </si>
  <si>
    <t>　新型コロナウイルス感染症の５類移行後も患者数の回復が見込めないことから、引き続き、診療報酬請求の適正化による医業収益の確保や、圏域内において必要とされる機能の確保に努めながら、効率的な費用の執行が必要となる。
　また、「２．老朽化の状況について」の指標である①有形固定資産減価償却率、②器械備品減価償却率ともに上昇傾向にあるため、耐用年数を経過した医療機器等の更新を進めつつ、医業収益の確保を図ることが必要となる。</t>
    <rPh sb="113" eb="116">
      <t>ロウキュウカ</t>
    </rPh>
    <rPh sb="117" eb="119">
      <t>ジョウキョウ</t>
    </rPh>
    <rPh sb="125" eb="127">
      <t>シヒョウ</t>
    </rPh>
    <rPh sb="131" eb="133">
      <t>ユウケイ</t>
    </rPh>
    <rPh sb="133" eb="135">
      <t>コテイ</t>
    </rPh>
    <rPh sb="135" eb="137">
      <t>シサン</t>
    </rPh>
    <rPh sb="137" eb="139">
      <t>ゲンカ</t>
    </rPh>
    <rPh sb="139" eb="141">
      <t>ショウキャク</t>
    </rPh>
    <rPh sb="141" eb="142">
      <t>リツ</t>
    </rPh>
    <rPh sb="144" eb="146">
      <t>キカイ</t>
    </rPh>
    <rPh sb="146" eb="148">
      <t>ビヒン</t>
    </rPh>
    <rPh sb="148" eb="150">
      <t>ゲンカ</t>
    </rPh>
    <rPh sb="150" eb="153">
      <t>ショウキャクリツ</t>
    </rPh>
    <rPh sb="156" eb="158">
      <t>ジョウショウ</t>
    </rPh>
    <rPh sb="158" eb="160">
      <t>ケイコウ</t>
    </rPh>
    <rPh sb="166" eb="168">
      <t>タイヨウ</t>
    </rPh>
    <rPh sb="168" eb="170">
      <t>ネンスウ</t>
    </rPh>
    <rPh sb="171" eb="173">
      <t>ケイカ</t>
    </rPh>
    <rPh sb="175" eb="177">
      <t>イリョウ</t>
    </rPh>
    <rPh sb="177" eb="179">
      <t>キキ</t>
    </rPh>
    <rPh sb="179" eb="180">
      <t>トウ</t>
    </rPh>
    <rPh sb="181" eb="183">
      <t>コウシン</t>
    </rPh>
    <rPh sb="184" eb="185">
      <t>スス</t>
    </rPh>
    <rPh sb="189" eb="191">
      <t>イギョウ</t>
    </rPh>
    <rPh sb="191" eb="193">
      <t>シュウエキ</t>
    </rPh>
    <rPh sb="194" eb="196">
      <t>カクホ</t>
    </rPh>
    <rPh sb="197" eb="198">
      <t>ハカ</t>
    </rPh>
    <rPh sb="202" eb="204">
      <t>ヒツヨウ</t>
    </rPh>
    <phoneticPr fontId="5"/>
  </si>
  <si>
    <t>①経常収支比率については、新型コロナウイルス関連補助金が減少したが、常勤医師の増加等により患者数が増加し、前年度と同程度となり、類似病院平均値を上回っている。
⑥外来患者１人１日当たり収益については、単価の高い透析患者増により増加した。
⑦職員給与費対医業収益比率については、医業収益が増加したことにより昨年度と比較して低下したが、類似病院平均値を大きく上回っている。⑧材料費対医業収益比率については、医業収益が増加したことや、医薬品の購入量が少なかったことにより昨年度と比較して低下し、類似病院平均値を大きく下回っている。</t>
    <rPh sb="82" eb="84">
      <t>ガイライ</t>
    </rPh>
    <rPh sb="84" eb="86">
      <t>カンジャ</t>
    </rPh>
    <rPh sb="87" eb="88">
      <t>リ</t>
    </rPh>
    <rPh sb="89" eb="90">
      <t>ニチ</t>
    </rPh>
    <rPh sb="90" eb="91">
      <t>ア</t>
    </rPh>
    <rPh sb="93" eb="95">
      <t>シュウエキ</t>
    </rPh>
    <rPh sb="101" eb="103">
      <t>タンカ</t>
    </rPh>
    <rPh sb="104" eb="105">
      <t>タカ</t>
    </rPh>
    <rPh sb="106" eb="108">
      <t>トウセキ</t>
    </rPh>
    <rPh sb="108" eb="110">
      <t>カンジャ</t>
    </rPh>
    <rPh sb="110" eb="111">
      <t>ゾウ</t>
    </rPh>
    <rPh sb="114" eb="116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</si>
</sst>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27.2</c:v>
                </c:pt>
                <c:pt idx="1">
                  <c:v>20.8</c:v>
                </c:pt>
                <c:pt idx="2">
                  <c:v>22.7</c:v>
                </c:pt>
                <c:pt idx="3">
                  <c:v>19.8</c:v>
                </c:pt>
                <c:pt idx="4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E-4AEF-8843-90E803E8D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65.8</c:v>
                </c:pt>
                <c:pt idx="2">
                  <c:v>65</c:v>
                </c:pt>
                <c:pt idx="3">
                  <c:v>63.3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E-4AEF-8843-90E803E8D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46</c:v>
                </c:pt>
                <c:pt idx="2">
                  <c:v>52.3</c:v>
                </c:pt>
                <c:pt idx="3">
                  <c:v>44.3</c:v>
                </c:pt>
                <c:pt idx="4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6-4B3D-B835-A59F6FA4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77.099999999999994</c:v>
                </c:pt>
                <c:pt idx="2">
                  <c:v>78.599999999999994</c:v>
                </c:pt>
                <c:pt idx="3">
                  <c:v>78.099999999999994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6-4B3D-B835-A59F6FA4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53.4</c:v>
                </c:pt>
                <c:pt idx="2">
                  <c:v>60.2</c:v>
                </c:pt>
                <c:pt idx="3">
                  <c:v>52.4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3-4B88-9CAC-44E893B06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80.7</c:v>
                </c:pt>
                <c:pt idx="2">
                  <c:v>82.2</c:v>
                </c:pt>
                <c:pt idx="3">
                  <c:v>81.7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3-4B88-9CAC-44E893B06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99.6</c:v>
                </c:pt>
                <c:pt idx="1">
                  <c:v>104.5</c:v>
                </c:pt>
                <c:pt idx="2">
                  <c:v>102.9</c:v>
                </c:pt>
                <c:pt idx="3">
                  <c:v>100.9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1-4A0E-82E0-7F5E5B7FE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100.6</c:v>
                </c:pt>
                <c:pt idx="2">
                  <c:v>105.9</c:v>
                </c:pt>
                <c:pt idx="3">
                  <c:v>104.3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A0E-82E0-7F5E5B7FE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64</c:v>
                </c:pt>
                <c:pt idx="1">
                  <c:v>66.8</c:v>
                </c:pt>
                <c:pt idx="2">
                  <c:v>68</c:v>
                </c:pt>
                <c:pt idx="3">
                  <c:v>69.3</c:v>
                </c:pt>
                <c:pt idx="4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6-4448-8FCF-D56025A0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56.9</c:v>
                </c:pt>
                <c:pt idx="2">
                  <c:v>58.1</c:v>
                </c:pt>
                <c:pt idx="3">
                  <c:v>59.4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6-4448-8FCF-D56025A0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79</c:v>
                </c:pt>
                <c:pt idx="1">
                  <c:v>80.900000000000006</c:v>
                </c:pt>
                <c:pt idx="2">
                  <c:v>81</c:v>
                </c:pt>
                <c:pt idx="3">
                  <c:v>81.099999999999994</c:v>
                </c:pt>
                <c:pt idx="4">
                  <c:v>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CA9-A4D9-B9243D732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72.900000000000006</c:v>
                </c:pt>
                <c:pt idx="2">
                  <c:v>73.900000000000006</c:v>
                </c:pt>
                <c:pt idx="3">
                  <c:v>74.3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9-4CA9-A4D9-B9243D732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50928492</c:v>
                </c:pt>
                <c:pt idx="1">
                  <c:v>51320542</c:v>
                </c:pt>
                <c:pt idx="2">
                  <c:v>51510967</c:v>
                </c:pt>
                <c:pt idx="3">
                  <c:v>51778233</c:v>
                </c:pt>
                <c:pt idx="4">
                  <c:v>51719450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1-43C0-9D10-78F9B9DD2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41891213</c:v>
                </c:pt>
                <c:pt idx="1">
                  <c:v>42806727</c:v>
                </c:pt>
                <c:pt idx="2">
                  <c:v>43530781</c:v>
                </c:pt>
                <c:pt idx="3">
                  <c:v>44196357</c:v>
                </c:pt>
                <c:pt idx="4">
                  <c:v>45484013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1-43C0-9D10-78F9B9DD2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18.2</c:v>
                </c:pt>
                <c:pt idx="2">
                  <c:v>17.3</c:v>
                </c:pt>
                <c:pt idx="3">
                  <c:v>17.5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E-40D3-805C-65C852A3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17.5</c:v>
                </c:pt>
                <c:pt idx="2">
                  <c:v>17.3</c:v>
                </c:pt>
                <c:pt idx="3">
                  <c:v>17.899999999999999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E-40D3-805C-65C852A3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101.7</c:v>
                </c:pt>
                <c:pt idx="2">
                  <c:v>98.7</c:v>
                </c:pt>
                <c:pt idx="3">
                  <c:v>104</c:v>
                </c:pt>
                <c:pt idx="4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5-484D-A8AB-0BEF66DE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68.5</c:v>
                </c:pt>
                <c:pt idx="2">
                  <c:v>67.099999999999994</c:v>
                </c:pt>
                <c:pt idx="3">
                  <c:v>66.900000000000006</c:v>
                </c:pt>
                <c:pt idx="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5-484D-A8AB-0BEF66DE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11509</c:v>
                </c:pt>
                <c:pt idx="1">
                  <c:v>12105</c:v>
                </c:pt>
                <c:pt idx="2">
                  <c:v>12268</c:v>
                </c:pt>
                <c:pt idx="3">
                  <c:v>12418</c:v>
                </c:pt>
                <c:pt idx="4">
                  <c:v>12559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1FD-9C24-631ABB1F7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10602</c:v>
                </c:pt>
                <c:pt idx="1">
                  <c:v>11234</c:v>
                </c:pt>
                <c:pt idx="2">
                  <c:v>11512</c:v>
                </c:pt>
                <c:pt idx="3">
                  <c:v>11831</c:v>
                </c:pt>
                <c:pt idx="4">
                  <c:v>11652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9-41FD-9C24-631ABB1F7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32441</c:v>
                </c:pt>
                <c:pt idx="1">
                  <c:v>33704</c:v>
                </c:pt>
                <c:pt idx="2">
                  <c:v>34158</c:v>
                </c:pt>
                <c:pt idx="3">
                  <c:v>33312</c:v>
                </c:pt>
                <c:pt idx="4">
                  <c:v>33943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2-4DE9-9616-4CE81313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35788</c:v>
                </c:pt>
                <c:pt idx="1">
                  <c:v>37855</c:v>
                </c:pt>
                <c:pt idx="2">
                  <c:v>39289</c:v>
                </c:pt>
                <c:pt idx="3">
                  <c:v>40846</c:v>
                </c:pt>
                <c:pt idx="4">
                  <c:v>41075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2-4DE9-9616-4CE81313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1507</c:v>
                </c:pt>
                <c:pt idx="1">
                  <c:v>1656.2</c:v>
                </c:pt>
                <c:pt idx="2">
                  <c:v>1551</c:v>
                </c:pt>
                <c:pt idx="3">
                  <c:v>1752.3</c:v>
                </c:pt>
                <c:pt idx="4">
                  <c:v>1551.4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C-49D3-85CF-CD408C275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124.2</c:v>
                </c:pt>
                <c:pt idx="2">
                  <c:v>121.6</c:v>
                </c:pt>
                <c:pt idx="3">
                  <c:v>118.9</c:v>
                </c:pt>
                <c:pt idx="4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C-49D3-85CF-CD408C275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79" zoomScaleNormal="80" zoomScaleSheetLayoutView="70" workbookViewId="0">
      <selection activeCell="OS31" sqref="OS31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0898437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北海道　羽幌病院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100床以上～200床未満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自治体職員 学術・研究機関出身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120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11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へ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120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>
        <f>データ!U6</f>
        <v>5093983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8702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第２種該当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第２種該当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40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40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185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99.6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104.5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102.9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100.9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101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60.5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53.4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60.2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52.4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56.7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52.9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46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52.3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44.3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48.5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27.2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20.8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22.7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19.8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22.9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96.9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100.6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105.9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104.3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96.3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84.3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80.7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82.2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81.7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80.599999999999994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77.099999999999994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78.599999999999994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78.099999999999994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77.5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70.400000000000006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65.8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64.7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37" t="s">
        <v>188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186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32441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33704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34158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33312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33943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11509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12105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12268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12418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12559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92.4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101.7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98.7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104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96.9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17.899999999999999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18.2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17.3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17.5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16.8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35788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37855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39289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40846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41075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10602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11234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11512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11831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11652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63.3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68.5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67.099999999999994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66.900000000000006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68.099999999999994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17.5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17.5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17.3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17.899999999999999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6" t="s">
        <v>187</v>
      </c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8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6"/>
      <c r="NK71" s="147"/>
      <c r="NL71" s="147"/>
      <c r="NM71" s="147"/>
      <c r="NN71" s="147"/>
      <c r="NO71" s="147"/>
      <c r="NP71" s="147"/>
      <c r="NQ71" s="147"/>
      <c r="NR71" s="147"/>
      <c r="NS71" s="147"/>
      <c r="NT71" s="147"/>
      <c r="NU71" s="147"/>
      <c r="NV71" s="147"/>
      <c r="NW71" s="147"/>
      <c r="NX71" s="148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6"/>
      <c r="NK72" s="147"/>
      <c r="NL72" s="147"/>
      <c r="NM72" s="147"/>
      <c r="NN72" s="147"/>
      <c r="NO72" s="147"/>
      <c r="NP72" s="147"/>
      <c r="NQ72" s="147"/>
      <c r="NR72" s="147"/>
      <c r="NS72" s="147"/>
      <c r="NT72" s="147"/>
      <c r="NU72" s="147"/>
      <c r="NV72" s="147"/>
      <c r="NW72" s="147"/>
      <c r="NX72" s="148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6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8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6"/>
      <c r="NK74" s="147"/>
      <c r="NL74" s="147"/>
      <c r="NM74" s="147"/>
      <c r="NN74" s="147"/>
      <c r="NO74" s="147"/>
      <c r="NP74" s="147"/>
      <c r="NQ74" s="147"/>
      <c r="NR74" s="147"/>
      <c r="NS74" s="147"/>
      <c r="NT74" s="147"/>
      <c r="NU74" s="147"/>
      <c r="NV74" s="147"/>
      <c r="NW74" s="147"/>
      <c r="NX74" s="148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6"/>
      <c r="NK75" s="147"/>
      <c r="NL75" s="147"/>
      <c r="NM75" s="147"/>
      <c r="NN75" s="147"/>
      <c r="NO75" s="147"/>
      <c r="NP75" s="147"/>
      <c r="NQ75" s="147"/>
      <c r="NR75" s="147"/>
      <c r="NS75" s="147"/>
      <c r="NT75" s="147"/>
      <c r="NU75" s="147"/>
      <c r="NV75" s="147"/>
      <c r="NW75" s="147"/>
      <c r="NX75" s="148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6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8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6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8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6"/>
      <c r="NK78" s="147"/>
      <c r="NL78" s="147"/>
      <c r="NM78" s="147"/>
      <c r="NN78" s="147"/>
      <c r="NO78" s="147"/>
      <c r="NP78" s="147"/>
      <c r="NQ78" s="147"/>
      <c r="NR78" s="147"/>
      <c r="NS78" s="147"/>
      <c r="NT78" s="147"/>
      <c r="NU78" s="147"/>
      <c r="NV78" s="147"/>
      <c r="NW78" s="147"/>
      <c r="NX78" s="148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1507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1656.2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1551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1752.3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1551.4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64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66.8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68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69.3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70.8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79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80.900000000000006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81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81.099999999999994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82.6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43">
        <f>データ!EZ7</f>
        <v>50928492</v>
      </c>
      <c r="KH79" s="144"/>
      <c r="KI79" s="144"/>
      <c r="KJ79" s="144"/>
      <c r="KK79" s="144"/>
      <c r="KL79" s="144"/>
      <c r="KM79" s="144"/>
      <c r="KN79" s="144"/>
      <c r="KO79" s="144"/>
      <c r="KP79" s="144"/>
      <c r="KQ79" s="144"/>
      <c r="KR79" s="144"/>
      <c r="KS79" s="144"/>
      <c r="KT79" s="144"/>
      <c r="KU79" s="145"/>
      <c r="KV79" s="143">
        <f>データ!FA7</f>
        <v>51320542</v>
      </c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5"/>
      <c r="LK79" s="143">
        <f>データ!FB7</f>
        <v>51510967</v>
      </c>
      <c r="LL79" s="144"/>
      <c r="LM79" s="144"/>
      <c r="LN79" s="144"/>
      <c r="LO79" s="144"/>
      <c r="LP79" s="144"/>
      <c r="LQ79" s="144"/>
      <c r="LR79" s="144"/>
      <c r="LS79" s="144"/>
      <c r="LT79" s="144"/>
      <c r="LU79" s="144"/>
      <c r="LV79" s="144"/>
      <c r="LW79" s="144"/>
      <c r="LX79" s="144"/>
      <c r="LY79" s="145"/>
      <c r="LZ79" s="143">
        <f>データ!FC7</f>
        <v>51778233</v>
      </c>
      <c r="MA79" s="144"/>
      <c r="MB79" s="144"/>
      <c r="MC79" s="144"/>
      <c r="MD79" s="144"/>
      <c r="ME79" s="144"/>
      <c r="MF79" s="144"/>
      <c r="MG79" s="144"/>
      <c r="MH79" s="144"/>
      <c r="MI79" s="144"/>
      <c r="MJ79" s="144"/>
      <c r="MK79" s="144"/>
      <c r="ML79" s="144"/>
      <c r="MM79" s="144"/>
      <c r="MN79" s="145"/>
      <c r="MO79" s="143">
        <f>データ!FD7</f>
        <v>51719450</v>
      </c>
      <c r="MP79" s="144"/>
      <c r="MQ79" s="144"/>
      <c r="MR79" s="144"/>
      <c r="MS79" s="144"/>
      <c r="MT79" s="144"/>
      <c r="MU79" s="144"/>
      <c r="MV79" s="144"/>
      <c r="MW79" s="144"/>
      <c r="MX79" s="144"/>
      <c r="MY79" s="144"/>
      <c r="MZ79" s="144"/>
      <c r="NA79" s="144"/>
      <c r="NB79" s="144"/>
      <c r="NC79" s="145"/>
      <c r="ND79" s="2"/>
      <c r="NE79" s="2"/>
      <c r="NF79" s="2"/>
      <c r="NG79" s="21"/>
      <c r="NH79" s="15"/>
      <c r="NI79" s="2"/>
      <c r="NJ79" s="146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8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120.5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124.2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121.6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118.9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121.9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54.6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58.1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59.4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59.1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71.7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73.900000000000006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74.3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72.2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43">
        <f>データ!FE7</f>
        <v>41891213</v>
      </c>
      <c r="KH80" s="144"/>
      <c r="KI80" s="144"/>
      <c r="KJ80" s="144"/>
      <c r="KK80" s="144"/>
      <c r="KL80" s="144"/>
      <c r="KM80" s="144"/>
      <c r="KN80" s="144"/>
      <c r="KO80" s="144"/>
      <c r="KP80" s="144"/>
      <c r="KQ80" s="144"/>
      <c r="KR80" s="144"/>
      <c r="KS80" s="144"/>
      <c r="KT80" s="144"/>
      <c r="KU80" s="145"/>
      <c r="KV80" s="143">
        <f>データ!FF7</f>
        <v>42806727</v>
      </c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5"/>
      <c r="LK80" s="143">
        <f>データ!FG7</f>
        <v>43530781</v>
      </c>
      <c r="LL80" s="144"/>
      <c r="LM80" s="144"/>
      <c r="LN80" s="144"/>
      <c r="LO80" s="144"/>
      <c r="LP80" s="144"/>
      <c r="LQ80" s="144"/>
      <c r="LR80" s="144"/>
      <c r="LS80" s="144"/>
      <c r="LT80" s="144"/>
      <c r="LU80" s="144"/>
      <c r="LV80" s="144"/>
      <c r="LW80" s="144"/>
      <c r="LX80" s="144"/>
      <c r="LY80" s="145"/>
      <c r="LZ80" s="143">
        <f>データ!FH7</f>
        <v>44196357</v>
      </c>
      <c r="MA80" s="144"/>
      <c r="MB80" s="144"/>
      <c r="MC80" s="144"/>
      <c r="MD80" s="144"/>
      <c r="ME80" s="144"/>
      <c r="MF80" s="144"/>
      <c r="MG80" s="144"/>
      <c r="MH80" s="144"/>
      <c r="MI80" s="144"/>
      <c r="MJ80" s="144"/>
      <c r="MK80" s="144"/>
      <c r="ML80" s="144"/>
      <c r="MM80" s="144"/>
      <c r="MN80" s="145"/>
      <c r="MO80" s="143">
        <f>データ!FI7</f>
        <v>45484013</v>
      </c>
      <c r="MP80" s="144"/>
      <c r="MQ80" s="144"/>
      <c r="MR80" s="144"/>
      <c r="MS80" s="144"/>
      <c r="MT80" s="144"/>
      <c r="MU80" s="144"/>
      <c r="MV80" s="144"/>
      <c r="MW80" s="144"/>
      <c r="MX80" s="144"/>
      <c r="MY80" s="144"/>
      <c r="MZ80" s="144"/>
      <c r="NA80" s="144"/>
      <c r="NB80" s="144"/>
      <c r="NC80" s="145"/>
      <c r="ND80" s="2"/>
      <c r="NE80" s="2"/>
      <c r="NF80" s="2"/>
      <c r="NG80" s="21"/>
      <c r="NH80" s="15"/>
      <c r="NI80" s="2"/>
      <c r="NJ80" s="146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8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6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8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6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8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6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8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9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1"/>
    </row>
    <row r="85" spans="1:388" x14ac:dyDescent="0.2">
      <c r="B85" s="152" t="s">
        <v>89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99</v>
      </c>
      <c r="L89" s="31" t="s">
        <v>100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abamXSzYaivLF8AbVqqckyrXOz/cixBBpk1nqSPaBvkClzum5CdiF0Wv9dDYl4tliFS/hDK/vJk1d+f+qIsD6A==" saltValue="ojnpPRzKeSBNsvQ922BYPA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101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102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4" customHeight="1" x14ac:dyDescent="0.2">
      <c r="A3" s="35" t="s">
        <v>103</v>
      </c>
      <c r="B3" s="36" t="s">
        <v>104</v>
      </c>
      <c r="C3" s="36" t="s">
        <v>105</v>
      </c>
      <c r="D3" s="36" t="s">
        <v>106</v>
      </c>
      <c r="E3" s="36" t="s">
        <v>107</v>
      </c>
      <c r="F3" s="36" t="s">
        <v>108</v>
      </c>
      <c r="G3" s="36" t="s">
        <v>109</v>
      </c>
      <c r="H3" s="37" t="s">
        <v>110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111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112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4" t="s">
        <v>113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114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115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116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117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118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119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120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7" t="s">
        <v>121</v>
      </c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4" t="s">
        <v>122</v>
      </c>
      <c r="EE4" s="155"/>
      <c r="EF4" s="155"/>
      <c r="EG4" s="155"/>
      <c r="EH4" s="155"/>
      <c r="EI4" s="155"/>
      <c r="EJ4" s="155"/>
      <c r="EK4" s="155"/>
      <c r="EL4" s="155"/>
      <c r="EM4" s="155"/>
      <c r="EN4" s="156"/>
      <c r="EO4" s="153" t="s">
        <v>123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 t="s">
        <v>124</v>
      </c>
      <c r="FA4" s="153"/>
      <c r="FB4" s="153"/>
      <c r="FC4" s="153"/>
      <c r="FD4" s="153"/>
      <c r="FE4" s="153"/>
      <c r="FF4" s="153"/>
      <c r="FG4" s="153"/>
      <c r="FH4" s="153"/>
      <c r="FI4" s="153"/>
      <c r="FJ4" s="153"/>
    </row>
    <row r="5" spans="1:166" x14ac:dyDescent="0.2">
      <c r="A5" s="35" t="s">
        <v>125</v>
      </c>
      <c r="B5" s="48"/>
      <c r="C5" s="48"/>
      <c r="D5" s="48"/>
      <c r="E5" s="48"/>
      <c r="F5" s="48"/>
      <c r="G5" s="48"/>
      <c r="H5" s="49" t="s">
        <v>126</v>
      </c>
      <c r="I5" s="49" t="s">
        <v>127</v>
      </c>
      <c r="J5" s="49" t="s">
        <v>128</v>
      </c>
      <c r="K5" s="49" t="s">
        <v>1</v>
      </c>
      <c r="L5" s="49" t="s">
        <v>2</v>
      </c>
      <c r="M5" s="49" t="s">
        <v>3</v>
      </c>
      <c r="N5" s="49" t="s">
        <v>129</v>
      </c>
      <c r="O5" s="49" t="s">
        <v>5</v>
      </c>
      <c r="P5" s="49" t="s">
        <v>130</v>
      </c>
      <c r="Q5" s="49" t="s">
        <v>131</v>
      </c>
      <c r="R5" s="49" t="s">
        <v>132</v>
      </c>
      <c r="S5" s="49" t="s">
        <v>133</v>
      </c>
      <c r="T5" s="49" t="s">
        <v>134</v>
      </c>
      <c r="U5" s="49" t="s">
        <v>135</v>
      </c>
      <c r="V5" s="49" t="s">
        <v>136</v>
      </c>
      <c r="W5" s="49" t="s">
        <v>137</v>
      </c>
      <c r="X5" s="49" t="s">
        <v>138</v>
      </c>
      <c r="Y5" s="49" t="s">
        <v>139</v>
      </c>
      <c r="Z5" s="49" t="s">
        <v>140</v>
      </c>
      <c r="AA5" s="49" t="s">
        <v>141</v>
      </c>
      <c r="AB5" s="49" t="s">
        <v>142</v>
      </c>
      <c r="AC5" s="49" t="s">
        <v>143</v>
      </c>
      <c r="AD5" s="49" t="s">
        <v>144</v>
      </c>
      <c r="AE5" s="49" t="s">
        <v>145</v>
      </c>
      <c r="AF5" s="49" t="s">
        <v>146</v>
      </c>
      <c r="AG5" s="49" t="s">
        <v>147</v>
      </c>
      <c r="AH5" s="49" t="s">
        <v>148</v>
      </c>
      <c r="AI5" s="49" t="s">
        <v>149</v>
      </c>
      <c r="AJ5" s="49" t="s">
        <v>150</v>
      </c>
      <c r="AK5" s="49" t="s">
        <v>151</v>
      </c>
      <c r="AL5" s="49" t="s">
        <v>152</v>
      </c>
      <c r="AM5" s="49" t="s">
        <v>153</v>
      </c>
      <c r="AN5" s="49" t="s">
        <v>154</v>
      </c>
      <c r="AO5" s="49" t="s">
        <v>155</v>
      </c>
      <c r="AP5" s="49" t="s">
        <v>156</v>
      </c>
      <c r="AQ5" s="49" t="s">
        <v>157</v>
      </c>
      <c r="AR5" s="49" t="s">
        <v>158</v>
      </c>
      <c r="AS5" s="49" t="s">
        <v>159</v>
      </c>
      <c r="AT5" s="49" t="s">
        <v>149</v>
      </c>
      <c r="AU5" s="49" t="s">
        <v>150</v>
      </c>
      <c r="AV5" s="49" t="s">
        <v>151</v>
      </c>
      <c r="AW5" s="49" t="s">
        <v>160</v>
      </c>
      <c r="AX5" s="49" t="s">
        <v>161</v>
      </c>
      <c r="AY5" s="49" t="s">
        <v>154</v>
      </c>
      <c r="AZ5" s="49" t="s">
        <v>155</v>
      </c>
      <c r="BA5" s="49" t="s">
        <v>156</v>
      </c>
      <c r="BB5" s="49" t="s">
        <v>157</v>
      </c>
      <c r="BC5" s="49" t="s">
        <v>158</v>
      </c>
      <c r="BD5" s="49" t="s">
        <v>159</v>
      </c>
      <c r="BE5" s="49" t="s">
        <v>162</v>
      </c>
      <c r="BF5" s="49" t="s">
        <v>150</v>
      </c>
      <c r="BG5" s="49" t="s">
        <v>151</v>
      </c>
      <c r="BH5" s="49" t="s">
        <v>152</v>
      </c>
      <c r="BI5" s="49" t="s">
        <v>153</v>
      </c>
      <c r="BJ5" s="49" t="s">
        <v>154</v>
      </c>
      <c r="BK5" s="49" t="s">
        <v>155</v>
      </c>
      <c r="BL5" s="49" t="s">
        <v>156</v>
      </c>
      <c r="BM5" s="49" t="s">
        <v>157</v>
      </c>
      <c r="BN5" s="49" t="s">
        <v>158</v>
      </c>
      <c r="BO5" s="49" t="s">
        <v>159</v>
      </c>
      <c r="BP5" s="49" t="s">
        <v>149</v>
      </c>
      <c r="BQ5" s="49" t="s">
        <v>150</v>
      </c>
      <c r="BR5" s="49" t="s">
        <v>163</v>
      </c>
      <c r="BS5" s="49" t="s">
        <v>152</v>
      </c>
      <c r="BT5" s="49" t="s">
        <v>153</v>
      </c>
      <c r="BU5" s="49" t="s">
        <v>154</v>
      </c>
      <c r="BV5" s="49" t="s">
        <v>155</v>
      </c>
      <c r="BW5" s="49" t="s">
        <v>156</v>
      </c>
      <c r="BX5" s="49" t="s">
        <v>157</v>
      </c>
      <c r="BY5" s="49" t="s">
        <v>158</v>
      </c>
      <c r="BZ5" s="49" t="s">
        <v>159</v>
      </c>
      <c r="CA5" s="49" t="s">
        <v>149</v>
      </c>
      <c r="CB5" s="49" t="s">
        <v>150</v>
      </c>
      <c r="CC5" s="49" t="s">
        <v>163</v>
      </c>
      <c r="CD5" s="49" t="s">
        <v>152</v>
      </c>
      <c r="CE5" s="49" t="s">
        <v>161</v>
      </c>
      <c r="CF5" s="49" t="s">
        <v>154</v>
      </c>
      <c r="CG5" s="49" t="s">
        <v>155</v>
      </c>
      <c r="CH5" s="49" t="s">
        <v>156</v>
      </c>
      <c r="CI5" s="49" t="s">
        <v>157</v>
      </c>
      <c r="CJ5" s="49" t="s">
        <v>158</v>
      </c>
      <c r="CK5" s="49" t="s">
        <v>159</v>
      </c>
      <c r="CL5" s="49" t="s">
        <v>149</v>
      </c>
      <c r="CM5" s="49" t="s">
        <v>164</v>
      </c>
      <c r="CN5" s="49" t="s">
        <v>163</v>
      </c>
      <c r="CO5" s="49" t="s">
        <v>152</v>
      </c>
      <c r="CP5" s="49" t="s">
        <v>161</v>
      </c>
      <c r="CQ5" s="49" t="s">
        <v>154</v>
      </c>
      <c r="CR5" s="49" t="s">
        <v>155</v>
      </c>
      <c r="CS5" s="49" t="s">
        <v>156</v>
      </c>
      <c r="CT5" s="49" t="s">
        <v>157</v>
      </c>
      <c r="CU5" s="49" t="s">
        <v>158</v>
      </c>
      <c r="CV5" s="49" t="s">
        <v>159</v>
      </c>
      <c r="CW5" s="49" t="s">
        <v>149</v>
      </c>
      <c r="CX5" s="49" t="s">
        <v>150</v>
      </c>
      <c r="CY5" s="49" t="s">
        <v>163</v>
      </c>
      <c r="CZ5" s="49" t="s">
        <v>152</v>
      </c>
      <c r="DA5" s="49" t="s">
        <v>161</v>
      </c>
      <c r="DB5" s="49" t="s">
        <v>154</v>
      </c>
      <c r="DC5" s="49" t="s">
        <v>155</v>
      </c>
      <c r="DD5" s="49" t="s">
        <v>156</v>
      </c>
      <c r="DE5" s="49" t="s">
        <v>157</v>
      </c>
      <c r="DF5" s="49" t="s">
        <v>158</v>
      </c>
      <c r="DG5" s="49" t="s">
        <v>159</v>
      </c>
      <c r="DH5" s="49" t="s">
        <v>149</v>
      </c>
      <c r="DI5" s="49" t="s">
        <v>150</v>
      </c>
      <c r="DJ5" s="49" t="s">
        <v>163</v>
      </c>
      <c r="DK5" s="49" t="s">
        <v>160</v>
      </c>
      <c r="DL5" s="49" t="s">
        <v>161</v>
      </c>
      <c r="DM5" s="49" t="s">
        <v>154</v>
      </c>
      <c r="DN5" s="49" t="s">
        <v>155</v>
      </c>
      <c r="DO5" s="49" t="s">
        <v>156</v>
      </c>
      <c r="DP5" s="49" t="s">
        <v>157</v>
      </c>
      <c r="DQ5" s="49" t="s">
        <v>158</v>
      </c>
      <c r="DR5" s="49" t="s">
        <v>159</v>
      </c>
      <c r="DS5" s="49" t="s">
        <v>162</v>
      </c>
      <c r="DT5" s="49" t="s">
        <v>150</v>
      </c>
      <c r="DU5" s="49" t="s">
        <v>163</v>
      </c>
      <c r="DV5" s="49" t="s">
        <v>160</v>
      </c>
      <c r="DW5" s="49" t="s">
        <v>161</v>
      </c>
      <c r="DX5" s="49" t="s">
        <v>154</v>
      </c>
      <c r="DY5" s="49" t="s">
        <v>155</v>
      </c>
      <c r="DZ5" s="49" t="s">
        <v>156</v>
      </c>
      <c r="EA5" s="49" t="s">
        <v>157</v>
      </c>
      <c r="EB5" s="49" t="s">
        <v>158</v>
      </c>
      <c r="EC5" s="49" t="s">
        <v>159</v>
      </c>
      <c r="ED5" s="49" t="s">
        <v>162</v>
      </c>
      <c r="EE5" s="49" t="s">
        <v>150</v>
      </c>
      <c r="EF5" s="49" t="s">
        <v>163</v>
      </c>
      <c r="EG5" s="49" t="s">
        <v>160</v>
      </c>
      <c r="EH5" s="49" t="s">
        <v>153</v>
      </c>
      <c r="EI5" s="49" t="s">
        <v>154</v>
      </c>
      <c r="EJ5" s="49" t="s">
        <v>155</v>
      </c>
      <c r="EK5" s="49" t="s">
        <v>156</v>
      </c>
      <c r="EL5" s="49" t="s">
        <v>157</v>
      </c>
      <c r="EM5" s="49" t="s">
        <v>158</v>
      </c>
      <c r="EN5" s="49" t="s">
        <v>159</v>
      </c>
      <c r="EO5" s="49" t="s">
        <v>149</v>
      </c>
      <c r="EP5" s="49" t="s">
        <v>150</v>
      </c>
      <c r="EQ5" s="49" t="s">
        <v>151</v>
      </c>
      <c r="ER5" s="49" t="s">
        <v>160</v>
      </c>
      <c r="ES5" s="49" t="s">
        <v>161</v>
      </c>
      <c r="ET5" s="49" t="s">
        <v>154</v>
      </c>
      <c r="EU5" s="49" t="s">
        <v>155</v>
      </c>
      <c r="EV5" s="49" t="s">
        <v>156</v>
      </c>
      <c r="EW5" s="49" t="s">
        <v>157</v>
      </c>
      <c r="EX5" s="49" t="s">
        <v>158</v>
      </c>
      <c r="EY5" s="49" t="s">
        <v>165</v>
      </c>
      <c r="EZ5" s="49" t="s">
        <v>149</v>
      </c>
      <c r="FA5" s="49" t="s">
        <v>150</v>
      </c>
      <c r="FB5" s="49" t="s">
        <v>163</v>
      </c>
      <c r="FC5" s="49" t="s">
        <v>152</v>
      </c>
      <c r="FD5" s="49" t="s">
        <v>161</v>
      </c>
      <c r="FE5" s="49" t="s">
        <v>154</v>
      </c>
      <c r="FF5" s="49" t="s">
        <v>155</v>
      </c>
      <c r="FG5" s="49" t="s">
        <v>156</v>
      </c>
      <c r="FH5" s="49" t="s">
        <v>157</v>
      </c>
      <c r="FI5" s="49" t="s">
        <v>158</v>
      </c>
      <c r="FJ5" s="49" t="s">
        <v>159</v>
      </c>
    </row>
    <row r="6" spans="1:166" s="54" customFormat="1" x14ac:dyDescent="0.2">
      <c r="A6" s="35" t="s">
        <v>166</v>
      </c>
      <c r="B6" s="50">
        <f>B8</f>
        <v>2023</v>
      </c>
      <c r="C6" s="50">
        <f t="shared" ref="C6:M6" si="2">C8</f>
        <v>10006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6</v>
      </c>
      <c r="H6" s="158" t="str">
        <f>IF(H8&lt;&gt;I8,H8,"")&amp;IF(I8&lt;&gt;J8,I8,"")&amp;"　"&amp;J8</f>
        <v>北海道　羽幌病院</v>
      </c>
      <c r="I6" s="159"/>
      <c r="J6" s="160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自治体職員 学術・研究機関出身</v>
      </c>
      <c r="P6" s="50" t="str">
        <f>P8</f>
        <v>直営</v>
      </c>
      <c r="Q6" s="51">
        <f t="shared" ref="Q6:AH6" si="3">Q8</f>
        <v>11</v>
      </c>
      <c r="R6" s="50" t="str">
        <f t="shared" si="3"/>
        <v>-</v>
      </c>
      <c r="S6" s="50" t="str">
        <f t="shared" si="3"/>
        <v>ド 透 訓</v>
      </c>
      <c r="T6" s="50" t="str">
        <f t="shared" si="3"/>
        <v>救 臨 へ</v>
      </c>
      <c r="U6" s="51">
        <f>U8</f>
        <v>5093983</v>
      </c>
      <c r="V6" s="51">
        <f>V8</f>
        <v>8702</v>
      </c>
      <c r="W6" s="50" t="str">
        <f>W8</f>
        <v>第２種該当</v>
      </c>
      <c r="X6" s="50" t="str">
        <f t="shared" ref="X6" si="4">X8</f>
        <v>第２種該当</v>
      </c>
      <c r="Y6" s="50" t="str">
        <f t="shared" si="3"/>
        <v>１０：１</v>
      </c>
      <c r="Z6" s="51">
        <f t="shared" si="3"/>
        <v>120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120</v>
      </c>
      <c r="AF6" s="51">
        <f t="shared" si="3"/>
        <v>40</v>
      </c>
      <c r="AG6" s="51" t="str">
        <f t="shared" si="3"/>
        <v>-</v>
      </c>
      <c r="AH6" s="51">
        <f t="shared" si="3"/>
        <v>40</v>
      </c>
      <c r="AI6" s="52">
        <f>IF(AI8="-",NA(),AI8)</f>
        <v>99.6</v>
      </c>
      <c r="AJ6" s="52">
        <f t="shared" ref="AJ6:AR6" si="5">IF(AJ8="-",NA(),AJ8)</f>
        <v>104.5</v>
      </c>
      <c r="AK6" s="52">
        <f t="shared" si="5"/>
        <v>102.9</v>
      </c>
      <c r="AL6" s="52">
        <f t="shared" si="5"/>
        <v>100.9</v>
      </c>
      <c r="AM6" s="52">
        <f t="shared" si="5"/>
        <v>101</v>
      </c>
      <c r="AN6" s="52">
        <f t="shared" si="5"/>
        <v>96.9</v>
      </c>
      <c r="AO6" s="52">
        <f t="shared" si="5"/>
        <v>100.6</v>
      </c>
      <c r="AP6" s="52">
        <f t="shared" si="5"/>
        <v>105.9</v>
      </c>
      <c r="AQ6" s="52">
        <f t="shared" si="5"/>
        <v>104.3</v>
      </c>
      <c r="AR6" s="52">
        <f t="shared" si="5"/>
        <v>96.3</v>
      </c>
      <c r="AS6" s="52" t="str">
        <f>IF(AS8="-","【-】","【"&amp;SUBSTITUTE(TEXT(AS8,"#,##0.0"),"-","△")&amp;"】")</f>
        <v>【96.6】</v>
      </c>
      <c r="AT6" s="52">
        <f>IF(AT8="-",NA(),AT8)</f>
        <v>60.5</v>
      </c>
      <c r="AU6" s="52">
        <f t="shared" ref="AU6:BC6" si="6">IF(AU8="-",NA(),AU8)</f>
        <v>53.4</v>
      </c>
      <c r="AV6" s="52">
        <f t="shared" si="6"/>
        <v>60.2</v>
      </c>
      <c r="AW6" s="52">
        <f t="shared" si="6"/>
        <v>52.4</v>
      </c>
      <c r="AX6" s="52">
        <f t="shared" si="6"/>
        <v>56.7</v>
      </c>
      <c r="AY6" s="52">
        <f t="shared" si="6"/>
        <v>84.3</v>
      </c>
      <c r="AZ6" s="52">
        <f t="shared" si="6"/>
        <v>80.7</v>
      </c>
      <c r="BA6" s="52">
        <f t="shared" si="6"/>
        <v>82.2</v>
      </c>
      <c r="BB6" s="52">
        <f t="shared" si="6"/>
        <v>81.7</v>
      </c>
      <c r="BC6" s="52">
        <f t="shared" si="6"/>
        <v>81</v>
      </c>
      <c r="BD6" s="52" t="str">
        <f>IF(BD8="-","【-】","【"&amp;SUBSTITUTE(TEXT(BD8,"#,##0.0"),"-","△")&amp;"】")</f>
        <v>【86.6】</v>
      </c>
      <c r="BE6" s="52">
        <f>IF(BE8="-",NA(),BE8)</f>
        <v>52.9</v>
      </c>
      <c r="BF6" s="52">
        <f t="shared" ref="BF6:BN6" si="7">IF(BF8="-",NA(),BF8)</f>
        <v>46</v>
      </c>
      <c r="BG6" s="52">
        <f t="shared" si="7"/>
        <v>52.3</v>
      </c>
      <c r="BH6" s="52">
        <f t="shared" si="7"/>
        <v>44.3</v>
      </c>
      <c r="BI6" s="52">
        <f t="shared" si="7"/>
        <v>48.5</v>
      </c>
      <c r="BJ6" s="52">
        <f t="shared" si="7"/>
        <v>80.599999999999994</v>
      </c>
      <c r="BK6" s="52">
        <f t="shared" si="7"/>
        <v>77.099999999999994</v>
      </c>
      <c r="BL6" s="52">
        <f t="shared" si="7"/>
        <v>78.599999999999994</v>
      </c>
      <c r="BM6" s="52">
        <f t="shared" si="7"/>
        <v>78.099999999999994</v>
      </c>
      <c r="BN6" s="52">
        <f t="shared" si="7"/>
        <v>77.5</v>
      </c>
      <c r="BO6" s="52" t="str">
        <f>IF(BO8="-","【-】","【"&amp;SUBSTITUTE(TEXT(BO8,"#,##0.0"),"-","△")&amp;"】")</f>
        <v>【83.9】</v>
      </c>
      <c r="BP6" s="52">
        <f>IF(BP8="-",NA(),BP8)</f>
        <v>27.2</v>
      </c>
      <c r="BQ6" s="52">
        <f t="shared" ref="BQ6:BY6" si="8">IF(BQ8="-",NA(),BQ8)</f>
        <v>20.8</v>
      </c>
      <c r="BR6" s="52">
        <f t="shared" si="8"/>
        <v>22.7</v>
      </c>
      <c r="BS6" s="52">
        <f t="shared" si="8"/>
        <v>19.8</v>
      </c>
      <c r="BT6" s="52">
        <f t="shared" si="8"/>
        <v>22.9</v>
      </c>
      <c r="BU6" s="52">
        <f t="shared" si="8"/>
        <v>70.400000000000006</v>
      </c>
      <c r="BV6" s="52">
        <f t="shared" si="8"/>
        <v>65.8</v>
      </c>
      <c r="BW6" s="52">
        <f t="shared" si="8"/>
        <v>65</v>
      </c>
      <c r="BX6" s="52">
        <f t="shared" si="8"/>
        <v>63.3</v>
      </c>
      <c r="BY6" s="52">
        <f t="shared" si="8"/>
        <v>64.7</v>
      </c>
      <c r="BZ6" s="52" t="str">
        <f>IF(BZ8="-","【-】","【"&amp;SUBSTITUTE(TEXT(BZ8,"#,##0.0"),"-","△")&amp;"】")</f>
        <v>【68.7】</v>
      </c>
      <c r="CA6" s="53">
        <f>IF(CA8="-",NA(),CA8)</f>
        <v>32441</v>
      </c>
      <c r="CB6" s="53">
        <f t="shared" ref="CB6:CJ6" si="9">IF(CB8="-",NA(),CB8)</f>
        <v>33704</v>
      </c>
      <c r="CC6" s="53">
        <f t="shared" si="9"/>
        <v>34158</v>
      </c>
      <c r="CD6" s="53">
        <f t="shared" si="9"/>
        <v>33312</v>
      </c>
      <c r="CE6" s="53">
        <f t="shared" si="9"/>
        <v>33943</v>
      </c>
      <c r="CF6" s="53">
        <f t="shared" si="9"/>
        <v>35788</v>
      </c>
      <c r="CG6" s="53">
        <f t="shared" si="9"/>
        <v>37855</v>
      </c>
      <c r="CH6" s="53">
        <f t="shared" si="9"/>
        <v>39289</v>
      </c>
      <c r="CI6" s="53">
        <f t="shared" si="9"/>
        <v>40846</v>
      </c>
      <c r="CJ6" s="53">
        <f t="shared" si="9"/>
        <v>41075</v>
      </c>
      <c r="CK6" s="52" t="str">
        <f>IF(CK8="-","【-】","【"&amp;SUBSTITUTE(TEXT(CK8,"#,##0"),"-","△")&amp;"】")</f>
        <v>【62,428】</v>
      </c>
      <c r="CL6" s="53">
        <f>IF(CL8="-",NA(),CL8)</f>
        <v>11509</v>
      </c>
      <c r="CM6" s="53">
        <f t="shared" ref="CM6:CU6" si="10">IF(CM8="-",NA(),CM8)</f>
        <v>12105</v>
      </c>
      <c r="CN6" s="53">
        <f t="shared" si="10"/>
        <v>12268</v>
      </c>
      <c r="CO6" s="53">
        <f t="shared" si="10"/>
        <v>12418</v>
      </c>
      <c r="CP6" s="53">
        <f t="shared" si="10"/>
        <v>12559</v>
      </c>
      <c r="CQ6" s="53">
        <f t="shared" si="10"/>
        <v>10602</v>
      </c>
      <c r="CR6" s="53">
        <f t="shared" si="10"/>
        <v>11234</v>
      </c>
      <c r="CS6" s="53">
        <f t="shared" si="10"/>
        <v>11512</v>
      </c>
      <c r="CT6" s="53">
        <f t="shared" si="10"/>
        <v>11831</v>
      </c>
      <c r="CU6" s="53">
        <f t="shared" si="10"/>
        <v>11652</v>
      </c>
      <c r="CV6" s="52" t="str">
        <f>IF(CV8="-","【-】","【"&amp;SUBSTITUTE(TEXT(CV8,"#,##0"),"-","△")&amp;"】")</f>
        <v>【18,236】</v>
      </c>
      <c r="CW6" s="52">
        <f>IF(CW8="-",NA(),CW8)</f>
        <v>92.4</v>
      </c>
      <c r="CX6" s="52">
        <f t="shared" ref="CX6:DF6" si="11">IF(CX8="-",NA(),CX8)</f>
        <v>101.7</v>
      </c>
      <c r="CY6" s="52">
        <f t="shared" si="11"/>
        <v>98.7</v>
      </c>
      <c r="CZ6" s="52">
        <f t="shared" si="11"/>
        <v>104</v>
      </c>
      <c r="DA6" s="52">
        <f t="shared" si="11"/>
        <v>96.9</v>
      </c>
      <c r="DB6" s="52">
        <f t="shared" si="11"/>
        <v>63.3</v>
      </c>
      <c r="DC6" s="52">
        <f t="shared" si="11"/>
        <v>68.5</v>
      </c>
      <c r="DD6" s="52">
        <f t="shared" si="11"/>
        <v>67.099999999999994</v>
      </c>
      <c r="DE6" s="52">
        <f t="shared" si="11"/>
        <v>66.900000000000006</v>
      </c>
      <c r="DF6" s="52">
        <f t="shared" si="11"/>
        <v>68.099999999999994</v>
      </c>
      <c r="DG6" s="52" t="str">
        <f>IF(DG8="-","【-】","【"&amp;SUBSTITUTE(TEXT(DG8,"#,##0.0"),"-","△")&amp;"】")</f>
        <v>【56.1】</v>
      </c>
      <c r="DH6" s="52">
        <f>IF(DH8="-",NA(),DH8)</f>
        <v>17.899999999999999</v>
      </c>
      <c r="DI6" s="52">
        <f t="shared" ref="DI6:DQ6" si="12">IF(DI8="-",NA(),DI8)</f>
        <v>18.2</v>
      </c>
      <c r="DJ6" s="52">
        <f t="shared" si="12"/>
        <v>17.3</v>
      </c>
      <c r="DK6" s="52">
        <f t="shared" si="12"/>
        <v>17.5</v>
      </c>
      <c r="DL6" s="52">
        <f t="shared" si="12"/>
        <v>16.8</v>
      </c>
      <c r="DM6" s="52">
        <f t="shared" si="12"/>
        <v>17.5</v>
      </c>
      <c r="DN6" s="52">
        <f t="shared" si="12"/>
        <v>17.5</v>
      </c>
      <c r="DO6" s="52">
        <f t="shared" si="12"/>
        <v>17.3</v>
      </c>
      <c r="DP6" s="52">
        <f t="shared" si="12"/>
        <v>17.899999999999999</v>
      </c>
      <c r="DQ6" s="52">
        <f t="shared" si="12"/>
        <v>18</v>
      </c>
      <c r="DR6" s="52" t="str">
        <f>IF(DR8="-","【-】","【"&amp;SUBSTITUTE(TEXT(DR8,"#,##0.0"),"-","△")&amp;"】")</f>
        <v>【26.4】</v>
      </c>
      <c r="DS6" s="52">
        <f>IF(DS8="-",NA(),DS8)</f>
        <v>1507</v>
      </c>
      <c r="DT6" s="52">
        <f t="shared" ref="DT6:EB6" si="13">IF(DT8="-",NA(),DT8)</f>
        <v>1656.2</v>
      </c>
      <c r="DU6" s="52">
        <f t="shared" si="13"/>
        <v>1551</v>
      </c>
      <c r="DV6" s="52">
        <f t="shared" si="13"/>
        <v>1752.3</v>
      </c>
      <c r="DW6" s="52">
        <f t="shared" si="13"/>
        <v>1551.4</v>
      </c>
      <c r="DX6" s="52">
        <f t="shared" si="13"/>
        <v>120.5</v>
      </c>
      <c r="DY6" s="52">
        <f t="shared" si="13"/>
        <v>124.2</v>
      </c>
      <c r="DZ6" s="52">
        <f t="shared" si="13"/>
        <v>121.6</v>
      </c>
      <c r="EA6" s="52">
        <f t="shared" si="13"/>
        <v>118.9</v>
      </c>
      <c r="EB6" s="52">
        <f t="shared" si="13"/>
        <v>121.9</v>
      </c>
      <c r="EC6" s="52" t="str">
        <f>IF(EC8="-","【-】","【"&amp;SUBSTITUTE(TEXT(EC8,"#,##0.0"),"-","△")&amp;"】")</f>
        <v>【54.5】</v>
      </c>
      <c r="ED6" s="52">
        <f>IF(ED8="-",NA(),ED8)</f>
        <v>64</v>
      </c>
      <c r="EE6" s="52">
        <f t="shared" ref="EE6:EM6" si="14">IF(EE8="-",NA(),EE8)</f>
        <v>66.8</v>
      </c>
      <c r="EF6" s="52">
        <f t="shared" si="14"/>
        <v>68</v>
      </c>
      <c r="EG6" s="52">
        <f t="shared" si="14"/>
        <v>69.3</v>
      </c>
      <c r="EH6" s="52">
        <f t="shared" si="14"/>
        <v>70.8</v>
      </c>
      <c r="EI6" s="52">
        <f t="shared" si="14"/>
        <v>54.6</v>
      </c>
      <c r="EJ6" s="52">
        <f t="shared" si="14"/>
        <v>56.9</v>
      </c>
      <c r="EK6" s="52">
        <f t="shared" si="14"/>
        <v>58.1</v>
      </c>
      <c r="EL6" s="52">
        <f t="shared" si="14"/>
        <v>59.4</v>
      </c>
      <c r="EM6" s="52">
        <f t="shared" si="14"/>
        <v>59.1</v>
      </c>
      <c r="EN6" s="52" t="str">
        <f>IF(EN8="-","【-】","【"&amp;SUBSTITUTE(TEXT(EN8,"#,##0.0"),"-","△")&amp;"】")</f>
        <v>【57.0】</v>
      </c>
      <c r="EO6" s="52">
        <f>IF(EO8="-",NA(),EO8)</f>
        <v>79</v>
      </c>
      <c r="EP6" s="52">
        <f t="shared" ref="EP6:EX6" si="15">IF(EP8="-",NA(),EP8)</f>
        <v>80.900000000000006</v>
      </c>
      <c r="EQ6" s="52">
        <f t="shared" si="15"/>
        <v>81</v>
      </c>
      <c r="ER6" s="52">
        <f t="shared" si="15"/>
        <v>81.099999999999994</v>
      </c>
      <c r="ES6" s="52">
        <f t="shared" si="15"/>
        <v>82.6</v>
      </c>
      <c r="ET6" s="52">
        <f t="shared" si="15"/>
        <v>71.7</v>
      </c>
      <c r="EU6" s="52">
        <f t="shared" si="15"/>
        <v>72.900000000000006</v>
      </c>
      <c r="EV6" s="52">
        <f t="shared" si="15"/>
        <v>73.900000000000006</v>
      </c>
      <c r="EW6" s="52">
        <f t="shared" si="15"/>
        <v>74.3</v>
      </c>
      <c r="EX6" s="52">
        <f t="shared" si="15"/>
        <v>72.2</v>
      </c>
      <c r="EY6" s="52" t="str">
        <f>IF(EY8="-","【-】","【"&amp;SUBSTITUTE(TEXT(EY8,"#,##0.0"),"-","△")&amp;"】")</f>
        <v>【70.4】</v>
      </c>
      <c r="EZ6" s="53">
        <f>IF(EZ8="-",NA(),EZ8)</f>
        <v>50928492</v>
      </c>
      <c r="FA6" s="53">
        <f t="shared" ref="FA6:FI6" si="16">IF(FA8="-",NA(),FA8)</f>
        <v>51320542</v>
      </c>
      <c r="FB6" s="53">
        <f t="shared" si="16"/>
        <v>51510967</v>
      </c>
      <c r="FC6" s="53">
        <f t="shared" si="16"/>
        <v>51778233</v>
      </c>
      <c r="FD6" s="53">
        <f t="shared" si="16"/>
        <v>51719450</v>
      </c>
      <c r="FE6" s="53">
        <f t="shared" si="16"/>
        <v>41891213</v>
      </c>
      <c r="FF6" s="53">
        <f t="shared" si="16"/>
        <v>42806727</v>
      </c>
      <c r="FG6" s="53">
        <f t="shared" si="16"/>
        <v>43530781</v>
      </c>
      <c r="FH6" s="53">
        <f t="shared" si="16"/>
        <v>44196357</v>
      </c>
      <c r="FI6" s="53">
        <f t="shared" si="16"/>
        <v>45484013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167</v>
      </c>
      <c r="B7" s="50">
        <f t="shared" ref="B7:AH7" si="17">B8</f>
        <v>2023</v>
      </c>
      <c r="C7" s="50">
        <f t="shared" si="17"/>
        <v>10006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6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自治体職員 学術・研究機関出身</v>
      </c>
      <c r="P7" s="50" t="str">
        <f>P8</f>
        <v>直営</v>
      </c>
      <c r="Q7" s="51">
        <f t="shared" si="17"/>
        <v>11</v>
      </c>
      <c r="R7" s="50" t="str">
        <f t="shared" si="17"/>
        <v>-</v>
      </c>
      <c r="S7" s="50" t="str">
        <f t="shared" si="17"/>
        <v>ド 透 訓</v>
      </c>
      <c r="T7" s="50" t="str">
        <f t="shared" si="17"/>
        <v>救 臨 へ</v>
      </c>
      <c r="U7" s="51">
        <f>U8</f>
        <v>5093983</v>
      </c>
      <c r="V7" s="51">
        <f>V8</f>
        <v>8702</v>
      </c>
      <c r="W7" s="50" t="str">
        <f>W8</f>
        <v>第２種該当</v>
      </c>
      <c r="X7" s="50" t="str">
        <f t="shared" si="17"/>
        <v>第２種該当</v>
      </c>
      <c r="Y7" s="50" t="str">
        <f t="shared" si="17"/>
        <v>１０：１</v>
      </c>
      <c r="Z7" s="51">
        <f t="shared" si="17"/>
        <v>120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120</v>
      </c>
      <c r="AF7" s="51">
        <f t="shared" si="17"/>
        <v>40</v>
      </c>
      <c r="AG7" s="51" t="str">
        <f t="shared" si="17"/>
        <v>-</v>
      </c>
      <c r="AH7" s="51">
        <f t="shared" si="17"/>
        <v>40</v>
      </c>
      <c r="AI7" s="52">
        <f>AI8</f>
        <v>99.6</v>
      </c>
      <c r="AJ7" s="52">
        <f t="shared" ref="AJ7:AR7" si="18">AJ8</f>
        <v>104.5</v>
      </c>
      <c r="AK7" s="52">
        <f t="shared" si="18"/>
        <v>102.9</v>
      </c>
      <c r="AL7" s="52">
        <f t="shared" si="18"/>
        <v>100.9</v>
      </c>
      <c r="AM7" s="52">
        <f t="shared" si="18"/>
        <v>101</v>
      </c>
      <c r="AN7" s="52">
        <f t="shared" si="18"/>
        <v>96.9</v>
      </c>
      <c r="AO7" s="52">
        <f t="shared" si="18"/>
        <v>100.6</v>
      </c>
      <c r="AP7" s="52">
        <f t="shared" si="18"/>
        <v>105.9</v>
      </c>
      <c r="AQ7" s="52">
        <f t="shared" si="18"/>
        <v>104.3</v>
      </c>
      <c r="AR7" s="52">
        <f t="shared" si="18"/>
        <v>96.3</v>
      </c>
      <c r="AS7" s="52"/>
      <c r="AT7" s="52">
        <f>AT8</f>
        <v>60.5</v>
      </c>
      <c r="AU7" s="52">
        <f t="shared" ref="AU7:BC7" si="19">AU8</f>
        <v>53.4</v>
      </c>
      <c r="AV7" s="52">
        <f t="shared" si="19"/>
        <v>60.2</v>
      </c>
      <c r="AW7" s="52">
        <f t="shared" si="19"/>
        <v>52.4</v>
      </c>
      <c r="AX7" s="52">
        <f t="shared" si="19"/>
        <v>56.7</v>
      </c>
      <c r="AY7" s="52">
        <f t="shared" si="19"/>
        <v>84.3</v>
      </c>
      <c r="AZ7" s="52">
        <f t="shared" si="19"/>
        <v>80.7</v>
      </c>
      <c r="BA7" s="52">
        <f t="shared" si="19"/>
        <v>82.2</v>
      </c>
      <c r="BB7" s="52">
        <f t="shared" si="19"/>
        <v>81.7</v>
      </c>
      <c r="BC7" s="52">
        <f t="shared" si="19"/>
        <v>81</v>
      </c>
      <c r="BD7" s="52"/>
      <c r="BE7" s="52">
        <f>BE8</f>
        <v>52.9</v>
      </c>
      <c r="BF7" s="52">
        <f t="shared" ref="BF7:BN7" si="20">BF8</f>
        <v>46</v>
      </c>
      <c r="BG7" s="52">
        <f t="shared" si="20"/>
        <v>52.3</v>
      </c>
      <c r="BH7" s="52">
        <f t="shared" si="20"/>
        <v>44.3</v>
      </c>
      <c r="BI7" s="52">
        <f t="shared" si="20"/>
        <v>48.5</v>
      </c>
      <c r="BJ7" s="52">
        <f t="shared" si="20"/>
        <v>80.599999999999994</v>
      </c>
      <c r="BK7" s="52">
        <f t="shared" si="20"/>
        <v>77.099999999999994</v>
      </c>
      <c r="BL7" s="52">
        <f t="shared" si="20"/>
        <v>78.599999999999994</v>
      </c>
      <c r="BM7" s="52">
        <f t="shared" si="20"/>
        <v>78.099999999999994</v>
      </c>
      <c r="BN7" s="52">
        <f t="shared" si="20"/>
        <v>77.5</v>
      </c>
      <c r="BO7" s="52"/>
      <c r="BP7" s="52">
        <f>BP8</f>
        <v>27.2</v>
      </c>
      <c r="BQ7" s="52">
        <f t="shared" ref="BQ7:BY7" si="21">BQ8</f>
        <v>20.8</v>
      </c>
      <c r="BR7" s="52">
        <f t="shared" si="21"/>
        <v>22.7</v>
      </c>
      <c r="BS7" s="52">
        <f t="shared" si="21"/>
        <v>19.8</v>
      </c>
      <c r="BT7" s="52">
        <f t="shared" si="21"/>
        <v>22.9</v>
      </c>
      <c r="BU7" s="52">
        <f t="shared" si="21"/>
        <v>70.400000000000006</v>
      </c>
      <c r="BV7" s="52">
        <f t="shared" si="21"/>
        <v>65.8</v>
      </c>
      <c r="BW7" s="52">
        <f t="shared" si="21"/>
        <v>65</v>
      </c>
      <c r="BX7" s="52">
        <f t="shared" si="21"/>
        <v>63.3</v>
      </c>
      <c r="BY7" s="52">
        <f t="shared" si="21"/>
        <v>64.7</v>
      </c>
      <c r="BZ7" s="52"/>
      <c r="CA7" s="53">
        <f>CA8</f>
        <v>32441</v>
      </c>
      <c r="CB7" s="53">
        <f t="shared" ref="CB7:CJ7" si="22">CB8</f>
        <v>33704</v>
      </c>
      <c r="CC7" s="53">
        <f t="shared" si="22"/>
        <v>34158</v>
      </c>
      <c r="CD7" s="53">
        <f t="shared" si="22"/>
        <v>33312</v>
      </c>
      <c r="CE7" s="53">
        <f t="shared" si="22"/>
        <v>33943</v>
      </c>
      <c r="CF7" s="53">
        <f t="shared" si="22"/>
        <v>35788</v>
      </c>
      <c r="CG7" s="53">
        <f t="shared" si="22"/>
        <v>37855</v>
      </c>
      <c r="CH7" s="53">
        <f t="shared" si="22"/>
        <v>39289</v>
      </c>
      <c r="CI7" s="53">
        <f t="shared" si="22"/>
        <v>40846</v>
      </c>
      <c r="CJ7" s="53">
        <f t="shared" si="22"/>
        <v>41075</v>
      </c>
      <c r="CK7" s="52"/>
      <c r="CL7" s="53">
        <f>CL8</f>
        <v>11509</v>
      </c>
      <c r="CM7" s="53">
        <f t="shared" ref="CM7:CU7" si="23">CM8</f>
        <v>12105</v>
      </c>
      <c r="CN7" s="53">
        <f t="shared" si="23"/>
        <v>12268</v>
      </c>
      <c r="CO7" s="53">
        <f t="shared" si="23"/>
        <v>12418</v>
      </c>
      <c r="CP7" s="53">
        <f t="shared" si="23"/>
        <v>12559</v>
      </c>
      <c r="CQ7" s="53">
        <f t="shared" si="23"/>
        <v>10602</v>
      </c>
      <c r="CR7" s="53">
        <f t="shared" si="23"/>
        <v>11234</v>
      </c>
      <c r="CS7" s="53">
        <f t="shared" si="23"/>
        <v>11512</v>
      </c>
      <c r="CT7" s="53">
        <f t="shared" si="23"/>
        <v>11831</v>
      </c>
      <c r="CU7" s="53">
        <f t="shared" si="23"/>
        <v>11652</v>
      </c>
      <c r="CV7" s="52"/>
      <c r="CW7" s="52">
        <f>CW8</f>
        <v>92.4</v>
      </c>
      <c r="CX7" s="52">
        <f t="shared" ref="CX7:DF7" si="24">CX8</f>
        <v>101.7</v>
      </c>
      <c r="CY7" s="52">
        <f t="shared" si="24"/>
        <v>98.7</v>
      </c>
      <c r="CZ7" s="52">
        <f t="shared" si="24"/>
        <v>104</v>
      </c>
      <c r="DA7" s="52">
        <f t="shared" si="24"/>
        <v>96.9</v>
      </c>
      <c r="DB7" s="52">
        <f t="shared" si="24"/>
        <v>63.3</v>
      </c>
      <c r="DC7" s="52">
        <f t="shared" si="24"/>
        <v>68.5</v>
      </c>
      <c r="DD7" s="52">
        <f t="shared" si="24"/>
        <v>67.099999999999994</v>
      </c>
      <c r="DE7" s="52">
        <f t="shared" si="24"/>
        <v>66.900000000000006</v>
      </c>
      <c r="DF7" s="52">
        <f t="shared" si="24"/>
        <v>68.099999999999994</v>
      </c>
      <c r="DG7" s="52"/>
      <c r="DH7" s="52">
        <f>DH8</f>
        <v>17.899999999999999</v>
      </c>
      <c r="DI7" s="52">
        <f t="shared" ref="DI7:DQ7" si="25">DI8</f>
        <v>18.2</v>
      </c>
      <c r="DJ7" s="52">
        <f t="shared" si="25"/>
        <v>17.3</v>
      </c>
      <c r="DK7" s="52">
        <f t="shared" si="25"/>
        <v>17.5</v>
      </c>
      <c r="DL7" s="52">
        <f t="shared" si="25"/>
        <v>16.8</v>
      </c>
      <c r="DM7" s="52">
        <f t="shared" si="25"/>
        <v>17.5</v>
      </c>
      <c r="DN7" s="52">
        <f t="shared" si="25"/>
        <v>17.5</v>
      </c>
      <c r="DO7" s="52">
        <f t="shared" si="25"/>
        <v>17.3</v>
      </c>
      <c r="DP7" s="52">
        <f t="shared" si="25"/>
        <v>17.899999999999999</v>
      </c>
      <c r="DQ7" s="52">
        <f t="shared" si="25"/>
        <v>18</v>
      </c>
      <c r="DR7" s="52"/>
      <c r="DS7" s="52">
        <f>DS8</f>
        <v>1507</v>
      </c>
      <c r="DT7" s="52">
        <f t="shared" ref="DT7:EB7" si="26">DT8</f>
        <v>1656.2</v>
      </c>
      <c r="DU7" s="52">
        <f t="shared" si="26"/>
        <v>1551</v>
      </c>
      <c r="DV7" s="52">
        <f t="shared" si="26"/>
        <v>1752.3</v>
      </c>
      <c r="DW7" s="52">
        <f t="shared" si="26"/>
        <v>1551.4</v>
      </c>
      <c r="DX7" s="52">
        <f t="shared" si="26"/>
        <v>120.5</v>
      </c>
      <c r="DY7" s="52">
        <f t="shared" si="26"/>
        <v>124.2</v>
      </c>
      <c r="DZ7" s="52">
        <f t="shared" si="26"/>
        <v>121.6</v>
      </c>
      <c r="EA7" s="52">
        <f t="shared" si="26"/>
        <v>118.9</v>
      </c>
      <c r="EB7" s="52">
        <f t="shared" si="26"/>
        <v>121.9</v>
      </c>
      <c r="EC7" s="52"/>
      <c r="ED7" s="52">
        <f>ED8</f>
        <v>64</v>
      </c>
      <c r="EE7" s="52">
        <f t="shared" ref="EE7:EM7" si="27">EE8</f>
        <v>66.8</v>
      </c>
      <c r="EF7" s="52">
        <f t="shared" si="27"/>
        <v>68</v>
      </c>
      <c r="EG7" s="52">
        <f t="shared" si="27"/>
        <v>69.3</v>
      </c>
      <c r="EH7" s="52">
        <f t="shared" si="27"/>
        <v>70.8</v>
      </c>
      <c r="EI7" s="52">
        <f t="shared" si="27"/>
        <v>54.6</v>
      </c>
      <c r="EJ7" s="52">
        <f t="shared" si="27"/>
        <v>56.9</v>
      </c>
      <c r="EK7" s="52">
        <f t="shared" si="27"/>
        <v>58.1</v>
      </c>
      <c r="EL7" s="52">
        <f t="shared" si="27"/>
        <v>59.4</v>
      </c>
      <c r="EM7" s="52">
        <f t="shared" si="27"/>
        <v>59.1</v>
      </c>
      <c r="EN7" s="52"/>
      <c r="EO7" s="52">
        <f>EO8</f>
        <v>79</v>
      </c>
      <c r="EP7" s="52">
        <f t="shared" ref="EP7:EX7" si="28">EP8</f>
        <v>80.900000000000006</v>
      </c>
      <c r="EQ7" s="52">
        <f t="shared" si="28"/>
        <v>81</v>
      </c>
      <c r="ER7" s="52">
        <f t="shared" si="28"/>
        <v>81.099999999999994</v>
      </c>
      <c r="ES7" s="52">
        <f t="shared" si="28"/>
        <v>82.6</v>
      </c>
      <c r="ET7" s="52">
        <f t="shared" si="28"/>
        <v>71.7</v>
      </c>
      <c r="EU7" s="52">
        <f t="shared" si="28"/>
        <v>72.900000000000006</v>
      </c>
      <c r="EV7" s="52">
        <f t="shared" si="28"/>
        <v>73.900000000000006</v>
      </c>
      <c r="EW7" s="52">
        <f t="shared" si="28"/>
        <v>74.3</v>
      </c>
      <c r="EX7" s="52">
        <f t="shared" si="28"/>
        <v>72.2</v>
      </c>
      <c r="EY7" s="52"/>
      <c r="EZ7" s="53">
        <f>EZ8</f>
        <v>50928492</v>
      </c>
      <c r="FA7" s="53">
        <f t="shared" ref="FA7:FI7" si="29">FA8</f>
        <v>51320542</v>
      </c>
      <c r="FB7" s="53">
        <f t="shared" si="29"/>
        <v>51510967</v>
      </c>
      <c r="FC7" s="53">
        <f t="shared" si="29"/>
        <v>51778233</v>
      </c>
      <c r="FD7" s="53">
        <f t="shared" si="29"/>
        <v>51719450</v>
      </c>
      <c r="FE7" s="53">
        <f t="shared" si="29"/>
        <v>41891213</v>
      </c>
      <c r="FF7" s="53">
        <f t="shared" si="29"/>
        <v>42806727</v>
      </c>
      <c r="FG7" s="53">
        <f t="shared" si="29"/>
        <v>43530781</v>
      </c>
      <c r="FH7" s="53">
        <f t="shared" si="29"/>
        <v>44196357</v>
      </c>
      <c r="FI7" s="53">
        <f t="shared" si="29"/>
        <v>45484013</v>
      </c>
      <c r="FJ7" s="53"/>
    </row>
    <row r="8" spans="1:166" s="54" customFormat="1" x14ac:dyDescent="0.2">
      <c r="A8" s="35"/>
      <c r="B8" s="55">
        <v>2023</v>
      </c>
      <c r="C8" s="55">
        <v>10006</v>
      </c>
      <c r="D8" s="55">
        <v>46</v>
      </c>
      <c r="E8" s="55">
        <v>6</v>
      </c>
      <c r="F8" s="55">
        <v>0</v>
      </c>
      <c r="G8" s="55">
        <v>6</v>
      </c>
      <c r="H8" s="55" t="s">
        <v>168</v>
      </c>
      <c r="I8" s="55" t="s">
        <v>168</v>
      </c>
      <c r="J8" s="55" t="s">
        <v>169</v>
      </c>
      <c r="K8" s="55" t="s">
        <v>170</v>
      </c>
      <c r="L8" s="55" t="s">
        <v>171</v>
      </c>
      <c r="M8" s="55" t="s">
        <v>172</v>
      </c>
      <c r="N8" s="55" t="s">
        <v>173</v>
      </c>
      <c r="O8" s="55" t="s">
        <v>174</v>
      </c>
      <c r="P8" s="55" t="s">
        <v>175</v>
      </c>
      <c r="Q8" s="56">
        <v>11</v>
      </c>
      <c r="R8" s="55" t="s">
        <v>40</v>
      </c>
      <c r="S8" s="55" t="s">
        <v>176</v>
      </c>
      <c r="T8" s="55" t="s">
        <v>177</v>
      </c>
      <c r="U8" s="56">
        <v>5093983</v>
      </c>
      <c r="V8" s="56">
        <v>8702</v>
      </c>
      <c r="W8" s="55" t="s">
        <v>178</v>
      </c>
      <c r="X8" s="55" t="s">
        <v>178</v>
      </c>
      <c r="Y8" s="57" t="s">
        <v>179</v>
      </c>
      <c r="Z8" s="56">
        <v>120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120</v>
      </c>
      <c r="AF8" s="56">
        <v>40</v>
      </c>
      <c r="AG8" s="56" t="s">
        <v>40</v>
      </c>
      <c r="AH8" s="56">
        <v>40</v>
      </c>
      <c r="AI8" s="58">
        <v>99.6</v>
      </c>
      <c r="AJ8" s="58">
        <v>104.5</v>
      </c>
      <c r="AK8" s="58">
        <v>102.9</v>
      </c>
      <c r="AL8" s="58">
        <v>100.9</v>
      </c>
      <c r="AM8" s="58">
        <v>101</v>
      </c>
      <c r="AN8" s="58">
        <v>96.9</v>
      </c>
      <c r="AO8" s="58">
        <v>100.6</v>
      </c>
      <c r="AP8" s="58">
        <v>105.9</v>
      </c>
      <c r="AQ8" s="58">
        <v>104.3</v>
      </c>
      <c r="AR8" s="58">
        <v>96.3</v>
      </c>
      <c r="AS8" s="58">
        <v>96.6</v>
      </c>
      <c r="AT8" s="58">
        <v>60.5</v>
      </c>
      <c r="AU8" s="58">
        <v>53.4</v>
      </c>
      <c r="AV8" s="58">
        <v>60.2</v>
      </c>
      <c r="AW8" s="58">
        <v>52.4</v>
      </c>
      <c r="AX8" s="58">
        <v>56.7</v>
      </c>
      <c r="AY8" s="58">
        <v>84.3</v>
      </c>
      <c r="AZ8" s="58">
        <v>80.7</v>
      </c>
      <c r="BA8" s="58">
        <v>82.2</v>
      </c>
      <c r="BB8" s="58">
        <v>81.7</v>
      </c>
      <c r="BC8" s="58">
        <v>81</v>
      </c>
      <c r="BD8" s="58">
        <v>86.6</v>
      </c>
      <c r="BE8" s="59">
        <v>52.9</v>
      </c>
      <c r="BF8" s="59">
        <v>46</v>
      </c>
      <c r="BG8" s="59">
        <v>52.3</v>
      </c>
      <c r="BH8" s="59">
        <v>44.3</v>
      </c>
      <c r="BI8" s="59">
        <v>48.5</v>
      </c>
      <c r="BJ8" s="59">
        <v>80.599999999999994</v>
      </c>
      <c r="BK8" s="59">
        <v>77.099999999999994</v>
      </c>
      <c r="BL8" s="59">
        <v>78.599999999999994</v>
      </c>
      <c r="BM8" s="59">
        <v>78.099999999999994</v>
      </c>
      <c r="BN8" s="59">
        <v>77.5</v>
      </c>
      <c r="BO8" s="59">
        <v>83.9</v>
      </c>
      <c r="BP8" s="58">
        <v>27.2</v>
      </c>
      <c r="BQ8" s="58">
        <v>20.8</v>
      </c>
      <c r="BR8" s="58">
        <v>22.7</v>
      </c>
      <c r="BS8" s="58">
        <v>19.8</v>
      </c>
      <c r="BT8" s="58">
        <v>22.9</v>
      </c>
      <c r="BU8" s="58">
        <v>70.400000000000006</v>
      </c>
      <c r="BV8" s="58">
        <v>65.8</v>
      </c>
      <c r="BW8" s="58">
        <v>65</v>
      </c>
      <c r="BX8" s="58">
        <v>63.3</v>
      </c>
      <c r="BY8" s="58">
        <v>64.7</v>
      </c>
      <c r="BZ8" s="58">
        <v>68.7</v>
      </c>
      <c r="CA8" s="59">
        <v>32441</v>
      </c>
      <c r="CB8" s="59">
        <v>33704</v>
      </c>
      <c r="CC8" s="59">
        <v>34158</v>
      </c>
      <c r="CD8" s="59">
        <v>33312</v>
      </c>
      <c r="CE8" s="59">
        <v>33943</v>
      </c>
      <c r="CF8" s="59">
        <v>35788</v>
      </c>
      <c r="CG8" s="59">
        <v>37855</v>
      </c>
      <c r="CH8" s="59">
        <v>39289</v>
      </c>
      <c r="CI8" s="59">
        <v>40846</v>
      </c>
      <c r="CJ8" s="59">
        <v>41075</v>
      </c>
      <c r="CK8" s="58">
        <v>62428</v>
      </c>
      <c r="CL8" s="59">
        <v>11509</v>
      </c>
      <c r="CM8" s="59">
        <v>12105</v>
      </c>
      <c r="CN8" s="59">
        <v>12268</v>
      </c>
      <c r="CO8" s="59">
        <v>12418</v>
      </c>
      <c r="CP8" s="59">
        <v>12559</v>
      </c>
      <c r="CQ8" s="59">
        <v>10602</v>
      </c>
      <c r="CR8" s="59">
        <v>11234</v>
      </c>
      <c r="CS8" s="59">
        <v>11512</v>
      </c>
      <c r="CT8" s="59">
        <v>11831</v>
      </c>
      <c r="CU8" s="59">
        <v>11652</v>
      </c>
      <c r="CV8" s="58">
        <v>18236</v>
      </c>
      <c r="CW8" s="59">
        <v>92.4</v>
      </c>
      <c r="CX8" s="59">
        <v>101.7</v>
      </c>
      <c r="CY8" s="59">
        <v>98.7</v>
      </c>
      <c r="CZ8" s="59">
        <v>104</v>
      </c>
      <c r="DA8" s="59">
        <v>96.9</v>
      </c>
      <c r="DB8" s="59">
        <v>63.3</v>
      </c>
      <c r="DC8" s="59">
        <v>68.5</v>
      </c>
      <c r="DD8" s="59">
        <v>67.099999999999994</v>
      </c>
      <c r="DE8" s="59">
        <v>66.900000000000006</v>
      </c>
      <c r="DF8" s="59">
        <v>68.099999999999994</v>
      </c>
      <c r="DG8" s="59">
        <v>56.1</v>
      </c>
      <c r="DH8" s="59">
        <v>17.899999999999999</v>
      </c>
      <c r="DI8" s="59">
        <v>18.2</v>
      </c>
      <c r="DJ8" s="59">
        <v>17.3</v>
      </c>
      <c r="DK8" s="59">
        <v>17.5</v>
      </c>
      <c r="DL8" s="59">
        <v>16.8</v>
      </c>
      <c r="DM8" s="59">
        <v>17.5</v>
      </c>
      <c r="DN8" s="59">
        <v>17.5</v>
      </c>
      <c r="DO8" s="59">
        <v>17.3</v>
      </c>
      <c r="DP8" s="59">
        <v>17.899999999999999</v>
      </c>
      <c r="DQ8" s="59">
        <v>18</v>
      </c>
      <c r="DR8" s="59">
        <v>26.4</v>
      </c>
      <c r="DS8" s="59">
        <v>1507</v>
      </c>
      <c r="DT8" s="59">
        <v>1656.2</v>
      </c>
      <c r="DU8" s="59">
        <v>1551</v>
      </c>
      <c r="DV8" s="59">
        <v>1752.3</v>
      </c>
      <c r="DW8" s="59">
        <v>1551.4</v>
      </c>
      <c r="DX8" s="59">
        <v>120.5</v>
      </c>
      <c r="DY8" s="59">
        <v>124.2</v>
      </c>
      <c r="DZ8" s="59">
        <v>121.6</v>
      </c>
      <c r="EA8" s="59">
        <v>118.9</v>
      </c>
      <c r="EB8" s="59">
        <v>121.9</v>
      </c>
      <c r="EC8" s="59">
        <v>54.5</v>
      </c>
      <c r="ED8" s="58">
        <v>64</v>
      </c>
      <c r="EE8" s="58">
        <v>66.8</v>
      </c>
      <c r="EF8" s="58">
        <v>68</v>
      </c>
      <c r="EG8" s="58">
        <v>69.3</v>
      </c>
      <c r="EH8" s="58">
        <v>70.8</v>
      </c>
      <c r="EI8" s="58">
        <v>54.6</v>
      </c>
      <c r="EJ8" s="58">
        <v>56.9</v>
      </c>
      <c r="EK8" s="58">
        <v>58.1</v>
      </c>
      <c r="EL8" s="58">
        <v>59.4</v>
      </c>
      <c r="EM8" s="58">
        <v>59.1</v>
      </c>
      <c r="EN8" s="58">
        <v>57</v>
      </c>
      <c r="EO8" s="58">
        <v>79</v>
      </c>
      <c r="EP8" s="58">
        <v>80.900000000000006</v>
      </c>
      <c r="EQ8" s="58">
        <v>81</v>
      </c>
      <c r="ER8" s="58">
        <v>81.099999999999994</v>
      </c>
      <c r="ES8" s="58">
        <v>82.6</v>
      </c>
      <c r="ET8" s="58">
        <v>71.7</v>
      </c>
      <c r="EU8" s="58">
        <v>72.900000000000006</v>
      </c>
      <c r="EV8" s="58">
        <v>73.900000000000006</v>
      </c>
      <c r="EW8" s="58">
        <v>74.3</v>
      </c>
      <c r="EX8" s="58">
        <v>72.2</v>
      </c>
      <c r="EY8" s="58">
        <v>70.400000000000006</v>
      </c>
      <c r="EZ8" s="59">
        <v>50928492</v>
      </c>
      <c r="FA8" s="59">
        <v>51320542</v>
      </c>
      <c r="FB8" s="59">
        <v>51510967</v>
      </c>
      <c r="FC8" s="59">
        <v>51778233</v>
      </c>
      <c r="FD8" s="59">
        <v>51719450</v>
      </c>
      <c r="FE8" s="59">
        <v>41891213</v>
      </c>
      <c r="FF8" s="59">
        <v>42806727</v>
      </c>
      <c r="FG8" s="59">
        <v>43530781</v>
      </c>
      <c r="FH8" s="59">
        <v>44196357</v>
      </c>
      <c r="FI8" s="59">
        <v>45484013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180</v>
      </c>
      <c r="C10" s="62" t="s">
        <v>181</v>
      </c>
      <c r="D10" s="62" t="s">
        <v>182</v>
      </c>
      <c r="E10" s="62" t="s">
        <v>183</v>
      </c>
      <c r="F10" s="62" t="s">
        <v>184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7EC7A8A0-13B4-43E2-BB01-F67A38FA83DF}"/>
</file>

<file path=customXml/itemProps2.xml><?xml version="1.0" encoding="utf-8"?>
<ds:datastoreItem xmlns:ds="http://schemas.openxmlformats.org/officeDocument/2006/customXml" ds:itemID="{076892C7-EF96-4E5D-9806-EB5497027CE6}"/>
</file>

<file path=customXml/itemProps3.xml><?xml version="1.0" encoding="utf-8"?>
<ds:datastoreItem xmlns:ds="http://schemas.openxmlformats.org/officeDocument/2006/customXml" ds:itemID="{B9A52199-485A-4E1D-A968-FA2376742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2025-02-13T04:56:56Z</dcterms:created>
  <dcterms:modified xsi:type="dcterms:W3CDTF">2025-02-13T04:57:08Z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