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A34A83B9F3FB74912BBE7E898622ED588FD10336" xr6:coauthVersionLast="47" xr6:coauthVersionMax="47" xr10:uidLastSave="{928BFF49-EE98-4DE3-923B-A59550B15730}"/>
  <workbookProtection workbookAlgorithmName="SHA-512" workbookHashValue="xS8Z0R4CoD4ne5SJfTTGTZHx4xIFhj3vL/Y0OZp6NYtqt4LQkeAc9XBcpA+m4BZtAuipdld6HerCwmClnoexQA==" workbookSaltValue="l+FUveug+MScv9nvCjd52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HV55" i="4" s="1"/>
  <c r="CX7" i="5"/>
  <c r="CW7" i="5"/>
  <c r="CU7" i="5"/>
  <c r="CT7" i="5"/>
  <c r="CS7" i="5"/>
  <c r="CR7" i="5"/>
  <c r="CQ7" i="5"/>
  <c r="CP7" i="5"/>
  <c r="CO7" i="5"/>
  <c r="CN7" i="5"/>
  <c r="CM7" i="5"/>
  <c r="CL7" i="5"/>
  <c r="CJ7" i="5"/>
  <c r="CI7" i="5"/>
  <c r="CH7" i="5"/>
  <c r="CG7" i="5"/>
  <c r="CF7" i="5"/>
  <c r="CE7" i="5"/>
  <c r="CD7" i="5"/>
  <c r="BI55" i="4" s="1"/>
  <c r="CC7" i="5"/>
  <c r="CB7" i="5"/>
  <c r="CA7" i="5"/>
  <c r="BY7" i="5"/>
  <c r="MN34" i="4" s="1"/>
  <c r="BX7" i="5"/>
  <c r="LY34" i="4" s="1"/>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CN12" i="4" s="1"/>
  <c r="V6" i="5"/>
  <c r="U6" i="5"/>
  <c r="T6" i="5"/>
  <c r="S6" i="5"/>
  <c r="EG10" i="4" s="1"/>
  <c r="R6" i="5"/>
  <c r="CN10" i="4" s="1"/>
  <c r="Q6" i="5"/>
  <c r="AU10" i="4" s="1"/>
  <c r="P6" i="5"/>
  <c r="B10" i="4" s="1"/>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F90" i="4"/>
  <c r="E90" i="4"/>
  <c r="C90" i="4"/>
  <c r="B90" i="4"/>
  <c r="LZ80" i="4"/>
  <c r="LK80" i="4"/>
  <c r="KV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G55" i="4"/>
  <c r="GR55" i="4"/>
  <c r="FL55" i="4"/>
  <c r="EW55" i="4"/>
  <c r="EH55" i="4"/>
  <c r="DS55" i="4"/>
  <c r="DD55" i="4"/>
  <c r="BX55" i="4"/>
  <c r="AT55" i="4"/>
  <c r="AE55" i="4"/>
  <c r="P55"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E33" i="4"/>
  <c r="P33" i="4"/>
  <c r="LP12" i="4"/>
  <c r="JW12" i="4"/>
  <c r="ID12" i="4"/>
  <c r="AU12" i="4"/>
  <c r="B12" i="4"/>
  <c r="JW10" i="4"/>
  <c r="ID10" i="4"/>
  <c r="FZ10" i="4"/>
  <c r="ID8" i="4"/>
  <c r="FZ8" i="4"/>
  <c r="EG8" i="4"/>
  <c r="B6" i="4"/>
  <c r="BX32" i="4" l="1"/>
  <c r="MO78" i="4"/>
  <c r="MN54" i="4"/>
  <c r="MN32" i="4"/>
  <c r="JB78" i="4"/>
  <c r="IZ54" i="4"/>
  <c r="IZ32" i="4"/>
  <c r="FO78" i="4"/>
  <c r="FL54" i="4"/>
  <c r="FL32" i="4"/>
  <c r="BX78" i="4"/>
  <c r="BX54" i="4"/>
  <c r="C11" i="5"/>
  <c r="D11" i="5"/>
  <c r="E11" i="5"/>
  <c r="B11" i="5"/>
  <c r="DD32" i="4" l="1"/>
  <c r="KG78" i="4"/>
  <c r="KF54" i="4"/>
  <c r="KF32" i="4"/>
  <c r="GT78" i="4"/>
  <c r="GR54" i="4"/>
  <c r="GR32" i="4"/>
  <c r="DG78" i="4"/>
  <c r="DD54" i="4"/>
  <c r="P78" i="4"/>
  <c r="P54" i="4"/>
  <c r="P32" i="4"/>
  <c r="EW54" i="4"/>
  <c r="BI78" i="4"/>
  <c r="BI54" i="4"/>
  <c r="BI32" i="4"/>
  <c r="LZ78" i="4"/>
  <c r="LY54" i="4"/>
  <c r="LY32" i="4"/>
  <c r="IM78" i="4"/>
  <c r="IK54" i="4"/>
  <c r="IK32" i="4"/>
  <c r="EZ78"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<sst xmlns="http://schemas.openxmlformats.org/spreadsheetml/2006/main" count="344" uniqueCount="186">
  <si>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</si>
  <si>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</si>
  <si>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</si>
  <si>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</si>
  <si>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</si>
  <si>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</si>
  <si>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</si>
  <si>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</si>
  <si>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</si>
  <si>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</si>
  <si>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</si>
  <si>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</si>
  <si>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</si>
  <si>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</si>
  <si>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</si>
  <si>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</si>
  <si>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</si>
  <si>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</si>
  <si>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</si>
  <si>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</si>
  <si>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</si>
  <si>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</si>
  <si>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</si>
  <si>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</si>
  <si>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</si>
  <si>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</si>
  <si>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</si>
  <si>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</si>
  <si>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</si>
  <si>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</si>
  <si>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</si>
  <si>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</si>
  <si>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</si>
  <si>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</si>
  <si>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</si>
  <si>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</si>
  <si>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</si>
  <si>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</si>
  <si>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</si>
  <si>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</si>
  <si>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</si>
  <si>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</si>
  <si>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</si>
  <si>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</si>
  <si>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</si>
  <si>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</si>
  <si>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</si>
  <si>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</si>
  <si>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</si>
  <si>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</si>
  <si>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</si>
  <si>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</si>
  <si>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</si>
  <si>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</si>
  <si>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</si>
  <si>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</si>
  <si>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</si>
  <si>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</si>
  <si>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</si>
  <si>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</si>
  <si>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</si>
  <si>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</si>
  <si>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</si>
  <si>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</si>
  <si>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</si>
  <si>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</si>
  <si>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</si>
  <si>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</si>
  <si>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</si>
  <si>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</si>
  <si>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</si>
  <si>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</si>
  <si>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</si>
  <si>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</si>
  <si>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</si>
  <si>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</si>
  <si>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</si>
  <si>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</si>
  <si>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</si>
  <si>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</si>
  <si>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</si>
  <si>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</si>
  <si>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</si>
  <si>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</si>
  <si>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</si>
  <si>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</si>
  <si>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</si>
  <si>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</si>
  <si>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</si>
  <si>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</si>
  <si>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</si>
  <si>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</si>
  <si>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</si>
  <si>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</si>
  <si>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</si>
  <si>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</si>
  <si>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</si>
  <si>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</si>
  <si>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</si>
  <si>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</si>
  <si>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</si>
  <si>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</si>
  <si>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</si>
  <si>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</si>
  <si>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</si>
  <si>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</si>
  <si>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</si>
  <si>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</si>
  <si>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</si>
  <si>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</si>
  <si>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</si>
  <si>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</si>
  <si>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</si>
  <si>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</si>
  <si>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</si>
  <si>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</si>
  <si>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</si>
  <si>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</si>
  <si>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</si>
  <si>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</si>
  <si>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</si>
  <si>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</si>
  <si>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</si>
  <si>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</si>
  <si>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</si>
  <si>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</si>
  <si>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</si>
  <si>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</si>
  <si>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</si>
  <si>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</si>
  <si>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</si>
  <si>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</si>
  <si>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</si>
  <si>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</si>
  <si>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</si>
  <si>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</si>
  <si>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</si>
  <si>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</si>
  <si>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</si>
  <si>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</si>
  <si>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</si>
  <si>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</si>
  <si>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</si>
  <si>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</si>
  <si>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</si>
  <si>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</si>
  <si>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</si>
  <si>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</si>
  <si>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</si>
  <si>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</si>
  <si>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</si>
  <si>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</si>
  <si>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</si>
  <si>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</si>
  <si>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</si>
  <si>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</si>
  <si>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</si>
  <si>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</si>
  <si>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</si>
  <si>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</si>
  <si>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</si>
  <si>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</si>
  <si>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</si>
  <si>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</si>
  <si>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</si>
  <si>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</si>
  <si>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北見病院</t>
  </si>
  <si>
    <t>条例全部</t>
  </si>
  <si>
    <t>病院事業</t>
  </si>
  <si>
    <t>一般病院</t>
  </si>
  <si>
    <t>50床以上～100床未満</t>
  </si>
  <si>
    <t>自治体職員 学術・研究機関出身</t>
  </si>
  <si>
    <t>指定管理者(利用料金制)</t>
  </si>
  <si>
    <t>透 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</si>
  <si>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</si>
  <si>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</si>
  <si>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</si>
  <si>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</si>
  <si>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</si>
  <si>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</si>
  <si>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</si>
  <si>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</si>
  <si>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オホーツク第三次医療圏域で唯一、心臓血管外科手術を実施するなど、圏域における循環器・呼吸器疾患の高度・専門医療の中心的な役割を担っている。</t>
  </si>
  <si>
    <t>　指定管理制度導入前と比較し、「１．経営の健全性・効率性について」の指標である②医業収支比率、⑤⑥入院及び外来患者１人１日当たり収益は、新型コロナウイルス感染症の５類移行後の患者受療行動の変化等の影響を受けながらも、呼吸器内科集約に伴う入院患者数の増加や心臓血管外科手術件数の増加等により前年度と比べ上昇・増加している。
　指定管理者制度による運営を継続し、引き続き、経営の健全化・効率性について検証していく必要がある。</t>
    <rPh sb="1" eb="3">
      <t>シテイ</t>
    </rPh>
    <rPh sb="3" eb="5">
      <t>カンリ</t>
    </rPh>
    <rPh sb="5" eb="7">
      <t>セイド</t>
    </rPh>
    <rPh sb="7" eb="9">
      <t>ドウニュウ</t>
    </rPh>
    <rPh sb="9" eb="10">
      <t>マエ</t>
    </rPh>
    <rPh sb="11" eb="13">
      <t>ヒカク</t>
    </rPh>
    <rPh sb="18" eb="20">
      <t>ケイエイ</t>
    </rPh>
    <rPh sb="21" eb="24">
      <t>ケンゼンセイ</t>
    </rPh>
    <rPh sb="25" eb="28">
      <t>コウリツセイ</t>
    </rPh>
    <rPh sb="34" eb="36">
      <t>シヒョウ</t>
    </rPh>
    <rPh sb="40" eb="42">
      <t>イギョウ</t>
    </rPh>
    <rPh sb="42" eb="44">
      <t>シュウシ</t>
    </rPh>
    <rPh sb="44" eb="46">
      <t>ヒリツ</t>
    </rPh>
    <rPh sb="49" eb="51">
      <t>ニュウイン</t>
    </rPh>
    <rPh sb="51" eb="52">
      <t>オヨ</t>
    </rPh>
    <rPh sb="53" eb="55">
      <t>ガイライ</t>
    </rPh>
    <rPh sb="55" eb="57">
      <t>カンジャ</t>
    </rPh>
    <rPh sb="58" eb="59">
      <t>ヒト</t>
    </rPh>
    <rPh sb="60" eb="61">
      <t>ヒ</t>
    </rPh>
    <rPh sb="61" eb="62">
      <t>ア</t>
    </rPh>
    <rPh sb="64" eb="66">
      <t>シュウエキ</t>
    </rPh>
    <rPh sb="77" eb="80">
      <t>カンセンショウ</t>
    </rPh>
    <rPh sb="82" eb="83">
      <t>ルイ</t>
    </rPh>
    <rPh sb="83" eb="86">
      <t>イコウゴ</t>
    </rPh>
    <rPh sb="87" eb="89">
      <t>カンジャ</t>
    </rPh>
    <rPh sb="89" eb="91">
      <t>ジュリョウ</t>
    </rPh>
    <rPh sb="91" eb="93">
      <t>コウドウ</t>
    </rPh>
    <rPh sb="94" eb="96">
      <t>ヘンカ</t>
    </rPh>
    <rPh sb="96" eb="97">
      <t>トウ</t>
    </rPh>
    <rPh sb="98" eb="100">
      <t>エイキョウ</t>
    </rPh>
    <rPh sb="101" eb="102">
      <t>ウ</t>
    </rPh>
    <rPh sb="113" eb="115">
      <t>シュウヤク</t>
    </rPh>
    <rPh sb="116" eb="117">
      <t>トモナ</t>
    </rPh>
    <rPh sb="124" eb="126">
      <t>ゾウカ</t>
    </rPh>
    <rPh sb="127" eb="129">
      <t>シンゾウ</t>
    </rPh>
    <rPh sb="129" eb="131">
      <t>ケッカン</t>
    </rPh>
    <rPh sb="131" eb="133">
      <t>ゲカ</t>
    </rPh>
    <rPh sb="133" eb="135">
      <t>シュジュツ</t>
    </rPh>
    <rPh sb="135" eb="137">
      <t>ケンスウ</t>
    </rPh>
    <rPh sb="138" eb="140">
      <t>ゾウカ</t>
    </rPh>
    <rPh sb="140" eb="141">
      <t>トウ</t>
    </rPh>
    <rPh sb="144" eb="147">
      <t>ゼンネンド</t>
    </rPh>
    <rPh sb="148" eb="149">
      <t>クラ</t>
    </rPh>
    <rPh sb="150" eb="152">
      <t>ジョウショウ</t>
    </rPh>
    <rPh sb="153" eb="155">
      <t>ゾウカ</t>
    </rPh>
    <rPh sb="162" eb="164">
      <t>シテイ</t>
    </rPh>
    <rPh sb="164" eb="167">
      <t>カンリシャ</t>
    </rPh>
    <rPh sb="167" eb="169">
      <t>セイド</t>
    </rPh>
    <rPh sb="172" eb="174">
      <t>ウンエイ</t>
    </rPh>
    <rPh sb="175" eb="177">
      <t>ケイゾク</t>
    </rPh>
    <rPh sb="179" eb="180">
      <t>ヒ</t>
    </rPh>
    <rPh sb="181" eb="182">
      <t>ツヅ</t>
    </rPh>
    <rPh sb="184" eb="186">
      <t>ケイエイ</t>
    </rPh>
    <rPh sb="187" eb="190">
      <t>ケンゼンカ</t>
    </rPh>
    <rPh sb="191" eb="194">
      <t>コウリツセイ</t>
    </rPh>
    <rPh sb="198" eb="200">
      <t>ケンショウ</t>
    </rPh>
    <rPh sb="204" eb="206">
      <t>ヒツヨウ</t>
    </rPh>
    <phoneticPr fontId="5"/>
  </si>
  <si>
    <t xml:space="preserve">➀有形固定資産減価償却率については、耐用年数が過ぎてからも使用をしていることから、類似病院平均値を上回っており、老朽化が進んでいる。
②器械備品減価償却率については、電子カルテシステム等の導入の影響により減少している。
③１床当たり有形固定資産については、器械備品の購入等に伴い増加した。
</t>
    <rPh sb="102" eb="104">
      <t>ゲンショウ</t>
    </rPh>
    <rPh sb="112" eb="113">
      <t>ユカ</t>
    </rPh>
    <rPh sb="113" eb="114">
      <t>ア</t>
    </rPh>
    <rPh sb="116" eb="122">
      <t>ユウケイコテイシサン</t>
    </rPh>
    <rPh sb="128" eb="132">
      <t>キカイビヒン</t>
    </rPh>
    <rPh sb="133" eb="135">
      <t>コウニュウ</t>
    </rPh>
    <rPh sb="135" eb="136">
      <t>ナド</t>
    </rPh>
    <rPh sb="137" eb="138">
      <t>トモナ</t>
    </rPh>
    <rPh sb="139" eb="141">
      <t>ゾウカ</t>
    </rPh>
    <phoneticPr fontId="5"/>
  </si>
  <si>
    <t xml:space="preserve">①経常収支比率については、北見赤十字病院と道立北見病院の呼吸器内科を集約したことにより、入院・外来ともに収益が増加したが、材料費や支払利息などの費用も増加したことから昨年度と比較して低下している。②医業収支比率及び③修正医業収支比率については、収益の増加が昨年度と比較して大きく上昇し、類似病院平均値を上回っている。
④病床利用率については、呼吸器内科の入院患者数及び心臓血管外科の手術件数が増えたことにより上昇し、類似病院平均値と同程度となっている。
⑤入院患者１人１日当たり収益については、他科よりも収益単価が低い呼吸器内科の患者増により減少し、⑥外来患者１人１日当たり収益については、呼吸器内科において在宅酸素指導料や化学療法、画像検査が増えたことにより増加しており、いずれも類似病院平均値を大きく上回っている。
⑦職員給与費対医業収益比率及び⑧材料費対医業収益比率については、医業収益が増加したことにより昨年度と比較して低下しており、⑦については類似病院平均値を大きく下回っているが、⑧については心臓血管手術等に使用する医薬材料が高額であるため、類似病院平均値を大きく上回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</si>
</sst>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rgb="FFFF0000"/>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20" fillId="0" borderId="5" xfId="2" applyFont="1" applyBorder="1" applyAlignment="1" applyProtection="1">
      <alignment horizontal="center" vertical="center" shrinkToFit="1"/>
      <protection locked="0"/>
    </xf>
    <xf numFmtId="0" fontId="20" fillId="0" borderId="6" xfId="2" applyFont="1" applyBorder="1" applyAlignment="1" applyProtection="1">
      <alignment horizontal="center" vertical="center" shrinkToFit="1"/>
      <protection locked="0"/>
    </xf>
    <xf numFmtId="0" fontId="20" fillId="0" borderId="10" xfId="2" applyFont="1" applyBorder="1" applyAlignment="1" applyProtection="1">
      <alignment horizontal="center" vertical="center" shrinkToFit="1"/>
      <protection locked="0"/>
    </xf>
    <xf numFmtId="0" fontId="20"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54.3</c:v>
                </c:pt>
                <c:pt idx="1">
                  <c:v>49.3</c:v>
                </c:pt>
                <c:pt idx="2">
                  <c:v>49.6</c:v>
                </c:pt>
                <c:pt idx="3">
                  <c:v>41.7</c:v>
                </c:pt>
                <c:pt idx="4">
                  <c:v>58.2</c:v>
                </c:pt>
              </c:numCache>
            </c:numRef>
          </c:val>
          <c:extLst>
            <c:ext xmlns:c16="http://schemas.microsoft.com/office/drawing/2014/chart" uri="{C3380CC4-5D6E-409C-BE32-E72D297353CC}">
              <c16:uniqueId val="{00000000-8CC2-44BB-BC65-BE5E40AD9C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8CC2-44BB-BC65-BE5E40AD9C8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66.2</c:v>
                </c:pt>
                <c:pt idx="1">
                  <c:v>70.400000000000006</c:v>
                </c:pt>
                <c:pt idx="2">
                  <c:v>72.2</c:v>
                </c:pt>
                <c:pt idx="3">
                  <c:v>72.2</c:v>
                </c:pt>
                <c:pt idx="4">
                  <c:v>80.400000000000006</c:v>
                </c:pt>
              </c:numCache>
            </c:numRef>
          </c:val>
          <c:extLst>
            <c:ext xmlns:c16="http://schemas.microsoft.com/office/drawing/2014/chart" uri="{C3380CC4-5D6E-409C-BE32-E72D297353CC}">
              <c16:uniqueId val="{00000000-5118-4AAC-BE9D-37CF53E670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118-4AAC-BE9D-37CF53E670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67</c:v>
                </c:pt>
                <c:pt idx="1">
                  <c:v>71.2</c:v>
                </c:pt>
                <c:pt idx="2">
                  <c:v>72.900000000000006</c:v>
                </c:pt>
                <c:pt idx="3">
                  <c:v>73.2</c:v>
                </c:pt>
                <c:pt idx="4">
                  <c:v>81.2</c:v>
                </c:pt>
              </c:numCache>
            </c:numRef>
          </c:val>
          <c:extLst>
            <c:ext xmlns:c16="http://schemas.microsoft.com/office/drawing/2014/chart" uri="{C3380CC4-5D6E-409C-BE32-E72D297353CC}">
              <c16:uniqueId val="{00000000-4D94-42F4-8424-4BE7BE3988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4D94-42F4-8424-4BE7BE3988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98.7</c:v>
                </c:pt>
                <c:pt idx="1">
                  <c:v>110.3</c:v>
                </c:pt>
                <c:pt idx="2">
                  <c:v>111.1</c:v>
                </c:pt>
                <c:pt idx="3">
                  <c:v>108.3</c:v>
                </c:pt>
                <c:pt idx="4">
                  <c:v>104.1</c:v>
                </c:pt>
              </c:numCache>
            </c:numRef>
          </c:val>
          <c:extLst>
            <c:ext xmlns:c16="http://schemas.microsoft.com/office/drawing/2014/chart" uri="{C3380CC4-5D6E-409C-BE32-E72D297353CC}">
              <c16:uniqueId val="{00000000-C064-410C-A556-EDE480EA9A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C064-410C-A556-EDE480EA9A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61.5</c:v>
                </c:pt>
                <c:pt idx="1">
                  <c:v>62.9</c:v>
                </c:pt>
                <c:pt idx="2">
                  <c:v>65.599999999999994</c:v>
                </c:pt>
                <c:pt idx="3">
                  <c:v>67.2</c:v>
                </c:pt>
                <c:pt idx="4">
                  <c:v>65.3</c:v>
                </c:pt>
              </c:numCache>
            </c:numRef>
          </c:val>
          <c:extLst>
            <c:ext xmlns:c16="http://schemas.microsoft.com/office/drawing/2014/chart" uri="{C3380CC4-5D6E-409C-BE32-E72D297353CC}">
              <c16:uniqueId val="{00000000-BED1-422A-A2A7-BD3D8CB21B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BED1-422A-A2A7-BD3D8CB21B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78.400000000000006</c:v>
                </c:pt>
                <c:pt idx="1">
                  <c:v>74.3</c:v>
                </c:pt>
                <c:pt idx="2">
                  <c:v>76.900000000000006</c:v>
                </c:pt>
                <c:pt idx="3">
                  <c:v>76.099999999999994</c:v>
                </c:pt>
                <c:pt idx="4">
                  <c:v>62.3</c:v>
                </c:pt>
              </c:numCache>
            </c:numRef>
          </c:val>
          <c:extLst>
            <c:ext xmlns:c16="http://schemas.microsoft.com/office/drawing/2014/chart" uri="{C3380CC4-5D6E-409C-BE32-E72D297353CC}">
              <c16:uniqueId val="{00000000-C12F-4C67-9EC9-5B8F9776377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C12F-4C67-9EC9-5B8F9776377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109250900</c:v>
                </c:pt>
                <c:pt idx="1">
                  <c:v>110838857</c:v>
                </c:pt>
                <c:pt idx="2">
                  <c:v>111259643</c:v>
                </c:pt>
                <c:pt idx="3">
                  <c:v>111026557</c:v>
                </c:pt>
                <c:pt idx="4">
                  <c:v>113843914</c:v>
                </c:pt>
              </c:numCache>
            </c:numRef>
          </c:val>
          <c:extLst>
            <c:ext xmlns:c16="http://schemas.microsoft.com/office/drawing/2014/chart" uri="{C3380CC4-5D6E-409C-BE32-E72D297353CC}">
              <c16:uniqueId val="{00000000-FE1D-43CC-9F8A-8CA729F893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FE1D-43CC-9F8A-8CA729F893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44</c:v>
                </c:pt>
                <c:pt idx="1">
                  <c:v>45.3</c:v>
                </c:pt>
                <c:pt idx="2">
                  <c:v>48.9</c:v>
                </c:pt>
                <c:pt idx="3">
                  <c:v>49.6</c:v>
                </c:pt>
                <c:pt idx="4">
                  <c:v>48.8</c:v>
                </c:pt>
              </c:numCache>
            </c:numRef>
          </c:val>
          <c:extLst>
            <c:ext xmlns:c16="http://schemas.microsoft.com/office/drawing/2014/chart" uri="{C3380CC4-5D6E-409C-BE32-E72D297353CC}">
              <c16:uniqueId val="{00000000-5C66-46CD-AC1F-D8FE3C2DAE5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5C66-46CD-AC1F-D8FE3C2DAE5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53.8</c:v>
                </c:pt>
                <c:pt idx="1">
                  <c:v>46.6</c:v>
                </c:pt>
                <c:pt idx="2">
                  <c:v>48</c:v>
                </c:pt>
                <c:pt idx="3">
                  <c:v>48.9</c:v>
                </c:pt>
                <c:pt idx="4">
                  <c:v>42.7</c:v>
                </c:pt>
              </c:numCache>
            </c:numRef>
          </c:val>
          <c:extLst>
            <c:ext xmlns:c16="http://schemas.microsoft.com/office/drawing/2014/chart" uri="{C3380CC4-5D6E-409C-BE32-E72D297353CC}">
              <c16:uniqueId val="{00000000-F991-420A-A1FB-985FD67E45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F991-420A-A1FB-985FD67E45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22153</c:v>
                </c:pt>
                <c:pt idx="1">
                  <c:v>25592</c:v>
                </c:pt>
                <c:pt idx="2">
                  <c:v>30661</c:v>
                </c:pt>
                <c:pt idx="3">
                  <c:v>38791</c:v>
                </c:pt>
                <c:pt idx="4">
                  <c:v>41896</c:v>
                </c:pt>
              </c:numCache>
            </c:numRef>
          </c:val>
          <c:extLst>
            <c:ext xmlns:c16="http://schemas.microsoft.com/office/drawing/2014/chart" uri="{C3380CC4-5D6E-409C-BE32-E72D297353CC}">
              <c16:uniqueId val="{00000000-026C-48F1-B357-5DE5C08126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026C-48F1-B357-5DE5C08126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88148</c:v>
                </c:pt>
                <c:pt idx="1">
                  <c:v>94622</c:v>
                </c:pt>
                <c:pt idx="2">
                  <c:v>105717</c:v>
                </c:pt>
                <c:pt idx="3">
                  <c:v>111593</c:v>
                </c:pt>
                <c:pt idx="4">
                  <c:v>98206</c:v>
                </c:pt>
              </c:numCache>
            </c:numRef>
          </c:val>
          <c:extLst>
            <c:ext xmlns:c16="http://schemas.microsoft.com/office/drawing/2014/chart" uri="{C3380CC4-5D6E-409C-BE32-E72D297353CC}">
              <c16:uniqueId val="{00000000-84B0-47D9-961D-5FD8DA2407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4B0-47D9-961D-5FD8DA2407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167.5</c:v>
                </c:pt>
                <c:pt idx="1">
                  <c:v>150.9</c:v>
                </c:pt>
                <c:pt idx="2">
                  <c:v>114.2</c:v>
                </c:pt>
                <c:pt idx="3">
                  <c:v>129.80000000000001</c:v>
                </c:pt>
                <c:pt idx="4">
                  <c:v>106.7</c:v>
                </c:pt>
              </c:numCache>
            </c:numRef>
          </c:val>
          <c:extLst>
            <c:ext xmlns:c16="http://schemas.microsoft.com/office/drawing/2014/chart" uri="{C3380CC4-5D6E-409C-BE32-E72D297353CC}">
              <c16:uniqueId val="{00000000-218E-439A-93C1-03097A0B7A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18E-439A-93C1-03097A0B7A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2">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2">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9" t="str">
        <f>データ!H6</f>
        <v>北海道　北見病院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5" t="s">
        <v>1</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7"/>
      <c r="AU7" s="145" t="s">
        <v>2</v>
      </c>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7"/>
      <c r="CN7" s="145" t="s">
        <v>3</v>
      </c>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7"/>
      <c r="EG7" s="145" t="s">
        <v>4</v>
      </c>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7"/>
      <c r="FZ7" s="145" t="s">
        <v>5</v>
      </c>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7"/>
      <c r="ID7" s="145" t="s">
        <v>6</v>
      </c>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6"/>
      <c r="JR7" s="146"/>
      <c r="JS7" s="146"/>
      <c r="JT7" s="146"/>
      <c r="JU7" s="146"/>
      <c r="JV7" s="147"/>
      <c r="JW7" s="145" t="s">
        <v>7</v>
      </c>
      <c r="JX7" s="146"/>
      <c r="JY7" s="146"/>
      <c r="JZ7" s="146"/>
      <c r="KA7" s="146"/>
      <c r="KB7" s="146"/>
      <c r="KC7" s="146"/>
      <c r="KD7" s="146"/>
      <c r="KE7" s="146"/>
      <c r="KF7" s="146"/>
      <c r="KG7" s="146"/>
      <c r="KH7" s="146"/>
      <c r="KI7" s="146"/>
      <c r="KJ7" s="146"/>
      <c r="KK7" s="146"/>
      <c r="KL7" s="146"/>
      <c r="KM7" s="146"/>
      <c r="KN7" s="146"/>
      <c r="KO7" s="146"/>
      <c r="KP7" s="146"/>
      <c r="KQ7" s="146"/>
      <c r="KR7" s="146"/>
      <c r="KS7" s="146"/>
      <c r="KT7" s="146"/>
      <c r="KU7" s="146"/>
      <c r="KV7" s="146"/>
      <c r="KW7" s="146"/>
      <c r="KX7" s="146"/>
      <c r="KY7" s="146"/>
      <c r="KZ7" s="146"/>
      <c r="LA7" s="146"/>
      <c r="LB7" s="146"/>
      <c r="LC7" s="146"/>
      <c r="LD7" s="146"/>
      <c r="LE7" s="146"/>
      <c r="LF7" s="146"/>
      <c r="LG7" s="146"/>
      <c r="LH7" s="146"/>
      <c r="LI7" s="146"/>
      <c r="LJ7" s="146"/>
      <c r="LK7" s="146"/>
      <c r="LL7" s="146"/>
      <c r="LM7" s="146"/>
      <c r="LN7" s="146"/>
      <c r="LO7" s="147"/>
      <c r="LP7" s="145" t="s">
        <v>8</v>
      </c>
      <c r="LQ7" s="146"/>
      <c r="LR7" s="146"/>
      <c r="LS7" s="146"/>
      <c r="LT7" s="146"/>
      <c r="LU7" s="146"/>
      <c r="LV7" s="146"/>
      <c r="LW7" s="146"/>
      <c r="LX7" s="146"/>
      <c r="LY7" s="146"/>
      <c r="LZ7" s="146"/>
      <c r="MA7" s="146"/>
      <c r="MB7" s="146"/>
      <c r="MC7" s="146"/>
      <c r="MD7" s="146"/>
      <c r="ME7" s="146"/>
      <c r="MF7" s="146"/>
      <c r="MG7" s="146"/>
      <c r="MH7" s="146"/>
      <c r="MI7" s="146"/>
      <c r="MJ7" s="146"/>
      <c r="MK7" s="146"/>
      <c r="ML7" s="146"/>
      <c r="MM7" s="146"/>
      <c r="MN7" s="146"/>
      <c r="MO7" s="146"/>
      <c r="MP7" s="146"/>
      <c r="MQ7" s="146"/>
      <c r="MR7" s="146"/>
      <c r="MS7" s="146"/>
      <c r="MT7" s="146"/>
      <c r="MU7" s="146"/>
      <c r="MV7" s="146"/>
      <c r="MW7" s="146"/>
      <c r="MX7" s="146"/>
      <c r="MY7" s="146"/>
      <c r="MZ7" s="146"/>
      <c r="NA7" s="146"/>
      <c r="NB7" s="146"/>
      <c r="NC7" s="146"/>
      <c r="ND7" s="146"/>
      <c r="NE7" s="146"/>
      <c r="NF7" s="146"/>
      <c r="NG7" s="146"/>
      <c r="NH7" s="147"/>
      <c r="NI7" s="3"/>
      <c r="NJ7" s="160" t="s">
        <v>9</v>
      </c>
      <c r="NK7" s="161"/>
      <c r="NL7" s="161"/>
      <c r="NM7" s="161"/>
      <c r="NN7" s="161"/>
      <c r="NO7" s="161"/>
      <c r="NP7" s="161"/>
      <c r="NQ7" s="161"/>
      <c r="NR7" s="161"/>
      <c r="NS7" s="161"/>
      <c r="NT7" s="161"/>
      <c r="NU7" s="161"/>
      <c r="NV7" s="161"/>
      <c r="NW7" s="162"/>
      <c r="NX7" s="3"/>
    </row>
    <row r="8" spans="1:388" ht="18.75" customHeight="1" x14ac:dyDescent="0.2">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50床以上～100床未満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自治体職員 学術・研究機関出身</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4">
        <f>データ!Z6</f>
        <v>70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データ!AA6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データ!AB6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56" t="s">
        <v>10</v>
      </c>
      <c r="NK8" s="157"/>
      <c r="NL8" s="150" t="s">
        <v>11</v>
      </c>
      <c r="NM8" s="150"/>
      <c r="NN8" s="150"/>
      <c r="NO8" s="150"/>
      <c r="NP8" s="150"/>
      <c r="NQ8" s="150"/>
      <c r="NR8" s="150"/>
      <c r="NS8" s="150"/>
      <c r="NT8" s="150"/>
      <c r="NU8" s="150"/>
      <c r="NV8" s="150"/>
      <c r="NW8" s="151"/>
      <c r="NX8" s="3"/>
    </row>
    <row r="9" spans="1:388" ht="18.75" customHeight="1" x14ac:dyDescent="0.2">
      <c r="A9" s="2"/>
      <c r="B9" s="145" t="s">
        <v>12</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7"/>
      <c r="AU9" s="145" t="s">
        <v>13</v>
      </c>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7"/>
      <c r="CN9" s="145" t="s">
        <v>14</v>
      </c>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7"/>
      <c r="EG9" s="145" t="s">
        <v>15</v>
      </c>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7"/>
      <c r="FZ9" s="145" t="s">
        <v>16</v>
      </c>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7"/>
      <c r="ID9" s="145" t="s">
        <v>17</v>
      </c>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7"/>
      <c r="JW9" s="145" t="s">
        <v>18</v>
      </c>
      <c r="JX9" s="146"/>
      <c r="JY9" s="146"/>
      <c r="JZ9" s="146"/>
      <c r="KA9" s="146"/>
      <c r="KB9" s="146"/>
      <c r="KC9" s="146"/>
      <c r="KD9" s="146"/>
      <c r="KE9" s="146"/>
      <c r="KF9" s="146"/>
      <c r="KG9" s="146"/>
      <c r="KH9" s="146"/>
      <c r="KI9" s="146"/>
      <c r="KJ9" s="146"/>
      <c r="KK9" s="146"/>
      <c r="KL9" s="146"/>
      <c r="KM9" s="146"/>
      <c r="KN9" s="146"/>
      <c r="KO9" s="146"/>
      <c r="KP9" s="146"/>
      <c r="KQ9" s="146"/>
      <c r="KR9" s="146"/>
      <c r="KS9" s="146"/>
      <c r="KT9" s="146"/>
      <c r="KU9" s="146"/>
      <c r="KV9" s="146"/>
      <c r="KW9" s="146"/>
      <c r="KX9" s="146"/>
      <c r="KY9" s="146"/>
      <c r="KZ9" s="146"/>
      <c r="LA9" s="146"/>
      <c r="LB9" s="146"/>
      <c r="LC9" s="146"/>
      <c r="LD9" s="146"/>
      <c r="LE9" s="146"/>
      <c r="LF9" s="146"/>
      <c r="LG9" s="146"/>
      <c r="LH9" s="146"/>
      <c r="LI9" s="146"/>
      <c r="LJ9" s="146"/>
      <c r="LK9" s="146"/>
      <c r="LL9" s="146"/>
      <c r="LM9" s="146"/>
      <c r="LN9" s="146"/>
      <c r="LO9" s="147"/>
      <c r="LP9" s="145" t="s">
        <v>19</v>
      </c>
      <c r="LQ9" s="146"/>
      <c r="LR9" s="146"/>
      <c r="LS9" s="146"/>
      <c r="LT9" s="146"/>
      <c r="LU9" s="146"/>
      <c r="LV9" s="146"/>
      <c r="LW9" s="146"/>
      <c r="LX9" s="146"/>
      <c r="LY9" s="146"/>
      <c r="LZ9" s="146"/>
      <c r="MA9" s="146"/>
      <c r="MB9" s="146"/>
      <c r="MC9" s="146"/>
      <c r="MD9" s="146"/>
      <c r="ME9" s="146"/>
      <c r="MF9" s="146"/>
      <c r="MG9" s="146"/>
      <c r="MH9" s="146"/>
      <c r="MI9" s="146"/>
      <c r="MJ9" s="146"/>
      <c r="MK9" s="146"/>
      <c r="ML9" s="146"/>
      <c r="MM9" s="146"/>
      <c r="MN9" s="146"/>
      <c r="MO9" s="146"/>
      <c r="MP9" s="146"/>
      <c r="MQ9" s="146"/>
      <c r="MR9" s="146"/>
      <c r="MS9" s="146"/>
      <c r="MT9" s="146"/>
      <c r="MU9" s="146"/>
      <c r="MV9" s="146"/>
      <c r="MW9" s="146"/>
      <c r="MX9" s="146"/>
      <c r="MY9" s="146"/>
      <c r="MZ9" s="146"/>
      <c r="NA9" s="146"/>
      <c r="NB9" s="146"/>
      <c r="NC9" s="146"/>
      <c r="ND9" s="146"/>
      <c r="NE9" s="146"/>
      <c r="NF9" s="146"/>
      <c r="NG9" s="146"/>
      <c r="NH9" s="147"/>
      <c r="NI9" s="3"/>
      <c r="NJ9" s="152" t="s">
        <v>20</v>
      </c>
      <c r="NK9" s="153"/>
      <c r="NL9" s="154" t="s">
        <v>21</v>
      </c>
      <c r="NM9" s="154"/>
      <c r="NN9" s="154"/>
      <c r="NO9" s="154"/>
      <c r="NP9" s="154"/>
      <c r="NQ9" s="154"/>
      <c r="NR9" s="154"/>
      <c r="NS9" s="154"/>
      <c r="NT9" s="154"/>
      <c r="NU9" s="154"/>
      <c r="NV9" s="154"/>
      <c r="NW9" s="155"/>
      <c r="NX9" s="3"/>
    </row>
    <row r="10" spans="1:388" ht="18.75" customHeight="1" x14ac:dyDescent="0.2">
      <c r="A10" s="2"/>
      <c r="B10" s="140" t="str">
        <f>データ!P6</f>
        <v>指定管理者(利用料金制)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4">
        <f>データ!Q6</f>
        <v>6</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透 訓</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臨</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4" t="str">
        <f>データ!AC6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データ!AD6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データ!AE6</f>
        <v>70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48" t="s">
        <v>22</v>
      </c>
      <c r="NK10" s="149"/>
      <c r="NL10" s="143" t="s">
        <v>23</v>
      </c>
      <c r="NM10" s="143"/>
      <c r="NN10" s="143"/>
      <c r="NO10" s="143"/>
      <c r="NP10" s="143"/>
      <c r="NQ10" s="143"/>
      <c r="NR10" s="143"/>
      <c r="NS10" s="143"/>
      <c r="NT10" s="143"/>
      <c r="NU10" s="143"/>
      <c r="NV10" s="143"/>
      <c r="NW10" s="144"/>
      <c r="NX10" s="3"/>
    </row>
    <row r="11" spans="1:388" ht="18.75" customHeight="1" x14ac:dyDescent="0.2">
      <c r="A11" s="2"/>
      <c r="B11" s="145" t="s">
        <v>24</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7"/>
      <c r="AU11" s="145" t="s">
        <v>25</v>
      </c>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7"/>
      <c r="CN11" s="145" t="s">
        <v>26</v>
      </c>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7"/>
      <c r="EG11" s="145" t="s">
        <v>27</v>
      </c>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7"/>
      <c r="FZ11" s="145" t="s">
        <v>28</v>
      </c>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7"/>
      <c r="ID11" s="145" t="s">
        <v>29</v>
      </c>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7"/>
      <c r="JW11" s="145" t="s">
        <v>30</v>
      </c>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6"/>
      <c r="KT11" s="146"/>
      <c r="KU11" s="146"/>
      <c r="KV11" s="146"/>
      <c r="KW11" s="146"/>
      <c r="KX11" s="146"/>
      <c r="KY11" s="146"/>
      <c r="KZ11" s="146"/>
      <c r="LA11" s="146"/>
      <c r="LB11" s="146"/>
      <c r="LC11" s="146"/>
      <c r="LD11" s="146"/>
      <c r="LE11" s="146"/>
      <c r="LF11" s="146"/>
      <c r="LG11" s="146"/>
      <c r="LH11" s="146"/>
      <c r="LI11" s="146"/>
      <c r="LJ11" s="146"/>
      <c r="LK11" s="146"/>
      <c r="LL11" s="146"/>
      <c r="LM11" s="146"/>
      <c r="LN11" s="146"/>
      <c r="LO11" s="147"/>
      <c r="LP11" s="145" t="s">
        <v>31</v>
      </c>
      <c r="LQ11" s="146"/>
      <c r="LR11" s="146"/>
      <c r="LS11" s="146"/>
      <c r="LT11" s="146"/>
      <c r="LU11" s="146"/>
      <c r="LV11" s="146"/>
      <c r="LW11" s="146"/>
      <c r="LX11" s="146"/>
      <c r="LY11" s="146"/>
      <c r="LZ11" s="146"/>
      <c r="MA11" s="146"/>
      <c r="MB11" s="146"/>
      <c r="MC11" s="146"/>
      <c r="MD11" s="146"/>
      <c r="ME11" s="146"/>
      <c r="MF11" s="146"/>
      <c r="MG11" s="146"/>
      <c r="MH11" s="146"/>
      <c r="MI11" s="146"/>
      <c r="MJ11" s="146"/>
      <c r="MK11" s="146"/>
      <c r="ML11" s="146"/>
      <c r="MM11" s="146"/>
      <c r="MN11" s="146"/>
      <c r="MO11" s="146"/>
      <c r="MP11" s="146"/>
      <c r="MQ11" s="146"/>
      <c r="MR11" s="146"/>
      <c r="MS11" s="146"/>
      <c r="MT11" s="146"/>
      <c r="MU11" s="146"/>
      <c r="MV11" s="146"/>
      <c r="MW11" s="146"/>
      <c r="MX11" s="146"/>
      <c r="MY11" s="146"/>
      <c r="MZ11" s="146"/>
      <c r="NA11" s="146"/>
      <c r="NB11" s="146"/>
      <c r="NC11" s="146"/>
      <c r="ND11" s="146"/>
      <c r="NE11" s="146"/>
      <c r="NF11" s="146"/>
      <c r="NG11" s="146"/>
      <c r="NH11" s="147"/>
      <c r="NI11" s="5"/>
      <c r="NJ11" s="3"/>
      <c r="NK11" s="3"/>
      <c r="NL11" s="3"/>
      <c r="NM11" s="3"/>
      <c r="NN11" s="3"/>
      <c r="NO11" s="3"/>
      <c r="NP11" s="3"/>
      <c r="NQ11" s="3"/>
      <c r="NR11" s="3"/>
      <c r="NS11" s="3"/>
      <c r="NT11" s="3"/>
      <c r="NU11" s="3"/>
      <c r="NV11" s="3"/>
      <c r="NW11" s="3"/>
      <c r="NX11" s="3"/>
    </row>
    <row r="12" spans="1:388" ht="18.75" customHeight="1" x14ac:dyDescent="0.2">
      <c r="A12" s="2"/>
      <c r="B12" s="124">
        <f>データ!U6</f>
        <v>5093983</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5378</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40" t="str">
        <f>データ!W6</f>
        <v>非該当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非該当</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FZ12" s="140" t="str">
        <f>データ!Y6</f>
        <v>７：１</v>
      </c>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2"/>
      <c r="ID12" s="124">
        <f>データ!AF6</f>
        <v>52</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データ!AG6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データ!AH6</f>
        <v>52</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5"/>
      <c r="NJ12" s="3"/>
      <c r="NK12" s="3"/>
      <c r="NL12" s="3"/>
      <c r="NM12" s="3"/>
      <c r="NN12" s="3"/>
      <c r="NO12" s="3"/>
      <c r="NP12" s="3"/>
      <c r="NQ12" s="3"/>
      <c r="NR12" s="3"/>
      <c r="NS12" s="3"/>
      <c r="NT12" s="3"/>
      <c r="NU12" s="3"/>
      <c r="NV12" s="3"/>
      <c r="NW12" s="3"/>
      <c r="NX12" s="3"/>
    </row>
    <row r="13" spans="1:388" ht="17.25" customHeight="1" x14ac:dyDescent="0.25">
      <c r="A13" s="2"/>
      <c r="B13" s="127" t="s">
        <v>32</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5"/>
      <c r="NJ13" s="6"/>
      <c r="NK13" s="6"/>
      <c r="NL13" s="6"/>
      <c r="NM13" s="6"/>
      <c r="NN13" s="6"/>
      <c r="NO13" s="6"/>
      <c r="NP13" s="6"/>
      <c r="NQ13" s="6"/>
      <c r="NR13" s="6"/>
      <c r="NS13" s="6"/>
      <c r="NT13" s="6"/>
      <c r="NU13" s="6"/>
      <c r="NV13" s="6"/>
      <c r="NW13" s="6"/>
      <c r="NX13" s="6"/>
    </row>
    <row r="14" spans="1:388" ht="17.25" customHeight="1" x14ac:dyDescent="0.2">
      <c r="A14" s="2"/>
      <c r="B14" s="127" t="s">
        <v>33</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8" t="s">
        <v>36</v>
      </c>
      <c r="NK16" s="129"/>
      <c r="NL16" s="129"/>
      <c r="NM16" s="129"/>
      <c r="NN16" s="130"/>
      <c r="NO16" s="131" t="s">
        <v>37</v>
      </c>
      <c r="NP16" s="132"/>
      <c r="NQ16" s="132"/>
      <c r="NR16" s="132"/>
      <c r="NS16" s="133"/>
      <c r="NT16" s="131" t="s">
        <v>38</v>
      </c>
      <c r="NU16" s="132"/>
      <c r="NV16" s="132"/>
      <c r="NW16" s="132"/>
      <c r="NX16" s="13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7" t="s">
        <v>39</v>
      </c>
      <c r="NK17" s="138"/>
      <c r="NL17" s="138"/>
      <c r="NM17" s="138"/>
      <c r="NN17" s="139"/>
      <c r="NO17" s="134"/>
      <c r="NP17" s="135"/>
      <c r="NQ17" s="135"/>
      <c r="NR17" s="135"/>
      <c r="NS17" s="136"/>
      <c r="NT17" s="134"/>
      <c r="NU17" s="135"/>
      <c r="NV17" s="135"/>
      <c r="NW17" s="135"/>
      <c r="NX17" s="13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20" t="s">
        <v>77</v>
      </c>
      <c r="NU18" s="121"/>
      <c r="NV18" s="121"/>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22"/>
      <c r="NU19" s="123"/>
      <c r="NV19" s="123"/>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98.7</v>
      </c>
      <c r="Q33" s="70"/>
      <c r="R33" s="70"/>
      <c r="S33" s="70"/>
      <c r="T33" s="70"/>
      <c r="U33" s="70"/>
      <c r="V33" s="70"/>
      <c r="W33" s="70"/>
      <c r="X33" s="70"/>
      <c r="Y33" s="70"/>
      <c r="Z33" s="70"/>
      <c r="AA33" s="70"/>
      <c r="AB33" s="70"/>
      <c r="AC33" s="70"/>
      <c r="AD33" s="71"/>
      <c r="AE33" s="69">
        <f>データ!AJ7</f>
        <v>110.3</v>
      </c>
      <c r="AF33" s="70"/>
      <c r="AG33" s="70"/>
      <c r="AH33" s="70"/>
      <c r="AI33" s="70"/>
      <c r="AJ33" s="70"/>
      <c r="AK33" s="70"/>
      <c r="AL33" s="70"/>
      <c r="AM33" s="70"/>
      <c r="AN33" s="70"/>
      <c r="AO33" s="70"/>
      <c r="AP33" s="70"/>
      <c r="AQ33" s="70"/>
      <c r="AR33" s="70"/>
      <c r="AS33" s="71"/>
      <c r="AT33" s="69">
        <f>データ!AK7</f>
        <v>111.1</v>
      </c>
      <c r="AU33" s="70"/>
      <c r="AV33" s="70"/>
      <c r="AW33" s="70"/>
      <c r="AX33" s="70"/>
      <c r="AY33" s="70"/>
      <c r="AZ33" s="70"/>
      <c r="BA33" s="70"/>
      <c r="BB33" s="70"/>
      <c r="BC33" s="70"/>
      <c r="BD33" s="70"/>
      <c r="BE33" s="70"/>
      <c r="BF33" s="70"/>
      <c r="BG33" s="70"/>
      <c r="BH33" s="71"/>
      <c r="BI33" s="69">
        <f>データ!AL7</f>
        <v>108.3</v>
      </c>
      <c r="BJ33" s="70"/>
      <c r="BK33" s="70"/>
      <c r="BL33" s="70"/>
      <c r="BM33" s="70"/>
      <c r="BN33" s="70"/>
      <c r="BO33" s="70"/>
      <c r="BP33" s="70"/>
      <c r="BQ33" s="70"/>
      <c r="BR33" s="70"/>
      <c r="BS33" s="70"/>
      <c r="BT33" s="70"/>
      <c r="BU33" s="70"/>
      <c r="BV33" s="70"/>
      <c r="BW33" s="71"/>
      <c r="BX33" s="69">
        <f>データ!AM7</f>
        <v>104.1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67</v>
      </c>
      <c r="DE33" s="70"/>
      <c r="DF33" s="70"/>
      <c r="DG33" s="70"/>
      <c r="DH33" s="70"/>
      <c r="DI33" s="70"/>
      <c r="DJ33" s="70"/>
      <c r="DK33" s="70"/>
      <c r="DL33" s="70"/>
      <c r="DM33" s="70"/>
      <c r="DN33" s="70"/>
      <c r="DO33" s="70"/>
      <c r="DP33" s="70"/>
      <c r="DQ33" s="70"/>
      <c r="DR33" s="71"/>
      <c r="DS33" s="69">
        <f>データ!AU7</f>
        <v>71.2</v>
      </c>
      <c r="DT33" s="70"/>
      <c r="DU33" s="70"/>
      <c r="DV33" s="70"/>
      <c r="DW33" s="70"/>
      <c r="DX33" s="70"/>
      <c r="DY33" s="70"/>
      <c r="DZ33" s="70"/>
      <c r="EA33" s="70"/>
      <c r="EB33" s="70"/>
      <c r="EC33" s="70"/>
      <c r="ED33" s="70"/>
      <c r="EE33" s="70"/>
      <c r="EF33" s="70"/>
      <c r="EG33" s="71"/>
      <c r="EH33" s="69">
        <f>データ!AV7</f>
        <v>72.900000000000006</v>
      </c>
      <c r="EI33" s="70"/>
      <c r="EJ33" s="70"/>
      <c r="EK33" s="70"/>
      <c r="EL33" s="70"/>
      <c r="EM33" s="70"/>
      <c r="EN33" s="70"/>
      <c r="EO33" s="70"/>
      <c r="EP33" s="70"/>
      <c r="EQ33" s="70"/>
      <c r="ER33" s="70"/>
      <c r="ES33" s="70"/>
      <c r="ET33" s="70"/>
      <c r="EU33" s="70"/>
      <c r="EV33" s="71"/>
      <c r="EW33" s="69">
        <f>データ!AW7</f>
        <v>73.2</v>
      </c>
      <c r="EX33" s="70"/>
      <c r="EY33" s="70"/>
      <c r="EZ33" s="70"/>
      <c r="FA33" s="70"/>
      <c r="FB33" s="70"/>
      <c r="FC33" s="70"/>
      <c r="FD33" s="70"/>
      <c r="FE33" s="70"/>
      <c r="FF33" s="70"/>
      <c r="FG33" s="70"/>
      <c r="FH33" s="70"/>
      <c r="FI33" s="70"/>
      <c r="FJ33" s="70"/>
      <c r="FK33" s="71"/>
      <c r="FL33" s="69">
        <f>データ!AX7</f>
        <v>81.2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66.2</v>
      </c>
      <c r="GS33" s="70"/>
      <c r="GT33" s="70"/>
      <c r="GU33" s="70"/>
      <c r="GV33" s="70"/>
      <c r="GW33" s="70"/>
      <c r="GX33" s="70"/>
      <c r="GY33" s="70"/>
      <c r="GZ33" s="70"/>
      <c r="HA33" s="70"/>
      <c r="HB33" s="70"/>
      <c r="HC33" s="70"/>
      <c r="HD33" s="70"/>
      <c r="HE33" s="70"/>
      <c r="HF33" s="71"/>
      <c r="HG33" s="69">
        <f>データ!BF7</f>
        <v>70.400000000000006</v>
      </c>
      <c r="HH33" s="70"/>
      <c r="HI33" s="70"/>
      <c r="HJ33" s="70"/>
      <c r="HK33" s="70"/>
      <c r="HL33" s="70"/>
      <c r="HM33" s="70"/>
      <c r="HN33" s="70"/>
      <c r="HO33" s="70"/>
      <c r="HP33" s="70"/>
      <c r="HQ33" s="70"/>
      <c r="HR33" s="70"/>
      <c r="HS33" s="70"/>
      <c r="HT33" s="70"/>
      <c r="HU33" s="71"/>
      <c r="HV33" s="69">
        <f>データ!BG7</f>
        <v>72.2</v>
      </c>
      <c r="HW33" s="70"/>
      <c r="HX33" s="70"/>
      <c r="HY33" s="70"/>
      <c r="HZ33" s="70"/>
      <c r="IA33" s="70"/>
      <c r="IB33" s="70"/>
      <c r="IC33" s="70"/>
      <c r="ID33" s="70"/>
      <c r="IE33" s="70"/>
      <c r="IF33" s="70"/>
      <c r="IG33" s="70"/>
      <c r="IH33" s="70"/>
      <c r="II33" s="70"/>
      <c r="IJ33" s="71"/>
      <c r="IK33" s="69">
        <f>データ!BH7</f>
        <v>72.2</v>
      </c>
      <c r="IL33" s="70"/>
      <c r="IM33" s="70"/>
      <c r="IN33" s="70"/>
      <c r="IO33" s="70"/>
      <c r="IP33" s="70"/>
      <c r="IQ33" s="70"/>
      <c r="IR33" s="70"/>
      <c r="IS33" s="70"/>
      <c r="IT33" s="70"/>
      <c r="IU33" s="70"/>
      <c r="IV33" s="70"/>
      <c r="IW33" s="70"/>
      <c r="IX33" s="70"/>
      <c r="IY33" s="71"/>
      <c r="IZ33" s="69">
        <f>データ!BI7</f>
        <v>80.400000000000006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54.3</v>
      </c>
      <c r="KG33" s="70"/>
      <c r="KH33" s="70"/>
      <c r="KI33" s="70"/>
      <c r="KJ33" s="70"/>
      <c r="KK33" s="70"/>
      <c r="KL33" s="70"/>
      <c r="KM33" s="70"/>
      <c r="KN33" s="70"/>
      <c r="KO33" s="70"/>
      <c r="KP33" s="70"/>
      <c r="KQ33" s="70"/>
      <c r="KR33" s="70"/>
      <c r="KS33" s="70"/>
      <c r="KT33" s="71"/>
      <c r="KU33" s="69">
        <f>データ!BQ7</f>
        <v>49.3</v>
      </c>
      <c r="KV33" s="70"/>
      <c r="KW33" s="70"/>
      <c r="KX33" s="70"/>
      <c r="KY33" s="70"/>
      <c r="KZ33" s="70"/>
      <c r="LA33" s="70"/>
      <c r="LB33" s="70"/>
      <c r="LC33" s="70"/>
      <c r="LD33" s="70"/>
      <c r="LE33" s="70"/>
      <c r="LF33" s="70"/>
      <c r="LG33" s="70"/>
      <c r="LH33" s="70"/>
      <c r="LI33" s="71"/>
      <c r="LJ33" s="69">
        <f>データ!BR7</f>
        <v>49.6</v>
      </c>
      <c r="LK33" s="70"/>
      <c r="LL33" s="70"/>
      <c r="LM33" s="70"/>
      <c r="LN33" s="70"/>
      <c r="LO33" s="70"/>
      <c r="LP33" s="70"/>
      <c r="LQ33" s="70"/>
      <c r="LR33" s="70"/>
      <c r="LS33" s="70"/>
      <c r="LT33" s="70"/>
      <c r="LU33" s="70"/>
      <c r="LV33" s="70"/>
      <c r="LW33" s="70"/>
      <c r="LX33" s="71"/>
      <c r="LY33" s="69">
        <f>データ!BS7</f>
        <v>41.7</v>
      </c>
      <c r="LZ33" s="70"/>
      <c r="MA33" s="70"/>
      <c r="MB33" s="70"/>
      <c r="MC33" s="70"/>
      <c r="MD33" s="70"/>
      <c r="ME33" s="70"/>
      <c r="MF33" s="70"/>
      <c r="MG33" s="70"/>
      <c r="MH33" s="70"/>
      <c r="MI33" s="70"/>
      <c r="MJ33" s="70"/>
      <c r="MK33" s="70"/>
      <c r="ML33" s="70"/>
      <c r="MM33" s="71"/>
      <c r="MN33" s="69">
        <f>データ!BT7</f>
        <v>58.2</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88148</v>
      </c>
      <c r="Q55" s="67"/>
      <c r="R55" s="67"/>
      <c r="S55" s="67"/>
      <c r="T55" s="67"/>
      <c r="U55" s="67"/>
      <c r="V55" s="67"/>
      <c r="W55" s="67"/>
      <c r="X55" s="67"/>
      <c r="Y55" s="67"/>
      <c r="Z55" s="67"/>
      <c r="AA55" s="67"/>
      <c r="AB55" s="67"/>
      <c r="AC55" s="67"/>
      <c r="AD55" s="68"/>
      <c r="AE55" s="66">
        <f>データ!CB7</f>
        <v>94622</v>
      </c>
      <c r="AF55" s="67"/>
      <c r="AG55" s="67"/>
      <c r="AH55" s="67"/>
      <c r="AI55" s="67"/>
      <c r="AJ55" s="67"/>
      <c r="AK55" s="67"/>
      <c r="AL55" s="67"/>
      <c r="AM55" s="67"/>
      <c r="AN55" s="67"/>
      <c r="AO55" s="67"/>
      <c r="AP55" s="67"/>
      <c r="AQ55" s="67"/>
      <c r="AR55" s="67"/>
      <c r="AS55" s="68"/>
      <c r="AT55" s="66">
        <f>データ!CC7</f>
        <v>105717</v>
      </c>
      <c r="AU55" s="67"/>
      <c r="AV55" s="67"/>
      <c r="AW55" s="67"/>
      <c r="AX55" s="67"/>
      <c r="AY55" s="67"/>
      <c r="AZ55" s="67"/>
      <c r="BA55" s="67"/>
      <c r="BB55" s="67"/>
      <c r="BC55" s="67"/>
      <c r="BD55" s="67"/>
      <c r="BE55" s="67"/>
      <c r="BF55" s="67"/>
      <c r="BG55" s="67"/>
      <c r="BH55" s="68"/>
      <c r="BI55" s="66">
        <f>データ!CD7</f>
        <v>111593</v>
      </c>
      <c r="BJ55" s="67"/>
      <c r="BK55" s="67"/>
      <c r="BL55" s="67"/>
      <c r="BM55" s="67"/>
      <c r="BN55" s="67"/>
      <c r="BO55" s="67"/>
      <c r="BP55" s="67"/>
      <c r="BQ55" s="67"/>
      <c r="BR55" s="67"/>
      <c r="BS55" s="67"/>
      <c r="BT55" s="67"/>
      <c r="BU55" s="67"/>
      <c r="BV55" s="67"/>
      <c r="BW55" s="68"/>
      <c r="BX55" s="66">
        <f>データ!CE7</f>
        <v>98206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22153</v>
      </c>
      <c r="DE55" s="67"/>
      <c r="DF55" s="67"/>
      <c r="DG55" s="67"/>
      <c r="DH55" s="67"/>
      <c r="DI55" s="67"/>
      <c r="DJ55" s="67"/>
      <c r="DK55" s="67"/>
      <c r="DL55" s="67"/>
      <c r="DM55" s="67"/>
      <c r="DN55" s="67"/>
      <c r="DO55" s="67"/>
      <c r="DP55" s="67"/>
      <c r="DQ55" s="67"/>
      <c r="DR55" s="68"/>
      <c r="DS55" s="66">
        <f>データ!CM7</f>
        <v>25592</v>
      </c>
      <c r="DT55" s="67"/>
      <c r="DU55" s="67"/>
      <c r="DV55" s="67"/>
      <c r="DW55" s="67"/>
      <c r="DX55" s="67"/>
      <c r="DY55" s="67"/>
      <c r="DZ55" s="67"/>
      <c r="EA55" s="67"/>
      <c r="EB55" s="67"/>
      <c r="EC55" s="67"/>
      <c r="ED55" s="67"/>
      <c r="EE55" s="67"/>
      <c r="EF55" s="67"/>
      <c r="EG55" s="68"/>
      <c r="EH55" s="66">
        <f>データ!CN7</f>
        <v>30661</v>
      </c>
      <c r="EI55" s="67"/>
      <c r="EJ55" s="67"/>
      <c r="EK55" s="67"/>
      <c r="EL55" s="67"/>
      <c r="EM55" s="67"/>
      <c r="EN55" s="67"/>
      <c r="EO55" s="67"/>
      <c r="EP55" s="67"/>
      <c r="EQ55" s="67"/>
      <c r="ER55" s="67"/>
      <c r="ES55" s="67"/>
      <c r="ET55" s="67"/>
      <c r="EU55" s="67"/>
      <c r="EV55" s="68"/>
      <c r="EW55" s="66">
        <f>データ!CO7</f>
        <v>38791</v>
      </c>
      <c r="EX55" s="67"/>
      <c r="EY55" s="67"/>
      <c r="EZ55" s="67"/>
      <c r="FA55" s="67"/>
      <c r="FB55" s="67"/>
      <c r="FC55" s="67"/>
      <c r="FD55" s="67"/>
      <c r="FE55" s="67"/>
      <c r="FF55" s="67"/>
      <c r="FG55" s="67"/>
      <c r="FH55" s="67"/>
      <c r="FI55" s="67"/>
      <c r="FJ55" s="67"/>
      <c r="FK55" s="68"/>
      <c r="FL55" s="66">
        <f>データ!CP7</f>
        <v>41896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53.8</v>
      </c>
      <c r="GS55" s="70"/>
      <c r="GT55" s="70"/>
      <c r="GU55" s="70"/>
      <c r="GV55" s="70"/>
      <c r="GW55" s="70"/>
      <c r="GX55" s="70"/>
      <c r="GY55" s="70"/>
      <c r="GZ55" s="70"/>
      <c r="HA55" s="70"/>
      <c r="HB55" s="70"/>
      <c r="HC55" s="70"/>
      <c r="HD55" s="70"/>
      <c r="HE55" s="70"/>
      <c r="HF55" s="71"/>
      <c r="HG55" s="69">
        <f>データ!CX7</f>
        <v>46.6</v>
      </c>
      <c r="HH55" s="70"/>
      <c r="HI55" s="70"/>
      <c r="HJ55" s="70"/>
      <c r="HK55" s="70"/>
      <c r="HL55" s="70"/>
      <c r="HM55" s="70"/>
      <c r="HN55" s="70"/>
      <c r="HO55" s="70"/>
      <c r="HP55" s="70"/>
      <c r="HQ55" s="70"/>
      <c r="HR55" s="70"/>
      <c r="HS55" s="70"/>
      <c r="HT55" s="70"/>
      <c r="HU55" s="71"/>
      <c r="HV55" s="69">
        <f>データ!CY7</f>
        <v>48</v>
      </c>
      <c r="HW55" s="70"/>
      <c r="HX55" s="70"/>
      <c r="HY55" s="70"/>
      <c r="HZ55" s="70"/>
      <c r="IA55" s="70"/>
      <c r="IB55" s="70"/>
      <c r="IC55" s="70"/>
      <c r="ID55" s="70"/>
      <c r="IE55" s="70"/>
      <c r="IF55" s="70"/>
      <c r="IG55" s="70"/>
      <c r="IH55" s="70"/>
      <c r="II55" s="70"/>
      <c r="IJ55" s="71"/>
      <c r="IK55" s="69">
        <f>データ!CZ7</f>
        <v>48.9</v>
      </c>
      <c r="IL55" s="70"/>
      <c r="IM55" s="70"/>
      <c r="IN55" s="70"/>
      <c r="IO55" s="70"/>
      <c r="IP55" s="70"/>
      <c r="IQ55" s="70"/>
      <c r="IR55" s="70"/>
      <c r="IS55" s="70"/>
      <c r="IT55" s="70"/>
      <c r="IU55" s="70"/>
      <c r="IV55" s="70"/>
      <c r="IW55" s="70"/>
      <c r="IX55" s="70"/>
      <c r="IY55" s="71"/>
      <c r="IZ55" s="69">
        <f>データ!DA7</f>
        <v>42.7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44</v>
      </c>
      <c r="KG55" s="70"/>
      <c r="KH55" s="70"/>
      <c r="KI55" s="70"/>
      <c r="KJ55" s="70"/>
      <c r="KK55" s="70"/>
      <c r="KL55" s="70"/>
      <c r="KM55" s="70"/>
      <c r="KN55" s="70"/>
      <c r="KO55" s="70"/>
      <c r="KP55" s="70"/>
      <c r="KQ55" s="70"/>
      <c r="KR55" s="70"/>
      <c r="KS55" s="70"/>
      <c r="KT55" s="71"/>
      <c r="KU55" s="69">
        <f>データ!DI7</f>
        <v>45.3</v>
      </c>
      <c r="KV55" s="70"/>
      <c r="KW55" s="70"/>
      <c r="KX55" s="70"/>
      <c r="KY55" s="70"/>
      <c r="KZ55" s="70"/>
      <c r="LA55" s="70"/>
      <c r="LB55" s="70"/>
      <c r="LC55" s="70"/>
      <c r="LD55" s="70"/>
      <c r="LE55" s="70"/>
      <c r="LF55" s="70"/>
      <c r="LG55" s="70"/>
      <c r="LH55" s="70"/>
      <c r="LI55" s="71"/>
      <c r="LJ55" s="69">
        <f>データ!DJ7</f>
        <v>48.9</v>
      </c>
      <c r="LK55" s="70"/>
      <c r="LL55" s="70"/>
      <c r="LM55" s="70"/>
      <c r="LN55" s="70"/>
      <c r="LO55" s="70"/>
      <c r="LP55" s="70"/>
      <c r="LQ55" s="70"/>
      <c r="LR55" s="70"/>
      <c r="LS55" s="70"/>
      <c r="LT55" s="70"/>
      <c r="LU55" s="70"/>
      <c r="LV55" s="70"/>
      <c r="LW55" s="70"/>
      <c r="LX55" s="71"/>
      <c r="LY55" s="69">
        <f>データ!DK7</f>
        <v>49.6</v>
      </c>
      <c r="LZ55" s="70"/>
      <c r="MA55" s="70"/>
      <c r="MB55" s="70"/>
      <c r="MC55" s="70"/>
      <c r="MD55" s="70"/>
      <c r="ME55" s="70"/>
      <c r="MF55" s="70"/>
      <c r="MG55" s="70"/>
      <c r="MH55" s="70"/>
      <c r="MI55" s="70"/>
      <c r="MJ55" s="70"/>
      <c r="MK55" s="70"/>
      <c r="ML55" s="70"/>
      <c r="MM55" s="71"/>
      <c r="MN55" s="69">
        <f>データ!DL7</f>
        <v>48.8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167.5</v>
      </c>
      <c r="Q79" s="70"/>
      <c r="R79" s="70"/>
      <c r="S79" s="70"/>
      <c r="T79" s="70"/>
      <c r="U79" s="70"/>
      <c r="V79" s="70"/>
      <c r="W79" s="70"/>
      <c r="X79" s="70"/>
      <c r="Y79" s="70"/>
      <c r="Z79" s="70"/>
      <c r="AA79" s="70"/>
      <c r="AB79" s="70"/>
      <c r="AC79" s="70"/>
      <c r="AD79" s="71"/>
      <c r="AE79" s="69">
        <f>データ!DT7</f>
        <v>150.9</v>
      </c>
      <c r="AF79" s="70"/>
      <c r="AG79" s="70"/>
      <c r="AH79" s="70"/>
      <c r="AI79" s="70"/>
      <c r="AJ79" s="70"/>
      <c r="AK79" s="70"/>
      <c r="AL79" s="70"/>
      <c r="AM79" s="70"/>
      <c r="AN79" s="70"/>
      <c r="AO79" s="70"/>
      <c r="AP79" s="70"/>
      <c r="AQ79" s="70"/>
      <c r="AR79" s="70"/>
      <c r="AS79" s="71"/>
      <c r="AT79" s="69">
        <f>データ!DU7</f>
        <v>114.2</v>
      </c>
      <c r="AU79" s="70"/>
      <c r="AV79" s="70"/>
      <c r="AW79" s="70"/>
      <c r="AX79" s="70"/>
      <c r="AY79" s="70"/>
      <c r="AZ79" s="70"/>
      <c r="BA79" s="70"/>
      <c r="BB79" s="70"/>
      <c r="BC79" s="70"/>
      <c r="BD79" s="70"/>
      <c r="BE79" s="70"/>
      <c r="BF79" s="70"/>
      <c r="BG79" s="70"/>
      <c r="BH79" s="71"/>
      <c r="BI79" s="69">
        <f>データ!DV7</f>
        <v>129.80000000000001</v>
      </c>
      <c r="BJ79" s="70"/>
      <c r="BK79" s="70"/>
      <c r="BL79" s="70"/>
      <c r="BM79" s="70"/>
      <c r="BN79" s="70"/>
      <c r="BO79" s="70"/>
      <c r="BP79" s="70"/>
      <c r="BQ79" s="70"/>
      <c r="BR79" s="70"/>
      <c r="BS79" s="70"/>
      <c r="BT79" s="70"/>
      <c r="BU79" s="70"/>
      <c r="BV79" s="70"/>
      <c r="BW79" s="71"/>
      <c r="BX79" s="69">
        <f>データ!DW7</f>
        <v>106.7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61.5</v>
      </c>
      <c r="DH79" s="70"/>
      <c r="DI79" s="70"/>
      <c r="DJ79" s="70"/>
      <c r="DK79" s="70"/>
      <c r="DL79" s="70"/>
      <c r="DM79" s="70"/>
      <c r="DN79" s="70"/>
      <c r="DO79" s="70"/>
      <c r="DP79" s="70"/>
      <c r="DQ79" s="70"/>
      <c r="DR79" s="70"/>
      <c r="DS79" s="70"/>
      <c r="DT79" s="70"/>
      <c r="DU79" s="71"/>
      <c r="DV79" s="69">
        <f>データ!EE7</f>
        <v>62.9</v>
      </c>
      <c r="DW79" s="70"/>
      <c r="DX79" s="70"/>
      <c r="DY79" s="70"/>
      <c r="DZ79" s="70"/>
      <c r="EA79" s="70"/>
      <c r="EB79" s="70"/>
      <c r="EC79" s="70"/>
      <c r="ED79" s="70"/>
      <c r="EE79" s="70"/>
      <c r="EF79" s="70"/>
      <c r="EG79" s="70"/>
      <c r="EH79" s="70"/>
      <c r="EI79" s="70"/>
      <c r="EJ79" s="71"/>
      <c r="EK79" s="69">
        <f>データ!EF7</f>
        <v>65.599999999999994</v>
      </c>
      <c r="EL79" s="70"/>
      <c r="EM79" s="70"/>
      <c r="EN79" s="70"/>
      <c r="EO79" s="70"/>
      <c r="EP79" s="70"/>
      <c r="EQ79" s="70"/>
      <c r="ER79" s="70"/>
      <c r="ES79" s="70"/>
      <c r="ET79" s="70"/>
      <c r="EU79" s="70"/>
      <c r="EV79" s="70"/>
      <c r="EW79" s="70"/>
      <c r="EX79" s="70"/>
      <c r="EY79" s="71"/>
      <c r="EZ79" s="69">
        <f>データ!EG7</f>
        <v>67.2</v>
      </c>
      <c r="FA79" s="70"/>
      <c r="FB79" s="70"/>
      <c r="FC79" s="70"/>
      <c r="FD79" s="70"/>
      <c r="FE79" s="70"/>
      <c r="FF79" s="70"/>
      <c r="FG79" s="70"/>
      <c r="FH79" s="70"/>
      <c r="FI79" s="70"/>
      <c r="FJ79" s="70"/>
      <c r="FK79" s="70"/>
      <c r="FL79" s="70"/>
      <c r="FM79" s="70"/>
      <c r="FN79" s="71"/>
      <c r="FO79" s="69">
        <f>データ!EH7</f>
        <v>65.3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78.400000000000006</v>
      </c>
      <c r="GU79" s="70"/>
      <c r="GV79" s="70"/>
      <c r="GW79" s="70"/>
      <c r="GX79" s="70"/>
      <c r="GY79" s="70"/>
      <c r="GZ79" s="70"/>
      <c r="HA79" s="70"/>
      <c r="HB79" s="70"/>
      <c r="HC79" s="70"/>
      <c r="HD79" s="70"/>
      <c r="HE79" s="70"/>
      <c r="HF79" s="70"/>
      <c r="HG79" s="70"/>
      <c r="HH79" s="71"/>
      <c r="HI79" s="69">
        <f>データ!EP7</f>
        <v>74.3</v>
      </c>
      <c r="HJ79" s="70"/>
      <c r="HK79" s="70"/>
      <c r="HL79" s="70"/>
      <c r="HM79" s="70"/>
      <c r="HN79" s="70"/>
      <c r="HO79" s="70"/>
      <c r="HP79" s="70"/>
      <c r="HQ79" s="70"/>
      <c r="HR79" s="70"/>
      <c r="HS79" s="70"/>
      <c r="HT79" s="70"/>
      <c r="HU79" s="70"/>
      <c r="HV79" s="70"/>
      <c r="HW79" s="71"/>
      <c r="HX79" s="69">
        <f>データ!EQ7</f>
        <v>76.900000000000006</v>
      </c>
      <c r="HY79" s="70"/>
      <c r="HZ79" s="70"/>
      <c r="IA79" s="70"/>
      <c r="IB79" s="70"/>
      <c r="IC79" s="70"/>
      <c r="ID79" s="70"/>
      <c r="IE79" s="70"/>
      <c r="IF79" s="70"/>
      <c r="IG79" s="70"/>
      <c r="IH79" s="70"/>
      <c r="II79" s="70"/>
      <c r="IJ79" s="70"/>
      <c r="IK79" s="70"/>
      <c r="IL79" s="71"/>
      <c r="IM79" s="69">
        <f>データ!ER7</f>
        <v>76.099999999999994</v>
      </c>
      <c r="IN79" s="70"/>
      <c r="IO79" s="70"/>
      <c r="IP79" s="70"/>
      <c r="IQ79" s="70"/>
      <c r="IR79" s="70"/>
      <c r="IS79" s="70"/>
      <c r="IT79" s="70"/>
      <c r="IU79" s="70"/>
      <c r="IV79" s="70"/>
      <c r="IW79" s="70"/>
      <c r="IX79" s="70"/>
      <c r="IY79" s="70"/>
      <c r="IZ79" s="70"/>
      <c r="JA79" s="71"/>
      <c r="JB79" s="69">
        <f>データ!ES7</f>
        <v>62.3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109250900</v>
      </c>
      <c r="KH79" s="67"/>
      <c r="KI79" s="67"/>
      <c r="KJ79" s="67"/>
      <c r="KK79" s="67"/>
      <c r="KL79" s="67"/>
      <c r="KM79" s="67"/>
      <c r="KN79" s="67"/>
      <c r="KO79" s="67"/>
      <c r="KP79" s="67"/>
      <c r="KQ79" s="67"/>
      <c r="KR79" s="67"/>
      <c r="KS79" s="67"/>
      <c r="KT79" s="67"/>
      <c r="KU79" s="68"/>
      <c r="KV79" s="66">
        <f>データ!FA7</f>
        <v>110838857</v>
      </c>
      <c r="KW79" s="67"/>
      <c r="KX79" s="67"/>
      <c r="KY79" s="67"/>
      <c r="KZ79" s="67"/>
      <c r="LA79" s="67"/>
      <c r="LB79" s="67"/>
      <c r="LC79" s="67"/>
      <c r="LD79" s="67"/>
      <c r="LE79" s="67"/>
      <c r="LF79" s="67"/>
      <c r="LG79" s="67"/>
      <c r="LH79" s="67"/>
      <c r="LI79" s="67"/>
      <c r="LJ79" s="68"/>
      <c r="LK79" s="66">
        <f>データ!FB7</f>
        <v>111259643</v>
      </c>
      <c r="LL79" s="67"/>
      <c r="LM79" s="67"/>
      <c r="LN79" s="67"/>
      <c r="LO79" s="67"/>
      <c r="LP79" s="67"/>
      <c r="LQ79" s="67"/>
      <c r="LR79" s="67"/>
      <c r="LS79" s="67"/>
      <c r="LT79" s="67"/>
      <c r="LU79" s="67"/>
      <c r="LV79" s="67"/>
      <c r="LW79" s="67"/>
      <c r="LX79" s="67"/>
      <c r="LY79" s="68"/>
      <c r="LZ79" s="66">
        <f>データ!FC7</f>
        <v>111026557</v>
      </c>
      <c r="MA79" s="67"/>
      <c r="MB79" s="67"/>
      <c r="MC79" s="67"/>
      <c r="MD79" s="67"/>
      <c r="ME79" s="67"/>
      <c r="MF79" s="67"/>
      <c r="MG79" s="67"/>
      <c r="MH79" s="67"/>
      <c r="MI79" s="67"/>
      <c r="MJ79" s="67"/>
      <c r="MK79" s="67"/>
      <c r="ML79" s="67"/>
      <c r="MM79" s="67"/>
      <c r="MN79" s="68"/>
      <c r="MO79" s="66">
        <f>データ!FD7</f>
        <v>113843914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YvyKuw7dUt5U6IYzsc6/QaNCwjUhCLMbo4KJnVbm7Besj3uUA1b2TrDqXI4AiUOvZe4GBP+5FmrKMVVOWYB+g==" saltValue="mpsBJv/M7QOpAKzjcoEF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8" t="s">
        <v>110</v>
      </c>
      <c r="AJ4" s="169"/>
      <c r="AK4" s="169"/>
      <c r="AL4" s="169"/>
      <c r="AM4" s="169"/>
      <c r="AN4" s="169"/>
      <c r="AO4" s="169"/>
      <c r="AP4" s="169"/>
      <c r="AQ4" s="169"/>
      <c r="AR4" s="169"/>
      <c r="AS4" s="170"/>
      <c r="AT4" s="167" t="s">
        <v>111</v>
      </c>
      <c r="AU4" s="166"/>
      <c r="AV4" s="166"/>
      <c r="AW4" s="166"/>
      <c r="AX4" s="166"/>
      <c r="AY4" s="166"/>
      <c r="AZ4" s="166"/>
      <c r="BA4" s="166"/>
      <c r="BB4" s="166"/>
      <c r="BC4" s="166"/>
      <c r="BD4" s="166"/>
      <c r="BE4" s="167" t="s">
        <v>112</v>
      </c>
      <c r="BF4" s="166"/>
      <c r="BG4" s="166"/>
      <c r="BH4" s="166"/>
      <c r="BI4" s="166"/>
      <c r="BJ4" s="166"/>
      <c r="BK4" s="166"/>
      <c r="BL4" s="166"/>
      <c r="BM4" s="166"/>
      <c r="BN4" s="166"/>
      <c r="BO4" s="166"/>
      <c r="BP4" s="168" t="s">
        <v>113</v>
      </c>
      <c r="BQ4" s="169"/>
      <c r="BR4" s="169"/>
      <c r="BS4" s="169"/>
      <c r="BT4" s="169"/>
      <c r="BU4" s="169"/>
      <c r="BV4" s="169"/>
      <c r="BW4" s="169"/>
      <c r="BX4" s="169"/>
      <c r="BY4" s="169"/>
      <c r="BZ4" s="170"/>
      <c r="CA4" s="166" t="s">
        <v>114</v>
      </c>
      <c r="CB4" s="166"/>
      <c r="CC4" s="166"/>
      <c r="CD4" s="166"/>
      <c r="CE4" s="166"/>
      <c r="CF4" s="166"/>
      <c r="CG4" s="166"/>
      <c r="CH4" s="166"/>
      <c r="CI4" s="166"/>
      <c r="CJ4" s="166"/>
      <c r="CK4" s="166"/>
      <c r="CL4" s="167" t="s">
        <v>115</v>
      </c>
      <c r="CM4" s="166"/>
      <c r="CN4" s="166"/>
      <c r="CO4" s="166"/>
      <c r="CP4" s="166"/>
      <c r="CQ4" s="166"/>
      <c r="CR4" s="166"/>
      <c r="CS4" s="166"/>
      <c r="CT4" s="166"/>
      <c r="CU4" s="166"/>
      <c r="CV4" s="166"/>
      <c r="CW4" s="166" t="s">
        <v>116</v>
      </c>
      <c r="CX4" s="166"/>
      <c r="CY4" s="166"/>
      <c r="CZ4" s="166"/>
      <c r="DA4" s="166"/>
      <c r="DB4" s="166"/>
      <c r="DC4" s="166"/>
      <c r="DD4" s="166"/>
      <c r="DE4" s="166"/>
      <c r="DF4" s="166"/>
      <c r="DG4" s="166"/>
      <c r="DH4" s="166" t="s">
        <v>117</v>
      </c>
      <c r="DI4" s="166"/>
      <c r="DJ4" s="166"/>
      <c r="DK4" s="166"/>
      <c r="DL4" s="166"/>
      <c r="DM4" s="166"/>
      <c r="DN4" s="166"/>
      <c r="DO4" s="166"/>
      <c r="DP4" s="166"/>
      <c r="DQ4" s="166"/>
      <c r="DR4" s="166"/>
      <c r="DS4" s="167" t="s">
        <v>118</v>
      </c>
      <c r="DT4" s="166"/>
      <c r="DU4" s="166"/>
      <c r="DV4" s="166"/>
      <c r="DW4" s="166"/>
      <c r="DX4" s="166"/>
      <c r="DY4" s="166"/>
      <c r="DZ4" s="166"/>
      <c r="EA4" s="166"/>
      <c r="EB4" s="166"/>
      <c r="EC4" s="166"/>
      <c r="ED4" s="168" t="s">
        <v>119</v>
      </c>
      <c r="EE4" s="169"/>
      <c r="EF4" s="169"/>
      <c r="EG4" s="169"/>
      <c r="EH4" s="169"/>
      <c r="EI4" s="169"/>
      <c r="EJ4" s="169"/>
      <c r="EK4" s="169"/>
      <c r="EL4" s="169"/>
      <c r="EM4" s="169"/>
      <c r="EN4" s="170"/>
      <c r="EO4" s="166" t="s">
        <v>120</v>
      </c>
      <c r="EP4" s="166"/>
      <c r="EQ4" s="166"/>
      <c r="ER4" s="166"/>
      <c r="ES4" s="166"/>
      <c r="ET4" s="166"/>
      <c r="EU4" s="166"/>
      <c r="EV4" s="166"/>
      <c r="EW4" s="166"/>
      <c r="EX4" s="166"/>
      <c r="EY4" s="166"/>
      <c r="EZ4" s="166" t="s">
        <v>121</v>
      </c>
      <c r="FA4" s="166"/>
      <c r="FB4" s="166"/>
      <c r="FC4" s="166"/>
      <c r="FD4" s="166"/>
      <c r="FE4" s="166"/>
      <c r="FF4" s="166"/>
      <c r="FG4" s="166"/>
      <c r="FH4" s="166"/>
      <c r="FI4" s="166"/>
      <c r="FJ4" s="16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159</v>
      </c>
      <c r="BH5" s="49" t="s">
        <v>149</v>
      </c>
      <c r="BI5" s="49" t="s">
        <v>158</v>
      </c>
      <c r="BJ5" s="49" t="s">
        <v>151</v>
      </c>
      <c r="BK5" s="49" t="s">
        <v>152</v>
      </c>
      <c r="BL5" s="49" t="s">
        <v>153</v>
      </c>
      <c r="BM5" s="49" t="s">
        <v>154</v>
      </c>
      <c r="BN5" s="49" t="s">
        <v>155</v>
      </c>
      <c r="BO5" s="49" t="s">
        <v>156</v>
      </c>
      <c r="BP5" s="49" t="s">
        <v>146</v>
      </c>
      <c r="BQ5" s="49" t="s">
        <v>160</v>
      </c>
      <c r="BR5" s="49" t="s">
        <v>148</v>
      </c>
      <c r="BS5" s="49" t="s">
        <v>149</v>
      </c>
      <c r="BT5" s="49" t="s">
        <v>158</v>
      </c>
      <c r="BU5" s="49" t="s">
        <v>151</v>
      </c>
      <c r="BV5" s="49" t="s">
        <v>152</v>
      </c>
      <c r="BW5" s="49" t="s">
        <v>153</v>
      </c>
      <c r="BX5" s="49" t="s">
        <v>154</v>
      </c>
      <c r="BY5" s="49" t="s">
        <v>155</v>
      </c>
      <c r="BZ5" s="49" t="s">
        <v>156</v>
      </c>
      <c r="CA5" s="49" t="s">
        <v>146</v>
      </c>
      <c r="CB5" s="49" t="s">
        <v>160</v>
      </c>
      <c r="CC5" s="49" t="s">
        <v>148</v>
      </c>
      <c r="CD5" s="49" t="s">
        <v>149</v>
      </c>
      <c r="CE5" s="49" t="s">
        <v>150</v>
      </c>
      <c r="CF5" s="49" t="s">
        <v>151</v>
      </c>
      <c r="CG5" s="49" t="s">
        <v>152</v>
      </c>
      <c r="CH5" s="49" t="s">
        <v>153</v>
      </c>
      <c r="CI5" s="49" t="s">
        <v>154</v>
      </c>
      <c r="CJ5" s="49" t="s">
        <v>155</v>
      </c>
      <c r="CK5" s="49" t="s">
        <v>156</v>
      </c>
      <c r="CL5" s="49" t="s">
        <v>157</v>
      </c>
      <c r="CM5" s="49" t="s">
        <v>160</v>
      </c>
      <c r="CN5" s="49" t="s">
        <v>148</v>
      </c>
      <c r="CO5" s="49" t="s">
        <v>161</v>
      </c>
      <c r="CP5" s="49" t="s">
        <v>158</v>
      </c>
      <c r="CQ5" s="49" t="s">
        <v>151</v>
      </c>
      <c r="CR5" s="49" t="s">
        <v>152</v>
      </c>
      <c r="CS5" s="49" t="s">
        <v>153</v>
      </c>
      <c r="CT5" s="49" t="s">
        <v>154</v>
      </c>
      <c r="CU5" s="49" t="s">
        <v>155</v>
      </c>
      <c r="CV5" s="49" t="s">
        <v>156</v>
      </c>
      <c r="CW5" s="49" t="s">
        <v>157</v>
      </c>
      <c r="CX5" s="49" t="s">
        <v>160</v>
      </c>
      <c r="CY5" s="49" t="s">
        <v>159</v>
      </c>
      <c r="CZ5" s="49" t="s">
        <v>149</v>
      </c>
      <c r="DA5" s="49" t="s">
        <v>158</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160</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161</v>
      </c>
      <c r="EH5" s="49" t="s">
        <v>158</v>
      </c>
      <c r="EI5" s="49" t="s">
        <v>151</v>
      </c>
      <c r="EJ5" s="49" t="s">
        <v>152</v>
      </c>
      <c r="EK5" s="49" t="s">
        <v>153</v>
      </c>
      <c r="EL5" s="49" t="s">
        <v>154</v>
      </c>
      <c r="EM5" s="49" t="s">
        <v>155</v>
      </c>
      <c r="EN5" s="49" t="s">
        <v>156</v>
      </c>
      <c r="EO5" s="49" t="s">
        <v>157</v>
      </c>
      <c r="EP5" s="49" t="s">
        <v>147</v>
      </c>
      <c r="EQ5" s="49" t="s">
        <v>148</v>
      </c>
      <c r="ER5" s="49" t="s">
        <v>149</v>
      </c>
      <c r="ES5" s="49" t="s">
        <v>158</v>
      </c>
      <c r="ET5" s="49" t="s">
        <v>151</v>
      </c>
      <c r="EU5" s="49" t="s">
        <v>152</v>
      </c>
      <c r="EV5" s="49" t="s">
        <v>153</v>
      </c>
      <c r="EW5" s="49" t="s">
        <v>154</v>
      </c>
      <c r="EX5" s="49" t="s">
        <v>155</v>
      </c>
      <c r="EY5" s="49" t="s">
        <v>162</v>
      </c>
      <c r="EZ5" s="49" t="s">
        <v>157</v>
      </c>
      <c r="FA5" s="49" t="s">
        <v>147</v>
      </c>
      <c r="FB5" s="49" t="s">
        <v>159</v>
      </c>
      <c r="FC5" s="49" t="s">
        <v>149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10006</v>
      </c>
      <c r="D6" s="50">
        <f t="shared" si="2"/>
        <v>46</v>
      </c>
      <c r="E6" s="50">
        <f t="shared" si="2"/>
        <v>6</v>
      </c>
      <c r="F6" s="50">
        <f t="shared" si="2"/>
        <v>0</v>
      </c>
      <c r="G6" s="50">
        <f t="shared" si="2"/>
        <v>10</v>
      </c>
      <c r="H6" s="163" t="str">
        <f>IF(H8&lt;&gt;I8,H8,"")&amp;IF(I8&lt;&gt;J8,I8,"")&amp;"　"&amp;J8</f>
        <v>北海道　北見病院</v>
      </c>
      <c r="I6" s="164"/>
      <c r="J6" s="165"/>
      <c r="K6" s="50" t="str">
        <f t="shared" si="2"/>
        <v>条例全部</v>
      </c>
      <c r="L6" s="50" t="str">
        <f t="shared" si="2"/>
        <v>病院事業</v>
      </c>
      <c r="M6" s="50" t="str">
        <f t="shared" si="2"/>
        <v>一般病院</v>
      </c>
      <c r="N6" s="50" t="str">
        <f>N8</f>
        <v>50床以上～100床未満</v>
      </c>
      <c r="O6" s="50" t="str">
        <f>O8</f>
        <v>自治体職員 学術・研究機関出身</v>
      </c>
      <c r="P6" s="50" t="str">
        <f>P8</f>
        <v>指定管理者(利用料金制)</v>
      </c>
      <c r="Q6" s="51">
        <f t="shared" ref="Q6:AH6" si="3">Q8</f>
        <v>6</v>
      </c>
      <c r="R6" s="50" t="str">
        <f t="shared" si="3"/>
        <v>-</v>
      </c>
      <c r="S6" s="50" t="str">
        <f t="shared" si="3"/>
        <v>透 訓</v>
      </c>
      <c r="T6" s="50" t="str">
        <f t="shared" si="3"/>
        <v>臨</v>
      </c>
      <c r="U6" s="51">
        <f>U8</f>
        <v>5093983</v>
      </c>
      <c r="V6" s="51">
        <f>V8</f>
        <v>5378</v>
      </c>
      <c r="W6" s="50" t="str">
        <f>W8</f>
        <v>非該当</v>
      </c>
      <c r="X6" s="50" t="str">
        <f t="shared" ref="X6" si="4">X8</f>
        <v>非該当</v>
      </c>
      <c r="Y6" s="50" t="str">
        <f t="shared" si="3"/>
        <v>７：１</v>
      </c>
      <c r="Z6" s="51">
        <f t="shared" si="3"/>
        <v>70</v>
      </c>
      <c r="AA6" s="51" t="str">
        <f t="shared" si="3"/>
        <v>-</v>
      </c>
      <c r="AB6" s="51" t="str">
        <f t="shared" si="3"/>
        <v>-</v>
      </c>
      <c r="AC6" s="51" t="str">
        <f t="shared" si="3"/>
        <v>-</v>
      </c>
      <c r="AD6" s="51" t="str">
        <f t="shared" si="3"/>
        <v>-</v>
      </c>
      <c r="AE6" s="51">
        <f t="shared" si="3"/>
        <v>70</v>
      </c>
      <c r="AF6" s="51">
        <f t="shared" si="3"/>
        <v>52</v>
      </c>
      <c r="AG6" s="51" t="str">
        <f t="shared" si="3"/>
        <v>-</v>
      </c>
      <c r="AH6" s="51">
        <f t="shared" si="3"/>
        <v>52</v>
      </c>
      <c r="AI6" s="52">
        <f>IF(AI8="-",NA(),AI8)</f>
        <v>98.7</v>
      </c>
      <c r="AJ6" s="52">
        <f t="shared" ref="AJ6:AR6" si="5">IF(AJ8="-",NA(),AJ8)</f>
        <v>110.3</v>
      </c>
      <c r="AK6" s="52">
        <f t="shared" si="5"/>
        <v>111.1</v>
      </c>
      <c r="AL6" s="52">
        <f t="shared" si="5"/>
        <v>108.3</v>
      </c>
      <c r="AM6" s="52">
        <f t="shared" si="5"/>
        <v>104.1</v>
      </c>
      <c r="AN6" s="52">
        <f t="shared" si="5"/>
        <v>97.7</v>
      </c>
      <c r="AO6" s="52">
        <f t="shared" si="5"/>
        <v>100.7</v>
      </c>
      <c r="AP6" s="52">
        <f t="shared" si="5"/>
        <v>103.6</v>
      </c>
      <c r="AQ6" s="52">
        <f t="shared" si="5"/>
        <v>101.9</v>
      </c>
      <c r="AR6" s="52">
        <f t="shared" si="5"/>
        <v>96.7</v>
      </c>
      <c r="AS6" s="52" t="str">
        <f>IF(AS8="-","【-】","【"&amp;SUBSTITUTE(TEXT(AS8,"#,##0.0"),"-","△")&amp;"】")</f>
        <v>【96.6】</v>
      </c>
      <c r="AT6" s="52">
        <f>IF(AT8="-",NA(),AT8)</f>
        <v>67</v>
      </c>
      <c r="AU6" s="52">
        <f t="shared" ref="AU6:BC6" si="6">IF(AU8="-",NA(),AU8)</f>
        <v>71.2</v>
      </c>
      <c r="AV6" s="52">
        <f t="shared" si="6"/>
        <v>72.900000000000006</v>
      </c>
      <c r="AW6" s="52">
        <f t="shared" si="6"/>
        <v>73.2</v>
      </c>
      <c r="AX6" s="52">
        <f t="shared" si="6"/>
        <v>81.2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66.2</v>
      </c>
      <c r="BF6" s="52">
        <f t="shared" ref="BF6:BN6" si="7">IF(BF8="-",NA(),BF8)</f>
        <v>70.400000000000006</v>
      </c>
      <c r="BG6" s="52">
        <f t="shared" si="7"/>
        <v>72.2</v>
      </c>
      <c r="BH6" s="52">
        <f t="shared" si="7"/>
        <v>72.2</v>
      </c>
      <c r="BI6" s="52">
        <f t="shared" si="7"/>
        <v>80.400000000000006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54.3</v>
      </c>
      <c r="BQ6" s="52">
        <f t="shared" ref="BQ6:BY6" si="8">IF(BQ8="-",NA(),BQ8)</f>
        <v>49.3</v>
      </c>
      <c r="BR6" s="52">
        <f t="shared" si="8"/>
        <v>49.6</v>
      </c>
      <c r="BS6" s="52">
        <f t="shared" si="8"/>
        <v>41.7</v>
      </c>
      <c r="BT6" s="52">
        <f t="shared" si="8"/>
        <v>58.2</v>
      </c>
      <c r="BU6" s="52">
        <f t="shared" si="8"/>
        <v>66.099999999999994</v>
      </c>
      <c r="BV6" s="52">
        <f t="shared" si="8"/>
        <v>62.3</v>
      </c>
      <c r="BW6" s="52">
        <f t="shared" si="8"/>
        <v>62.1</v>
      </c>
      <c r="BX6" s="52">
        <f t="shared" si="8"/>
        <v>60.2</v>
      </c>
      <c r="BY6" s="52">
        <f t="shared" si="8"/>
        <v>60.6</v>
      </c>
      <c r="BZ6" s="52" t="str">
        <f>IF(BZ8="-","【-】","【"&amp;SUBSTITUTE(TEXT(BZ8,"#,##0.0"),"-","△")&amp;"】")</f>
        <v>【68.7】</v>
      </c>
      <c r="CA6" s="53">
        <f>IF(CA8="-",NA(),CA8)</f>
        <v>88148</v>
      </c>
      <c r="CB6" s="53">
        <f t="shared" ref="CB6:CJ6" si="9">IF(CB8="-",NA(),CB8)</f>
        <v>94622</v>
      </c>
      <c r="CC6" s="53">
        <f t="shared" si="9"/>
        <v>105717</v>
      </c>
      <c r="CD6" s="53">
        <f t="shared" si="9"/>
        <v>111593</v>
      </c>
      <c r="CE6" s="53">
        <f t="shared" si="9"/>
        <v>98206</v>
      </c>
      <c r="CF6" s="53">
        <f t="shared" si="9"/>
        <v>26415</v>
      </c>
      <c r="CG6" s="53">
        <f t="shared" si="9"/>
        <v>27227</v>
      </c>
      <c r="CH6" s="53">
        <f t="shared" si="9"/>
        <v>28176</v>
      </c>
      <c r="CI6" s="53">
        <f t="shared" si="9"/>
        <v>29348</v>
      </c>
      <c r="CJ6" s="53">
        <f t="shared" si="9"/>
        <v>29723</v>
      </c>
      <c r="CK6" s="52" t="str">
        <f>IF(CK8="-","【-】","【"&amp;SUBSTITUTE(TEXT(CK8,"#,##0"),"-","△")&amp;"】")</f>
        <v>【62,428】</v>
      </c>
      <c r="CL6" s="53">
        <f>IF(CL8="-",NA(),CL8)</f>
        <v>22153</v>
      </c>
      <c r="CM6" s="53">
        <f t="shared" ref="CM6:CU6" si="10">IF(CM8="-",NA(),CM8)</f>
        <v>25592</v>
      </c>
      <c r="CN6" s="53">
        <f t="shared" si="10"/>
        <v>30661</v>
      </c>
      <c r="CO6" s="53">
        <f t="shared" si="10"/>
        <v>38791</v>
      </c>
      <c r="CP6" s="53">
        <f t="shared" si="10"/>
        <v>41896</v>
      </c>
      <c r="CQ6" s="53">
        <f t="shared" si="10"/>
        <v>9135</v>
      </c>
      <c r="CR6" s="53">
        <f t="shared" si="10"/>
        <v>9509</v>
      </c>
      <c r="CS6" s="53">
        <f t="shared" si="10"/>
        <v>9548</v>
      </c>
      <c r="CT6" s="53">
        <f t="shared" si="10"/>
        <v>9992</v>
      </c>
      <c r="CU6" s="53">
        <f t="shared" si="10"/>
        <v>9779</v>
      </c>
      <c r="CV6" s="52" t="str">
        <f>IF(CV8="-","【-】","【"&amp;SUBSTITUTE(TEXT(CV8,"#,##0"),"-","△")&amp;"】")</f>
        <v>【18,236】</v>
      </c>
      <c r="CW6" s="52">
        <f>IF(CW8="-",NA(),CW8)</f>
        <v>53.8</v>
      </c>
      <c r="CX6" s="52">
        <f t="shared" ref="CX6:DF6" si="11">IF(CX8="-",NA(),CX8)</f>
        <v>46.6</v>
      </c>
      <c r="CY6" s="52">
        <f t="shared" si="11"/>
        <v>48</v>
      </c>
      <c r="CZ6" s="52">
        <f t="shared" si="11"/>
        <v>48.9</v>
      </c>
      <c r="DA6" s="52">
        <f t="shared" si="11"/>
        <v>42.7</v>
      </c>
      <c r="DB6" s="52">
        <f t="shared" si="11"/>
        <v>72</v>
      </c>
      <c r="DC6" s="52">
        <f t="shared" si="11"/>
        <v>77.7</v>
      </c>
      <c r="DD6" s="52">
        <f t="shared" si="11"/>
        <v>75.7</v>
      </c>
      <c r="DE6" s="52">
        <f t="shared" si="11"/>
        <v>75.400000000000006</v>
      </c>
      <c r="DF6" s="52">
        <f t="shared" si="11"/>
        <v>77.5</v>
      </c>
      <c r="DG6" s="52" t="str">
        <f>IF(DG8="-","【-】","【"&amp;SUBSTITUTE(TEXT(DG8,"#,##0.0"),"-","△")&amp;"】")</f>
        <v>【56.1】</v>
      </c>
      <c r="DH6" s="52">
        <f>IF(DH8="-",NA(),DH8)</f>
        <v>44</v>
      </c>
      <c r="DI6" s="52">
        <f t="shared" ref="DI6:DQ6" si="12">IF(DI8="-",NA(),DI8)</f>
        <v>45.3</v>
      </c>
      <c r="DJ6" s="52">
        <f t="shared" si="12"/>
        <v>48.9</v>
      </c>
      <c r="DK6" s="52">
        <f t="shared" si="12"/>
        <v>49.6</v>
      </c>
      <c r="DL6" s="52">
        <f t="shared" si="12"/>
        <v>48.8</v>
      </c>
      <c r="DM6" s="52">
        <f t="shared" si="12"/>
        <v>16</v>
      </c>
      <c r="DN6" s="52">
        <f t="shared" si="12"/>
        <v>15.7</v>
      </c>
      <c r="DO6" s="52">
        <f t="shared" si="12"/>
        <v>14.6</v>
      </c>
      <c r="DP6" s="52">
        <f t="shared" si="12"/>
        <v>15.1</v>
      </c>
      <c r="DQ6" s="52">
        <f t="shared" si="12"/>
        <v>14.9</v>
      </c>
      <c r="DR6" s="52" t="str">
        <f>IF(DR8="-","【-】","【"&amp;SUBSTITUTE(TEXT(DR8,"#,##0.0"),"-","△")&amp;"】")</f>
        <v>【26.4】</v>
      </c>
      <c r="DS6" s="52">
        <f>IF(DS8="-",NA(),DS8)</f>
        <v>167.5</v>
      </c>
      <c r="DT6" s="52">
        <f t="shared" ref="DT6:EB6" si="13">IF(DT8="-",NA(),DT8)</f>
        <v>150.9</v>
      </c>
      <c r="DU6" s="52">
        <f t="shared" si="13"/>
        <v>114.2</v>
      </c>
      <c r="DV6" s="52">
        <f t="shared" si="13"/>
        <v>129.80000000000001</v>
      </c>
      <c r="DW6" s="52">
        <f t="shared" si="13"/>
        <v>106.7</v>
      </c>
      <c r="DX6" s="52">
        <f t="shared" si="13"/>
        <v>118.8</v>
      </c>
      <c r="DY6" s="52">
        <f t="shared" si="13"/>
        <v>136</v>
      </c>
      <c r="DZ6" s="52">
        <f t="shared" si="13"/>
        <v>131.30000000000001</v>
      </c>
      <c r="EA6" s="52">
        <f t="shared" si="13"/>
        <v>133.6</v>
      </c>
      <c r="EB6" s="52">
        <f t="shared" si="13"/>
        <v>144.6</v>
      </c>
      <c r="EC6" s="52" t="str">
        <f>IF(EC8="-","【-】","【"&amp;SUBSTITUTE(TEXT(EC8,"#,##0.0"),"-","△")&amp;"】")</f>
        <v>【54.5】</v>
      </c>
      <c r="ED6" s="52">
        <f>IF(ED8="-",NA(),ED8)</f>
        <v>61.5</v>
      </c>
      <c r="EE6" s="52">
        <f t="shared" ref="EE6:EM6" si="14">IF(EE8="-",NA(),EE8)</f>
        <v>62.9</v>
      </c>
      <c r="EF6" s="52">
        <f t="shared" si="14"/>
        <v>65.599999999999994</v>
      </c>
      <c r="EG6" s="52">
        <f t="shared" si="14"/>
        <v>67.2</v>
      </c>
      <c r="EH6" s="52">
        <f t="shared" si="14"/>
        <v>65.3</v>
      </c>
      <c r="EI6" s="52">
        <f t="shared" si="14"/>
        <v>56.4</v>
      </c>
      <c r="EJ6" s="52">
        <f t="shared" si="14"/>
        <v>56.9</v>
      </c>
      <c r="EK6" s="52">
        <f t="shared" si="14"/>
        <v>58.3</v>
      </c>
      <c r="EL6" s="52">
        <f t="shared" si="14"/>
        <v>59.2</v>
      </c>
      <c r="EM6" s="52">
        <f t="shared" si="14"/>
        <v>59.8</v>
      </c>
      <c r="EN6" s="52" t="str">
        <f>IF(EN8="-","【-】","【"&amp;SUBSTITUTE(TEXT(EN8,"#,##0.0"),"-","△")&amp;"】")</f>
        <v>【57.0】</v>
      </c>
      <c r="EO6" s="52">
        <f>IF(EO8="-",NA(),EO8)</f>
        <v>78.400000000000006</v>
      </c>
      <c r="EP6" s="52">
        <f t="shared" ref="EP6:EX6" si="15">IF(EP8="-",NA(),EP8)</f>
        <v>74.3</v>
      </c>
      <c r="EQ6" s="52">
        <f t="shared" si="15"/>
        <v>76.900000000000006</v>
      </c>
      <c r="ER6" s="52">
        <f t="shared" si="15"/>
        <v>76.099999999999994</v>
      </c>
      <c r="ES6" s="52">
        <f t="shared" si="15"/>
        <v>62.3</v>
      </c>
      <c r="ET6" s="52">
        <f t="shared" si="15"/>
        <v>73.400000000000006</v>
      </c>
      <c r="EU6" s="52">
        <f t="shared" si="15"/>
        <v>72.5</v>
      </c>
      <c r="EV6" s="52">
        <f t="shared" si="15"/>
        <v>72.3</v>
      </c>
      <c r="EW6" s="52">
        <f t="shared" si="15"/>
        <v>72</v>
      </c>
      <c r="EX6" s="52">
        <f t="shared" si="15"/>
        <v>72</v>
      </c>
      <c r="EY6" s="52" t="str">
        <f>IF(EY8="-","【-】","【"&amp;SUBSTITUTE(TEXT(EY8,"#,##0.0"),"-","△")&amp;"】")</f>
        <v>【70.4】</v>
      </c>
      <c r="EZ6" s="53">
        <f>IF(EZ8="-",NA(),EZ8)</f>
        <v>109250900</v>
      </c>
      <c r="FA6" s="53">
        <f t="shared" ref="FA6:FI6" si="16">IF(FA8="-",NA(),FA8)</f>
        <v>110838857</v>
      </c>
      <c r="FB6" s="53">
        <f t="shared" si="16"/>
        <v>111259643</v>
      </c>
      <c r="FC6" s="53">
        <f t="shared" si="16"/>
        <v>111026557</v>
      </c>
      <c r="FD6" s="53">
        <f t="shared" si="16"/>
        <v>113843914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164</v>
      </c>
      <c r="B7" s="50">
        <f t="shared" ref="B7:AH7" si="17">B8</f>
        <v>2023</v>
      </c>
      <c r="C7" s="50">
        <f t="shared" si="17"/>
        <v>10006</v>
      </c>
      <c r="D7" s="50">
        <f t="shared" si="17"/>
        <v>46</v>
      </c>
      <c r="E7" s="50">
        <f t="shared" si="17"/>
        <v>6</v>
      </c>
      <c r="F7" s="50">
        <f t="shared" si="17"/>
        <v>0</v>
      </c>
      <c r="G7" s="50">
        <f t="shared" si="17"/>
        <v>10</v>
      </c>
      <c r="H7" s="50"/>
      <c r="I7" s="50"/>
      <c r="J7" s="50"/>
      <c r="K7" s="50" t="str">
        <f t="shared" si="17"/>
        <v>条例全部</v>
      </c>
      <c r="L7" s="50" t="str">
        <f t="shared" si="17"/>
        <v>病院事業</v>
      </c>
      <c r="M7" s="50" t="str">
        <f t="shared" si="17"/>
        <v>一般病院</v>
      </c>
      <c r="N7" s="50" t="str">
        <f>N8</f>
        <v>50床以上～100床未満</v>
      </c>
      <c r="O7" s="50" t="str">
        <f>O8</f>
        <v>自治体職員 学術・研究機関出身</v>
      </c>
      <c r="P7" s="50" t="str">
        <f>P8</f>
        <v>指定管理者(利用料金制)</v>
      </c>
      <c r="Q7" s="51">
        <f t="shared" si="17"/>
        <v>6</v>
      </c>
      <c r="R7" s="50" t="str">
        <f t="shared" si="17"/>
        <v>-</v>
      </c>
      <c r="S7" s="50" t="str">
        <f t="shared" si="17"/>
        <v>透 訓</v>
      </c>
      <c r="T7" s="50" t="str">
        <f t="shared" si="17"/>
        <v>臨</v>
      </c>
      <c r="U7" s="51">
        <f>U8</f>
        <v>5093983</v>
      </c>
      <c r="V7" s="51">
        <f>V8</f>
        <v>5378</v>
      </c>
      <c r="W7" s="50" t="str">
        <f>W8</f>
        <v>非該当</v>
      </c>
      <c r="X7" s="50" t="str">
        <f t="shared" si="17"/>
        <v>非該当</v>
      </c>
      <c r="Y7" s="50" t="str">
        <f t="shared" si="17"/>
        <v>７：１</v>
      </c>
      <c r="Z7" s="51">
        <f t="shared" si="17"/>
        <v>70</v>
      </c>
      <c r="AA7" s="51" t="str">
        <f t="shared" si="17"/>
        <v>-</v>
      </c>
      <c r="AB7" s="51" t="str">
        <f t="shared" si="17"/>
        <v>-</v>
      </c>
      <c r="AC7" s="51" t="str">
        <f t="shared" si="17"/>
        <v>-</v>
      </c>
      <c r="AD7" s="51" t="str">
        <f t="shared" si="17"/>
        <v>-</v>
      </c>
      <c r="AE7" s="51">
        <f t="shared" si="17"/>
        <v>70</v>
      </c>
      <c r="AF7" s="51">
        <f t="shared" si="17"/>
        <v>52</v>
      </c>
      <c r="AG7" s="51" t="str">
        <f t="shared" si="17"/>
        <v>-</v>
      </c>
      <c r="AH7" s="51">
        <f t="shared" si="17"/>
        <v>52</v>
      </c>
      <c r="AI7" s="52">
        <f>AI8</f>
        <v>98.7</v>
      </c>
      <c r="AJ7" s="52">
        <f t="shared" ref="AJ7:AR7" si="18">AJ8</f>
        <v>110.3</v>
      </c>
      <c r="AK7" s="52">
        <f t="shared" si="18"/>
        <v>111.1</v>
      </c>
      <c r="AL7" s="52">
        <f t="shared" si="18"/>
        <v>108.3</v>
      </c>
      <c r="AM7" s="52">
        <f t="shared" si="18"/>
        <v>104.1</v>
      </c>
      <c r="AN7" s="52">
        <f t="shared" si="18"/>
        <v>97.7</v>
      </c>
      <c r="AO7" s="52">
        <f t="shared" si="18"/>
        <v>100.7</v>
      </c>
      <c r="AP7" s="52">
        <f t="shared" si="18"/>
        <v>103.6</v>
      </c>
      <c r="AQ7" s="52">
        <f t="shared" si="18"/>
        <v>101.9</v>
      </c>
      <c r="AR7" s="52">
        <f t="shared" si="18"/>
        <v>96.7</v>
      </c>
      <c r="AS7" s="52"/>
      <c r="AT7" s="52">
        <f>AT8</f>
        <v>67</v>
      </c>
      <c r="AU7" s="52">
        <f t="shared" ref="AU7:BC7" si="19">AU8</f>
        <v>71.2</v>
      </c>
      <c r="AV7" s="52">
        <f t="shared" si="19"/>
        <v>72.900000000000006</v>
      </c>
      <c r="AW7" s="52">
        <f t="shared" si="19"/>
        <v>73.2</v>
      </c>
      <c r="AX7" s="52">
        <f t="shared" si="19"/>
        <v>81.2</v>
      </c>
      <c r="AY7" s="52">
        <f t="shared" si="19"/>
        <v>77.099999999999994</v>
      </c>
      <c r="AZ7" s="52">
        <f t="shared" si="19"/>
        <v>73.8</v>
      </c>
      <c r="BA7" s="52">
        <f t="shared" si="19"/>
        <v>75.5</v>
      </c>
      <c r="BB7" s="52">
        <f t="shared" si="19"/>
        <v>74.599999999999994</v>
      </c>
      <c r="BC7" s="52">
        <f t="shared" si="19"/>
        <v>73.599999999999994</v>
      </c>
      <c r="BD7" s="52"/>
      <c r="BE7" s="52">
        <f>BE8</f>
        <v>66.2</v>
      </c>
      <c r="BF7" s="52">
        <f t="shared" ref="BF7:BN7" si="20">BF8</f>
        <v>70.400000000000006</v>
      </c>
      <c r="BG7" s="52">
        <f t="shared" si="20"/>
        <v>72.2</v>
      </c>
      <c r="BH7" s="52">
        <f t="shared" si="20"/>
        <v>72.2</v>
      </c>
      <c r="BI7" s="52">
        <f t="shared" si="20"/>
        <v>80.400000000000006</v>
      </c>
      <c r="BJ7" s="52">
        <f t="shared" si="20"/>
        <v>73.2</v>
      </c>
      <c r="BK7" s="52">
        <f t="shared" si="20"/>
        <v>69.900000000000006</v>
      </c>
      <c r="BL7" s="52">
        <f t="shared" si="20"/>
        <v>71.599999999999994</v>
      </c>
      <c r="BM7" s="52">
        <f t="shared" si="20"/>
        <v>70.8</v>
      </c>
      <c r="BN7" s="52">
        <f t="shared" si="20"/>
        <v>69.7</v>
      </c>
      <c r="BO7" s="52"/>
      <c r="BP7" s="52">
        <f>BP8</f>
        <v>54.3</v>
      </c>
      <c r="BQ7" s="52">
        <f t="shared" ref="BQ7:BY7" si="21">BQ8</f>
        <v>49.3</v>
      </c>
      <c r="BR7" s="52">
        <f t="shared" si="21"/>
        <v>49.6</v>
      </c>
      <c r="BS7" s="52">
        <f t="shared" si="21"/>
        <v>41.7</v>
      </c>
      <c r="BT7" s="52">
        <f t="shared" si="21"/>
        <v>58.2</v>
      </c>
      <c r="BU7" s="52">
        <f t="shared" si="21"/>
        <v>66.099999999999994</v>
      </c>
      <c r="BV7" s="52">
        <f t="shared" si="21"/>
        <v>62.3</v>
      </c>
      <c r="BW7" s="52">
        <f t="shared" si="21"/>
        <v>62.1</v>
      </c>
      <c r="BX7" s="52">
        <f t="shared" si="21"/>
        <v>60.2</v>
      </c>
      <c r="BY7" s="52">
        <f t="shared" si="21"/>
        <v>60.6</v>
      </c>
      <c r="BZ7" s="52"/>
      <c r="CA7" s="53">
        <f>CA8</f>
        <v>88148</v>
      </c>
      <c r="CB7" s="53">
        <f t="shared" ref="CB7:CJ7" si="22">CB8</f>
        <v>94622</v>
      </c>
      <c r="CC7" s="53">
        <f t="shared" si="22"/>
        <v>105717</v>
      </c>
      <c r="CD7" s="53">
        <f t="shared" si="22"/>
        <v>111593</v>
      </c>
      <c r="CE7" s="53">
        <f t="shared" si="22"/>
        <v>98206</v>
      </c>
      <c r="CF7" s="53">
        <f t="shared" si="22"/>
        <v>26415</v>
      </c>
      <c r="CG7" s="53">
        <f t="shared" si="22"/>
        <v>27227</v>
      </c>
      <c r="CH7" s="53">
        <f t="shared" si="22"/>
        <v>28176</v>
      </c>
      <c r="CI7" s="53">
        <f t="shared" si="22"/>
        <v>29348</v>
      </c>
      <c r="CJ7" s="53">
        <f t="shared" si="22"/>
        <v>29723</v>
      </c>
      <c r="CK7" s="52"/>
      <c r="CL7" s="53">
        <f>CL8</f>
        <v>22153</v>
      </c>
      <c r="CM7" s="53">
        <f t="shared" ref="CM7:CU7" si="23">CM8</f>
        <v>25592</v>
      </c>
      <c r="CN7" s="53">
        <f t="shared" si="23"/>
        <v>30661</v>
      </c>
      <c r="CO7" s="53">
        <f t="shared" si="23"/>
        <v>38791</v>
      </c>
      <c r="CP7" s="53">
        <f t="shared" si="23"/>
        <v>41896</v>
      </c>
      <c r="CQ7" s="53">
        <f t="shared" si="23"/>
        <v>9135</v>
      </c>
      <c r="CR7" s="53">
        <f t="shared" si="23"/>
        <v>9509</v>
      </c>
      <c r="CS7" s="53">
        <f t="shared" si="23"/>
        <v>9548</v>
      </c>
      <c r="CT7" s="53">
        <f t="shared" si="23"/>
        <v>9992</v>
      </c>
      <c r="CU7" s="53">
        <f t="shared" si="23"/>
        <v>9779</v>
      </c>
      <c r="CV7" s="52"/>
      <c r="CW7" s="52">
        <f>CW8</f>
        <v>53.8</v>
      </c>
      <c r="CX7" s="52">
        <f t="shared" ref="CX7:DF7" si="24">CX8</f>
        <v>46.6</v>
      </c>
      <c r="CY7" s="52">
        <f t="shared" si="24"/>
        <v>48</v>
      </c>
      <c r="CZ7" s="52">
        <f t="shared" si="24"/>
        <v>48.9</v>
      </c>
      <c r="DA7" s="52">
        <f t="shared" si="24"/>
        <v>42.7</v>
      </c>
      <c r="DB7" s="52">
        <f t="shared" si="24"/>
        <v>72</v>
      </c>
      <c r="DC7" s="52">
        <f t="shared" si="24"/>
        <v>77.7</v>
      </c>
      <c r="DD7" s="52">
        <f t="shared" si="24"/>
        <v>75.7</v>
      </c>
      <c r="DE7" s="52">
        <f t="shared" si="24"/>
        <v>75.400000000000006</v>
      </c>
      <c r="DF7" s="52">
        <f t="shared" si="24"/>
        <v>77.5</v>
      </c>
      <c r="DG7" s="52"/>
      <c r="DH7" s="52">
        <f>DH8</f>
        <v>44</v>
      </c>
      <c r="DI7" s="52">
        <f t="shared" ref="DI7:DQ7" si="25">DI8</f>
        <v>45.3</v>
      </c>
      <c r="DJ7" s="52">
        <f t="shared" si="25"/>
        <v>48.9</v>
      </c>
      <c r="DK7" s="52">
        <f t="shared" si="25"/>
        <v>49.6</v>
      </c>
      <c r="DL7" s="52">
        <f t="shared" si="25"/>
        <v>48.8</v>
      </c>
      <c r="DM7" s="52">
        <f t="shared" si="25"/>
        <v>16</v>
      </c>
      <c r="DN7" s="52">
        <f t="shared" si="25"/>
        <v>15.7</v>
      </c>
      <c r="DO7" s="52">
        <f t="shared" si="25"/>
        <v>14.6</v>
      </c>
      <c r="DP7" s="52">
        <f t="shared" si="25"/>
        <v>15.1</v>
      </c>
      <c r="DQ7" s="52">
        <f t="shared" si="25"/>
        <v>14.9</v>
      </c>
      <c r="DR7" s="52"/>
      <c r="DS7" s="52">
        <f>DS8</f>
        <v>167.5</v>
      </c>
      <c r="DT7" s="52">
        <f t="shared" ref="DT7:EB7" si="26">DT8</f>
        <v>150.9</v>
      </c>
      <c r="DU7" s="52">
        <f t="shared" si="26"/>
        <v>114.2</v>
      </c>
      <c r="DV7" s="52">
        <f t="shared" si="26"/>
        <v>129.80000000000001</v>
      </c>
      <c r="DW7" s="52">
        <f t="shared" si="26"/>
        <v>106.7</v>
      </c>
      <c r="DX7" s="52">
        <f t="shared" si="26"/>
        <v>118.8</v>
      </c>
      <c r="DY7" s="52">
        <f t="shared" si="26"/>
        <v>136</v>
      </c>
      <c r="DZ7" s="52">
        <f t="shared" si="26"/>
        <v>131.30000000000001</v>
      </c>
      <c r="EA7" s="52">
        <f t="shared" si="26"/>
        <v>133.6</v>
      </c>
      <c r="EB7" s="52">
        <f t="shared" si="26"/>
        <v>144.6</v>
      </c>
      <c r="EC7" s="52"/>
      <c r="ED7" s="52">
        <f>ED8</f>
        <v>61.5</v>
      </c>
      <c r="EE7" s="52">
        <f t="shared" ref="EE7:EM7" si="27">EE8</f>
        <v>62.9</v>
      </c>
      <c r="EF7" s="52">
        <f t="shared" si="27"/>
        <v>65.599999999999994</v>
      </c>
      <c r="EG7" s="52">
        <f t="shared" si="27"/>
        <v>67.2</v>
      </c>
      <c r="EH7" s="52">
        <f t="shared" si="27"/>
        <v>65.3</v>
      </c>
      <c r="EI7" s="52">
        <f t="shared" si="27"/>
        <v>56.4</v>
      </c>
      <c r="EJ7" s="52">
        <f t="shared" si="27"/>
        <v>56.9</v>
      </c>
      <c r="EK7" s="52">
        <f t="shared" si="27"/>
        <v>58.3</v>
      </c>
      <c r="EL7" s="52">
        <f t="shared" si="27"/>
        <v>59.2</v>
      </c>
      <c r="EM7" s="52">
        <f t="shared" si="27"/>
        <v>59.8</v>
      </c>
      <c r="EN7" s="52"/>
      <c r="EO7" s="52">
        <f>EO8</f>
        <v>78.400000000000006</v>
      </c>
      <c r="EP7" s="52">
        <f t="shared" ref="EP7:EX7" si="28">EP8</f>
        <v>74.3</v>
      </c>
      <c r="EQ7" s="52">
        <f t="shared" si="28"/>
        <v>76.900000000000006</v>
      </c>
      <c r="ER7" s="52">
        <f t="shared" si="28"/>
        <v>76.099999999999994</v>
      </c>
      <c r="ES7" s="52">
        <f t="shared" si="28"/>
        <v>62.3</v>
      </c>
      <c r="ET7" s="52">
        <f t="shared" si="28"/>
        <v>73.400000000000006</v>
      </c>
      <c r="EU7" s="52">
        <f t="shared" si="28"/>
        <v>72.5</v>
      </c>
      <c r="EV7" s="52">
        <f t="shared" si="28"/>
        <v>72.3</v>
      </c>
      <c r="EW7" s="52">
        <f t="shared" si="28"/>
        <v>72</v>
      </c>
      <c r="EX7" s="52">
        <f t="shared" si="28"/>
        <v>72</v>
      </c>
      <c r="EY7" s="52"/>
      <c r="EZ7" s="53">
        <f>EZ8</f>
        <v>109250900</v>
      </c>
      <c r="FA7" s="53">
        <f t="shared" ref="FA7:FI7" si="29">FA8</f>
        <v>110838857</v>
      </c>
      <c r="FB7" s="53">
        <f t="shared" si="29"/>
        <v>111259643</v>
      </c>
      <c r="FC7" s="53">
        <f t="shared" si="29"/>
        <v>111026557</v>
      </c>
      <c r="FD7" s="53">
        <f t="shared" si="29"/>
        <v>113843914</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10006</v>
      </c>
      <c r="D8" s="55">
        <v>46</v>
      </c>
      <c r="E8" s="55">
        <v>6</v>
      </c>
      <c r="F8" s="55">
        <v>0</v>
      </c>
      <c r="G8" s="55">
        <v>10</v>
      </c>
      <c r="H8" s="55" t="s">
        <v>165</v>
      </c>
      <c r="I8" s="55" t="s">
        <v>165</v>
      </c>
      <c r="J8" s="55" t="s">
        <v>166</v>
      </c>
      <c r="K8" s="55" t="s">
        <v>167</v>
      </c>
      <c r="L8" s="55" t="s">
        <v>168</v>
      </c>
      <c r="M8" s="55" t="s">
        <v>169</v>
      </c>
      <c r="N8" s="55" t="s">
        <v>170</v>
      </c>
      <c r="O8" s="55" t="s">
        <v>171</v>
      </c>
      <c r="P8" s="55" t="s">
        <v>172</v>
      </c>
      <c r="Q8" s="56">
        <v>6</v>
      </c>
      <c r="R8" s="55" t="s">
        <v>40</v>
      </c>
      <c r="S8" s="55" t="s">
        <v>173</v>
      </c>
      <c r="T8" s="55" t="s">
        <v>174</v>
      </c>
      <c r="U8" s="56">
        <v>5093983</v>
      </c>
      <c r="V8" s="56">
        <v>5378</v>
      </c>
      <c r="W8" s="55" t="s">
        <v>175</v>
      </c>
      <c r="X8" s="55" t="s">
        <v>175</v>
      </c>
      <c r="Y8" s="57" t="s">
        <v>176</v>
      </c>
      <c r="Z8" s="56">
        <v>70</v>
      </c>
      <c r="AA8" s="56" t="s">
        <v>40</v>
      </c>
      <c r="AB8" s="56" t="s">
        <v>40</v>
      </c>
      <c r="AC8" s="56" t="s">
        <v>40</v>
      </c>
      <c r="AD8" s="56" t="s">
        <v>40</v>
      </c>
      <c r="AE8" s="56">
        <v>70</v>
      </c>
      <c r="AF8" s="56">
        <v>52</v>
      </c>
      <c r="AG8" s="56" t="s">
        <v>40</v>
      </c>
      <c r="AH8" s="56">
        <v>52</v>
      </c>
      <c r="AI8" s="58">
        <v>98.7</v>
      </c>
      <c r="AJ8" s="58">
        <v>110.3</v>
      </c>
      <c r="AK8" s="58">
        <v>111.1</v>
      </c>
      <c r="AL8" s="58">
        <v>108.3</v>
      </c>
      <c r="AM8" s="58">
        <v>104.1</v>
      </c>
      <c r="AN8" s="58">
        <v>97.7</v>
      </c>
      <c r="AO8" s="58">
        <v>100.7</v>
      </c>
      <c r="AP8" s="58">
        <v>103.6</v>
      </c>
      <c r="AQ8" s="58">
        <v>101.9</v>
      </c>
      <c r="AR8" s="58">
        <v>96.7</v>
      </c>
      <c r="AS8" s="58">
        <v>96.6</v>
      </c>
      <c r="AT8" s="58">
        <v>67</v>
      </c>
      <c r="AU8" s="58">
        <v>71.2</v>
      </c>
      <c r="AV8" s="58">
        <v>72.900000000000006</v>
      </c>
      <c r="AW8" s="58">
        <v>73.2</v>
      </c>
      <c r="AX8" s="58">
        <v>81.2</v>
      </c>
      <c r="AY8" s="58">
        <v>77.099999999999994</v>
      </c>
      <c r="AZ8" s="58">
        <v>73.8</v>
      </c>
      <c r="BA8" s="58">
        <v>75.5</v>
      </c>
      <c r="BB8" s="58">
        <v>74.599999999999994</v>
      </c>
      <c r="BC8" s="58">
        <v>73.599999999999994</v>
      </c>
      <c r="BD8" s="58">
        <v>86.6</v>
      </c>
      <c r="BE8" s="59">
        <v>66.2</v>
      </c>
      <c r="BF8" s="59">
        <v>70.400000000000006</v>
      </c>
      <c r="BG8" s="59">
        <v>72.2</v>
      </c>
      <c r="BH8" s="59">
        <v>72.2</v>
      </c>
      <c r="BI8" s="59">
        <v>80.400000000000006</v>
      </c>
      <c r="BJ8" s="59">
        <v>73.2</v>
      </c>
      <c r="BK8" s="59">
        <v>69.900000000000006</v>
      </c>
      <c r="BL8" s="59">
        <v>71.599999999999994</v>
      </c>
      <c r="BM8" s="59">
        <v>70.8</v>
      </c>
      <c r="BN8" s="59">
        <v>69.7</v>
      </c>
      <c r="BO8" s="59">
        <v>83.9</v>
      </c>
      <c r="BP8" s="58">
        <v>54.3</v>
      </c>
      <c r="BQ8" s="58">
        <v>49.3</v>
      </c>
      <c r="BR8" s="58">
        <v>49.6</v>
      </c>
      <c r="BS8" s="58">
        <v>41.7</v>
      </c>
      <c r="BT8" s="58">
        <v>58.2</v>
      </c>
      <c r="BU8" s="58">
        <v>66.099999999999994</v>
      </c>
      <c r="BV8" s="58">
        <v>62.3</v>
      </c>
      <c r="BW8" s="58">
        <v>62.1</v>
      </c>
      <c r="BX8" s="58">
        <v>60.2</v>
      </c>
      <c r="BY8" s="58">
        <v>60.6</v>
      </c>
      <c r="BZ8" s="58">
        <v>68.7</v>
      </c>
      <c r="CA8" s="59">
        <v>88148</v>
      </c>
      <c r="CB8" s="59">
        <v>94622</v>
      </c>
      <c r="CC8" s="59">
        <v>105717</v>
      </c>
      <c r="CD8" s="59">
        <v>111593</v>
      </c>
      <c r="CE8" s="59">
        <v>98206</v>
      </c>
      <c r="CF8" s="59">
        <v>26415</v>
      </c>
      <c r="CG8" s="59">
        <v>27227</v>
      </c>
      <c r="CH8" s="59">
        <v>28176</v>
      </c>
      <c r="CI8" s="59">
        <v>29348</v>
      </c>
      <c r="CJ8" s="59">
        <v>29723</v>
      </c>
      <c r="CK8" s="58">
        <v>62428</v>
      </c>
      <c r="CL8" s="59">
        <v>22153</v>
      </c>
      <c r="CM8" s="59">
        <v>25592</v>
      </c>
      <c r="CN8" s="59">
        <v>30661</v>
      </c>
      <c r="CO8" s="59">
        <v>38791</v>
      </c>
      <c r="CP8" s="59">
        <v>41896</v>
      </c>
      <c r="CQ8" s="59">
        <v>9135</v>
      </c>
      <c r="CR8" s="59">
        <v>9509</v>
      </c>
      <c r="CS8" s="59">
        <v>9548</v>
      </c>
      <c r="CT8" s="59">
        <v>9992</v>
      </c>
      <c r="CU8" s="59">
        <v>9779</v>
      </c>
      <c r="CV8" s="58">
        <v>18236</v>
      </c>
      <c r="CW8" s="59">
        <v>53.8</v>
      </c>
      <c r="CX8" s="59">
        <v>46.6</v>
      </c>
      <c r="CY8" s="59">
        <v>48</v>
      </c>
      <c r="CZ8" s="59">
        <v>48.9</v>
      </c>
      <c r="DA8" s="59">
        <v>42.7</v>
      </c>
      <c r="DB8" s="59">
        <v>72</v>
      </c>
      <c r="DC8" s="59">
        <v>77.7</v>
      </c>
      <c r="DD8" s="59">
        <v>75.7</v>
      </c>
      <c r="DE8" s="59">
        <v>75.400000000000006</v>
      </c>
      <c r="DF8" s="59">
        <v>77.5</v>
      </c>
      <c r="DG8" s="59">
        <v>56.1</v>
      </c>
      <c r="DH8" s="59">
        <v>44</v>
      </c>
      <c r="DI8" s="59">
        <v>45.3</v>
      </c>
      <c r="DJ8" s="59">
        <v>48.9</v>
      </c>
      <c r="DK8" s="59">
        <v>49.6</v>
      </c>
      <c r="DL8" s="59">
        <v>48.8</v>
      </c>
      <c r="DM8" s="59">
        <v>16</v>
      </c>
      <c r="DN8" s="59">
        <v>15.7</v>
      </c>
      <c r="DO8" s="59">
        <v>14.6</v>
      </c>
      <c r="DP8" s="59">
        <v>15.1</v>
      </c>
      <c r="DQ8" s="59">
        <v>14.9</v>
      </c>
      <c r="DR8" s="59">
        <v>26.4</v>
      </c>
      <c r="DS8" s="59">
        <v>167.5</v>
      </c>
      <c r="DT8" s="59">
        <v>150.9</v>
      </c>
      <c r="DU8" s="59">
        <v>114.2</v>
      </c>
      <c r="DV8" s="59">
        <v>129.80000000000001</v>
      </c>
      <c r="DW8" s="59">
        <v>106.7</v>
      </c>
      <c r="DX8" s="59">
        <v>118.8</v>
      </c>
      <c r="DY8" s="59">
        <v>136</v>
      </c>
      <c r="DZ8" s="59">
        <v>131.30000000000001</v>
      </c>
      <c r="EA8" s="59">
        <v>133.6</v>
      </c>
      <c r="EB8" s="59">
        <v>144.6</v>
      </c>
      <c r="EC8" s="59">
        <v>54.5</v>
      </c>
      <c r="ED8" s="58">
        <v>61.5</v>
      </c>
      <c r="EE8" s="58">
        <v>62.9</v>
      </c>
      <c r="EF8" s="58">
        <v>65.599999999999994</v>
      </c>
      <c r="EG8" s="58">
        <v>67.2</v>
      </c>
      <c r="EH8" s="58">
        <v>65.3</v>
      </c>
      <c r="EI8" s="58">
        <v>56.4</v>
      </c>
      <c r="EJ8" s="58">
        <v>56.9</v>
      </c>
      <c r="EK8" s="58">
        <v>58.3</v>
      </c>
      <c r="EL8" s="58">
        <v>59.2</v>
      </c>
      <c r="EM8" s="58">
        <v>59.8</v>
      </c>
      <c r="EN8" s="58">
        <v>57</v>
      </c>
      <c r="EO8" s="58">
        <v>78.400000000000006</v>
      </c>
      <c r="EP8" s="58">
        <v>74.3</v>
      </c>
      <c r="EQ8" s="58">
        <v>76.900000000000006</v>
      </c>
      <c r="ER8" s="58">
        <v>76.099999999999994</v>
      </c>
      <c r="ES8" s="58">
        <v>62.3</v>
      </c>
      <c r="ET8" s="58">
        <v>73.400000000000006</v>
      </c>
      <c r="EU8" s="58">
        <v>72.5</v>
      </c>
      <c r="EV8" s="58">
        <v>72.3</v>
      </c>
      <c r="EW8" s="58">
        <v>72</v>
      </c>
      <c r="EX8" s="58">
        <v>72</v>
      </c>
      <c r="EY8" s="58">
        <v>70.400000000000006</v>
      </c>
      <c r="EZ8" s="59">
        <v>109250900</v>
      </c>
      <c r="FA8" s="59">
        <v>110838857</v>
      </c>
      <c r="FB8" s="59">
        <v>111259643</v>
      </c>
      <c r="FC8" s="59">
        <v>111026557</v>
      </c>
      <c r="FD8" s="59">
        <v>113843914</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C7037AE-0A50-49A1-83CD-528C65EFEED9}"/>
</file>

<file path=customXml/itemProps2.xml><?xml version="1.0" encoding="utf-8"?>
<ds:datastoreItem xmlns:ds="http://schemas.openxmlformats.org/officeDocument/2006/customXml" ds:itemID="{E142B271-6F42-4517-97C7-197DDE214AE0}"/>
</file>

<file path=customXml/itemProps3.xml><?xml version="1.0" encoding="utf-8"?>
<ds:datastoreItem xmlns:ds="http://schemas.openxmlformats.org/officeDocument/2006/customXml" ds:itemID="{C351C290-E064-4DFA-BE43-C6F0BDC15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2025-02-13T05:02:20Z</dcterms:created>
  <dcterms:modified xsi:type="dcterms:W3CDTF">2025-02-13T05:02:42Z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