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3_ncr:1_{D16890A6-7DD4-4532-9913-23C19190E468}" xr6:coauthVersionLast="47" xr6:coauthVersionMax="47" xr10:uidLastSave="{D2C49A81-4B91-4AFE-9477-4082437B765F}"/>
  <workbookProtection workbookAlgorithmName="SHA-512" workbookHashValue="QdqJJWGllrqFxrWbNvaYaZJWpC1c1rPF9krbD4FSS3W9Kjr9R1VgR7xYEyjN1+gRkYdt3glirsEpreq6AqdLSQ==" workbookSaltValue="3I/T7GYe7awbMPoXz62lV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W8" i="4"/>
  <c r="P8" i="4"/>
  <c r="I8" i="4"/>
  <c r="B8" i="4"/>
  <c r="B6" i="4"/>
</calcChain>
</file>

<file path=xl/sharedStrings.xml><?xml version="1.0" encoding="utf-8"?>
<sst xmlns="http://schemas.openxmlformats.org/spreadsheetml/2006/main" count="231" uniqueCount="111">
  <si>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</si>
  <si>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</si>
  <si>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</si>
  <si>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</si>
  <si>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</si>
  <si>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</si>
  <si>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</si>
  <si>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</si>
  <si>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</si>
  <si>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</si>
  <si>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</si>
  <si>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</si>
  <si>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</si>
  <si>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</si>
  <si>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</si>
  <si>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</si>
  <si>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</si>
  <si>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</si>
  <si>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</si>
  <si>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</si>
  <si>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</si>
  <si>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</si>
  <si>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</si>
  <si>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</si>
  <si>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</si>
  <si>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</si>
  <si>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　当企業団は2つの施設系統を有しており、供給先やコストが異なることから、料金を系統別に設定しています。記載の数値は、この2系統の合算値を記載しております。（漁川系施設：昭和54年度供用開始、千歳川系施設：平成27年度供用開始）
　「①経常収支比率」は、営業費用の減少を理由として令和4年度より増加しており、令和5年度も100％を上回っていることから、経常利益を確保できています。
　なお、令和4・5年度における営業費用の減少は、修繕工事等の施工が比較的少なくなっていたためです。一方で、物価の上昇等により、動力費をはじめとする経費は令和3年度と比べると増加していることから、今後も経常費用の削減に向けて経営努力を行う必要があります。
　「②累積欠損金比率」については、現在、累積欠損金はありません。
　「③流動比率」は、企業債の償還額が多額なため、令和5年度も全国平均を下回っているものの、100％を上回っており、短期的な債務に対する支払いに問題はありません。
　「④企業債残高対給水収益比率」が全国平均を大きく上回っているのは、企業債の未償還額によるものです。経年比較では、企業債の償還が進んだことにより、令和4年度より数値が減少しています。
　「⑤料金回収率」が令和4年度より増加しているのは、「①経常収支比率」で記載した理由により営業費用が減少したためです。
　「⑥給水原価」が全国平均を上回っているのは、千歳川系施設関連で、多額の減価償却費及び支払利息を計上しているためです。
　「⑦施設利用率」が、各年度でほぼ一定となっているのは、構成団体に対し供給を行った水量が、ほぼ同量となっているためです。
　「⑧有収率」は、送水の水質維持のために排水作業を行っている影響はあるものの、引き続き99％以上を維持しております。</t>
    <phoneticPr fontId="4"/>
  </si>
  <si>
    <t>2. 老朽化の状況について</t>
    <phoneticPr fontId="4"/>
  </si>
  <si>
    <t xml:space="preserve">「①有形固定資産減価償却率」は、千歳川系施設の供用開始からの経過年数が9年と比較的新しいことから、全国平均を大きく下回っております。なお、漁川系施設は全国的な傾向と同様に老朽化が進んでいることから、計画的に更新を進めていきます。
　「②管路経年化率」は、漁川系施設の供用開始から40年を経過した管路が計上されていることにより、令和5年度では21.37％を計上しております。管路については平成23年度から計画的に更新を行っており、令和4年度から0.1％改善しているのは、導水管を更新したことによるものです。
　「③管路更新率」は、漁川系施設の管路更新による計上です。計画的に更新を行っており、令和5年度は導水管と送水管の更新を行いました。このうち、通水を行った導水管について、管路更新率に計上しております。
　なお、送水管については、実際に通水を行う令和7年度以降に計上される予定です。 </t>
    <phoneticPr fontId="4"/>
  </si>
  <si>
    <t>2. 老朽化の状況</t>
    <phoneticPr fontId="4"/>
  </si>
  <si>
    <t>全体総括</t>
    <rPh sb="0" eb="2">
      <t>ゼンタイ</t>
    </rPh>
    <rPh sb="2" eb="4">
      <t>ソウカツ</t>
    </rPh>
    <phoneticPr fontId="4"/>
  </si>
  <si>
    <t xml:space="preserve">　令和5年度は、引き続き経常収支で利益を計上しており、健全な経営を持続できていますが、一方で、全体的に物価上昇傾向が続いており、加えて、漁川系施設の老朽施設更新、千歳川系施設の企業債償還といった多額の資金支出が見込まれています。
　そのため、これらの支出に必要な資金を確保できるよう検討を続け、令和6年8月には、経営戦略の改定を行いました。改定に当たっては、将来の料金改定の必要性についても検討し、将来計画に反映させるなど、備えを進めたところです。
　今後とも、民間委託の推進等効率的な事業運営を行い、可能な限り各種経費の削減に努めるほか、老朽化した管路や施設の更新についても、適切なアセットマネジメントの取組みのもと、優先度を見極め、計画的に実施します。 </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</si>
  <si>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</si>
  <si>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</si>
  <si>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</si>
  <si>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</si>
  <si>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</si>
  <si>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</si>
  <si>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</si>
  <si>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</si>
  <si>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</si>
  <si>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</si>
  <si>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</si>
  <si>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</si>
  <si>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</si>
  <si>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</si>
  <si>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</si>
  <si>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</si>
  <si>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</si>
  <si>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</si>
  <si>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</si>
  <si>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</si>
  <si>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</si>
  <si>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</si>
  <si>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</si>
  <si>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</si>
  <si>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</si>
  <si>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</si>
  <si>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</si>
  <si>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</si>
  <si>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</si>
  <si>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</si>
  <si>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</si>
  <si>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</si>
  <si>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</si>
  <si>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</si>
  <si>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</si>
  <si>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</si>
  <si>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</si>
  <si>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</si>
  <si>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</si>
  <si>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</si>
  <si>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</si>
  <si>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</si>
  <si>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</si>
  <si>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</si>
  <si>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</si>
  <si>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</si>
  <si>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</si>
  <si>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</si>
  <si>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</si>
  <si>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</si>
  <si>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</si>
  <si>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</si>
  <si>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</si>
  <si>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</si>
  <si>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</si>
  <si>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</si>
  <si>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</si>
  <si>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</si>
  <si>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</si>
  <si>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</si>
  <si>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</si>
  <si>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</si>
  <si>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</si>
  <si>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石狩東部広域水道企業団</t>
  </si>
  <si>
    <t>法適用</t>
  </si>
  <si>
    <t>水道事業</t>
  </si>
  <si>
    <t>用水供給事業</t>
  </si>
  <si>
    <t>B</t>
  </si>
  <si>
    <t>自治体職員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</si>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</sst>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quot;-&quot;">
                  <c:v>0.36</c:v>
                </c:pt>
              </c:numCache>
            </c:numRef>
          </c:val>
          <c:extLst>
            <c:ext xmlns:c16="http://schemas.microsoft.com/office/drawing/2014/chart" uri="{C3380CC4-5D6E-409C-BE32-E72D297353CC}">
              <c16:uniqueId val="{00000000-3934-4444-ACE7-E6E0E816905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3934-4444-ACE7-E6E0E816905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64.83</c:v>
                </c:pt>
                <c:pt idx="1">
                  <c:v>65.64</c:v>
                </c:pt>
                <c:pt idx="2">
                  <c:v>65.28</c:v>
                </c:pt>
                <c:pt idx="3">
                  <c:v>65.239999999999995</c:v>
                </c:pt>
                <c:pt idx="4">
                  <c:v>65.27</c:v>
                </c:pt>
              </c:numCache>
            </c:numRef>
          </c:val>
          <c:extLst>
            <c:ext xmlns:c16="http://schemas.microsoft.com/office/drawing/2014/chart" uri="{C3380CC4-5D6E-409C-BE32-E72D297353CC}">
              <c16:uniqueId val="{00000000-68D0-42E9-94AD-12851565A1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68D0-42E9-94AD-12851565A1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99.66</c:v>
                </c:pt>
                <c:pt idx="1">
                  <c:v>99.64</c:v>
                </c:pt>
                <c:pt idx="2">
                  <c:v>99.67</c:v>
                </c:pt>
                <c:pt idx="3">
                  <c:v>99.71</c:v>
                </c:pt>
                <c:pt idx="4">
                  <c:v>99.54</c:v>
                </c:pt>
              </c:numCache>
            </c:numRef>
          </c:val>
          <c:extLst>
            <c:ext xmlns:c16="http://schemas.microsoft.com/office/drawing/2014/chart" uri="{C3380CC4-5D6E-409C-BE32-E72D297353CC}">
              <c16:uniqueId val="{00000000-C4B4-4B90-9CB8-A98C02EC67C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C4B4-4B90-9CB8-A98C02EC67C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106.67</c:v>
                </c:pt>
                <c:pt idx="1">
                  <c:v>105.46</c:v>
                </c:pt>
                <c:pt idx="2">
                  <c:v>103.24</c:v>
                </c:pt>
                <c:pt idx="3">
                  <c:v>106.93</c:v>
                </c:pt>
                <c:pt idx="4">
                  <c:v>109.81</c:v>
                </c:pt>
              </c:numCache>
            </c:numRef>
          </c:val>
          <c:extLst>
            <c:ext xmlns:c16="http://schemas.microsoft.com/office/drawing/2014/chart" uri="{C3380CC4-5D6E-409C-BE32-E72D297353CC}">
              <c16:uniqueId val="{00000000-7F03-4F58-BC0C-63D7E5C3CF3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7F03-4F58-BC0C-63D7E5C3CF3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26.66</c:v>
                </c:pt>
                <c:pt idx="1">
                  <c:v>29.49</c:v>
                </c:pt>
                <c:pt idx="2">
                  <c:v>32.200000000000003</c:v>
                </c:pt>
                <c:pt idx="3">
                  <c:v>34.9</c:v>
                </c:pt>
                <c:pt idx="4">
                  <c:v>37.01</c:v>
                </c:pt>
              </c:numCache>
            </c:numRef>
          </c:val>
          <c:extLst>
            <c:ext xmlns:c16="http://schemas.microsoft.com/office/drawing/2014/chart" uri="{C3380CC4-5D6E-409C-BE32-E72D297353CC}">
              <c16:uniqueId val="{00000000-8A93-4B18-A631-21B5436D994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8A93-4B18-A631-21B5436D994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formatCode="#,##0.00;&quot;△&quot;#,##0.00">
                  <c:v>0</c:v>
                </c:pt>
                <c:pt idx="1">
                  <c:v>15.09</c:v>
                </c:pt>
                <c:pt idx="2">
                  <c:v>21.34</c:v>
                </c:pt>
                <c:pt idx="3">
                  <c:v>21.38</c:v>
                </c:pt>
                <c:pt idx="4">
                  <c:v>21.37</c:v>
                </c:pt>
              </c:numCache>
            </c:numRef>
          </c:val>
          <c:extLst>
            <c:ext xmlns:c16="http://schemas.microsoft.com/office/drawing/2014/chart" uri="{C3380CC4-5D6E-409C-BE32-E72D297353CC}">
              <c16:uniqueId val="{00000000-E272-446E-86B5-67387B54342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E272-446E-86B5-67387B54342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01-4574-8D23-D8C800C20FD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6801-4574-8D23-D8C800C20FD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143.15</c:v>
                </c:pt>
                <c:pt idx="1">
                  <c:v>188.16</c:v>
                </c:pt>
                <c:pt idx="2">
                  <c:v>212.9</c:v>
                </c:pt>
                <c:pt idx="3">
                  <c:v>187.34</c:v>
                </c:pt>
                <c:pt idx="4">
                  <c:v>183.8</c:v>
                </c:pt>
              </c:numCache>
            </c:numRef>
          </c:val>
          <c:extLst>
            <c:ext xmlns:c16="http://schemas.microsoft.com/office/drawing/2014/chart" uri="{C3380CC4-5D6E-409C-BE32-E72D297353CC}">
              <c16:uniqueId val="{00000000-0F14-4916-9E21-511ADBA2F97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0F14-4916-9E21-511ADBA2F97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731.86</c:v>
                </c:pt>
                <c:pt idx="1">
                  <c:v>696.19</c:v>
                </c:pt>
                <c:pt idx="2">
                  <c:v>658.65</c:v>
                </c:pt>
                <c:pt idx="3">
                  <c:v>620.6</c:v>
                </c:pt>
                <c:pt idx="4">
                  <c:v>579.5</c:v>
                </c:pt>
              </c:numCache>
            </c:numRef>
          </c:val>
          <c:extLst>
            <c:ext xmlns:c16="http://schemas.microsoft.com/office/drawing/2014/chart" uri="{C3380CC4-5D6E-409C-BE32-E72D297353CC}">
              <c16:uniqueId val="{00000000-B160-4448-A4DC-CC85F3DCDFE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B160-4448-A4DC-CC85F3DCDFE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97.18</c:v>
                </c:pt>
                <c:pt idx="1">
                  <c:v>95.9</c:v>
                </c:pt>
                <c:pt idx="2">
                  <c:v>93.97</c:v>
                </c:pt>
                <c:pt idx="3">
                  <c:v>97.45</c:v>
                </c:pt>
                <c:pt idx="4">
                  <c:v>100.41</c:v>
                </c:pt>
              </c:numCache>
            </c:numRef>
          </c:val>
          <c:extLst>
            <c:ext xmlns:c16="http://schemas.microsoft.com/office/drawing/2014/chart" uri="{C3380CC4-5D6E-409C-BE32-E72D297353CC}">
              <c16:uniqueId val="{00000000-2701-459F-813D-52410454D0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2701-459F-813D-52410454D0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108</c:v>
                </c:pt>
                <c:pt idx="1">
                  <c:v>108.23</c:v>
                </c:pt>
                <c:pt idx="2">
                  <c:v>111.02</c:v>
                </c:pt>
                <c:pt idx="3">
                  <c:v>107.04</c:v>
                </c:pt>
                <c:pt idx="4">
                  <c:v>103.99</c:v>
                </c:pt>
              </c:numCache>
            </c:numRef>
          </c:val>
          <c:extLst>
            <c:ext xmlns:c16="http://schemas.microsoft.com/office/drawing/2014/chart" uri="{C3380CC4-5D6E-409C-BE32-E72D297353CC}">
              <c16:uniqueId val="{00000000-2175-41DD-B125-19C94173CD8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2175-41DD-B125-19C94173CD8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54296875" defaultRowHeight="13" x14ac:dyDescent="0.2"/>
  <cols>
    <col min="1" max="1" width="2.54296875" customWidth="1"/>
    <col min="2" max="62" width="3.7265625" customWidth="1"/>
    <col min="64" max="78" width="3.17968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北海道　石狩東部広域水道企業団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 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57.83</v>
      </c>
      <c r="J10" s="46"/>
      <c r="K10" s="46"/>
      <c r="L10" s="46"/>
      <c r="M10" s="46"/>
      <c r="N10" s="46"/>
      <c r="O10" s="80"/>
      <c r="P10" s="47">
        <f>データ!$P$6</f>
        <v>99.51</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362792</v>
      </c>
      <c r="AM10" s="44"/>
      <c r="AN10" s="44"/>
      <c r="AO10" s="44"/>
      <c r="AP10" s="44"/>
      <c r="AQ10" s="44"/>
      <c r="AR10" s="44"/>
      <c r="AS10" s="44"/>
      <c r="AT10" s="45">
        <f>データ!$V$6</f>
        <v>916.13</v>
      </c>
      <c r="AU10" s="46"/>
      <c r="AV10" s="46"/>
      <c r="AW10" s="46"/>
      <c r="AX10" s="46"/>
      <c r="AY10" s="46"/>
      <c r="AZ10" s="46"/>
      <c r="BA10" s="46"/>
      <c r="BB10" s="47">
        <f>データ!$W$6</f>
        <v>396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26</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27</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28</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29</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30</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31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32</v>
      </c>
      <c r="C84" s="13"/>
      <c r="D84" s="13"/>
      <c r="E84" s="13" t="s">
        <v>33</v>
      </c>
      <c r="F84" s="13" t="s">
        <v>34</v>
      </c>
      <c r="G84" s="13" t="s">
        <v>35</v>
      </c>
      <c r="H84" s="13" t="s">
        <v>36</v>
      </c>
      <c r="I84" s="13" t="s">
        <v>37</v>
      </c>
      <c r="J84" s="13" t="s">
        <v>38</v>
      </c>
      <c r="K84" s="13" t="s">
        <v>39</v>
      </c>
      <c r="L84" s="13" t="s">
        <v>40</v>
      </c>
      <c r="M84" s="13" t="s">
        <v>41</v>
      </c>
      <c r="N84" s="13" t="s">
        <v>42</v>
      </c>
      <c r="O84" s="13" t="s">
        <v>43</v>
      </c>
    </row>
    <row r="85" spans="1:78" hidden="1" x14ac:dyDescent="0.2">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mxg2uJ6ySirhoL/LnJbAMxKrokNA3R8CGB9A+RVPXd2rP4ejGz16ErszKkkJih64CFHDotA3F1ZEAzRCqUrmyQ==" saltValue="l7YIZfLM0Cav05ihNHcF9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81640625" customWidth="1"/>
  </cols>
  <sheetData>
    <row r="1" spans="1:144" x14ac:dyDescent="0.2">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46</v>
      </c>
      <c r="B3" s="16" t="s">
        <v>47</v>
      </c>
      <c r="C3" s="16" t="s">
        <v>48</v>
      </c>
      <c r="D3" s="16" t="s">
        <v>49</v>
      </c>
      <c r="E3" s="16" t="s">
        <v>50</v>
      </c>
      <c r="F3" s="16" t="s">
        <v>51</v>
      </c>
      <c r="G3" s="16" t="s">
        <v>52</v>
      </c>
      <c r="H3" s="82" t="s">
        <v>53</v>
      </c>
      <c r="I3" s="83"/>
      <c r="J3" s="83"/>
      <c r="K3" s="83"/>
      <c r="L3" s="83"/>
      <c r="M3" s="83"/>
      <c r="N3" s="83"/>
      <c r="O3" s="83"/>
      <c r="P3" s="83"/>
      <c r="Q3" s="83"/>
      <c r="R3" s="83"/>
      <c r="S3" s="83"/>
      <c r="T3" s="83"/>
      <c r="U3" s="83"/>
      <c r="V3" s="83"/>
      <c r="W3" s="84"/>
      <c r="X3" s="88" t="s">
        <v>54</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29</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55</v>
      </c>
      <c r="B4" s="17"/>
      <c r="C4" s="17"/>
      <c r="D4" s="17"/>
      <c r="E4" s="17"/>
      <c r="F4" s="17"/>
      <c r="G4" s="17"/>
      <c r="H4" s="85"/>
      <c r="I4" s="86"/>
      <c r="J4" s="86"/>
      <c r="K4" s="86"/>
      <c r="L4" s="86"/>
      <c r="M4" s="86"/>
      <c r="N4" s="86"/>
      <c r="O4" s="86"/>
      <c r="P4" s="86"/>
      <c r="Q4" s="86"/>
      <c r="R4" s="86"/>
      <c r="S4" s="86"/>
      <c r="T4" s="86"/>
      <c r="U4" s="86"/>
      <c r="V4" s="86"/>
      <c r="W4" s="87"/>
      <c r="X4" s="81" t="s">
        <v>56</v>
      </c>
      <c r="Y4" s="81"/>
      <c r="Z4" s="81"/>
      <c r="AA4" s="81"/>
      <c r="AB4" s="81"/>
      <c r="AC4" s="81"/>
      <c r="AD4" s="81"/>
      <c r="AE4" s="81"/>
      <c r="AF4" s="81"/>
      <c r="AG4" s="81"/>
      <c r="AH4" s="81"/>
      <c r="AI4" s="81" t="s">
        <v>57</v>
      </c>
      <c r="AJ4" s="81"/>
      <c r="AK4" s="81"/>
      <c r="AL4" s="81"/>
      <c r="AM4" s="81"/>
      <c r="AN4" s="81"/>
      <c r="AO4" s="81"/>
      <c r="AP4" s="81"/>
      <c r="AQ4" s="81"/>
      <c r="AR4" s="81"/>
      <c r="AS4" s="81"/>
      <c r="AT4" s="81" t="s">
        <v>58</v>
      </c>
      <c r="AU4" s="81"/>
      <c r="AV4" s="81"/>
      <c r="AW4" s="81"/>
      <c r="AX4" s="81"/>
      <c r="AY4" s="81"/>
      <c r="AZ4" s="81"/>
      <c r="BA4" s="81"/>
      <c r="BB4" s="81"/>
      <c r="BC4" s="81"/>
      <c r="BD4" s="81"/>
      <c r="BE4" s="81" t="s">
        <v>59</v>
      </c>
      <c r="BF4" s="81"/>
      <c r="BG4" s="81"/>
      <c r="BH4" s="81"/>
      <c r="BI4" s="81"/>
      <c r="BJ4" s="81"/>
      <c r="BK4" s="81"/>
      <c r="BL4" s="81"/>
      <c r="BM4" s="81"/>
      <c r="BN4" s="81"/>
      <c r="BO4" s="81"/>
      <c r="BP4" s="81" t="s">
        <v>60</v>
      </c>
      <c r="BQ4" s="81"/>
      <c r="BR4" s="81"/>
      <c r="BS4" s="81"/>
      <c r="BT4" s="81"/>
      <c r="BU4" s="81"/>
      <c r="BV4" s="81"/>
      <c r="BW4" s="81"/>
      <c r="BX4" s="81"/>
      <c r="BY4" s="81"/>
      <c r="BZ4" s="81"/>
      <c r="CA4" s="81" t="s">
        <v>61</v>
      </c>
      <c r="CB4" s="81"/>
      <c r="CC4" s="81"/>
      <c r="CD4" s="81"/>
      <c r="CE4" s="81"/>
      <c r="CF4" s="81"/>
      <c r="CG4" s="81"/>
      <c r="CH4" s="81"/>
      <c r="CI4" s="81"/>
      <c r="CJ4" s="81"/>
      <c r="CK4" s="81"/>
      <c r="CL4" s="81" t="s">
        <v>62</v>
      </c>
      <c r="CM4" s="81"/>
      <c r="CN4" s="81"/>
      <c r="CO4" s="81"/>
      <c r="CP4" s="81"/>
      <c r="CQ4" s="81"/>
      <c r="CR4" s="81"/>
      <c r="CS4" s="81"/>
      <c r="CT4" s="81"/>
      <c r="CU4" s="81"/>
      <c r="CV4" s="81"/>
      <c r="CW4" s="81" t="s">
        <v>63</v>
      </c>
      <c r="CX4" s="81"/>
      <c r="CY4" s="81"/>
      <c r="CZ4" s="81"/>
      <c r="DA4" s="81"/>
      <c r="DB4" s="81"/>
      <c r="DC4" s="81"/>
      <c r="DD4" s="81"/>
      <c r="DE4" s="81"/>
      <c r="DF4" s="81"/>
      <c r="DG4" s="81"/>
      <c r="DH4" s="81" t="s">
        <v>64</v>
      </c>
      <c r="DI4" s="81"/>
      <c r="DJ4" s="81"/>
      <c r="DK4" s="81"/>
      <c r="DL4" s="81"/>
      <c r="DM4" s="81"/>
      <c r="DN4" s="81"/>
      <c r="DO4" s="81"/>
      <c r="DP4" s="81"/>
      <c r="DQ4" s="81"/>
      <c r="DR4" s="81"/>
      <c r="DS4" s="81" t="s">
        <v>65</v>
      </c>
      <c r="DT4" s="81"/>
      <c r="DU4" s="81"/>
      <c r="DV4" s="81"/>
      <c r="DW4" s="81"/>
      <c r="DX4" s="81"/>
      <c r="DY4" s="81"/>
      <c r="DZ4" s="81"/>
      <c r="EA4" s="81"/>
      <c r="EB4" s="81"/>
      <c r="EC4" s="81"/>
      <c r="ED4" s="81" t="s">
        <v>66</v>
      </c>
      <c r="EE4" s="81"/>
      <c r="EF4" s="81"/>
      <c r="EG4" s="81"/>
      <c r="EH4" s="81"/>
      <c r="EI4" s="81"/>
      <c r="EJ4" s="81"/>
      <c r="EK4" s="81"/>
      <c r="EL4" s="81"/>
      <c r="EM4" s="81"/>
      <c r="EN4" s="81"/>
    </row>
    <row r="5" spans="1:144" x14ac:dyDescent="0.2">
      <c r="A5" s="15" t="s">
        <v>67</v>
      </c>
      <c r="B5" s="18"/>
      <c r="C5" s="18"/>
      <c r="D5" s="18"/>
      <c r="E5" s="18"/>
      <c r="F5" s="18"/>
      <c r="G5" s="18"/>
      <c r="H5" s="19" t="s">
        <v>68</v>
      </c>
      <c r="I5" s="19" t="s">
        <v>69</v>
      </c>
      <c r="J5" s="19" t="s">
        <v>70</v>
      </c>
      <c r="K5" s="19" t="s">
        <v>71</v>
      </c>
      <c r="L5" s="19" t="s">
        <v>72</v>
      </c>
      <c r="M5" s="19" t="s">
        <v>5</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32</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2">
      <c r="A6" s="15" t="s">
        <v>94</v>
      </c>
      <c r="B6" s="20">
        <f>B7</f>
        <v>2023</v>
      </c>
      <c r="C6" s="20">
        <f t="shared" ref="C6:W6" si="3">C7</f>
        <v>19615</v>
      </c>
      <c r="D6" s="20">
        <f t="shared" si="3"/>
        <v>46</v>
      </c>
      <c r="E6" s="20">
        <f t="shared" si="3"/>
        <v>1</v>
      </c>
      <c r="F6" s="20">
        <f t="shared" si="3"/>
        <v>0</v>
      </c>
      <c r="G6" s="20">
        <f t="shared" si="3"/>
        <v>2</v>
      </c>
      <c r="H6" s="20" t="str">
        <f t="shared" si="3"/>
        <v>北海道　石狩東部広域水道企業団</v>
      </c>
      <c r="I6" s="20" t="str">
        <f t="shared" si="3"/>
        <v>法適用</v>
      </c>
      <c r="J6" s="20" t="str">
        <f t="shared" si="3"/>
        <v>水道事業</v>
      </c>
      <c r="K6" s="20" t="str">
        <f t="shared" si="3"/>
        <v>用水供給事業</v>
      </c>
      <c r="L6" s="20" t="str">
        <f t="shared" si="3"/>
        <v>B</v>
      </c>
      <c r="M6" s="20" t="str">
        <f t="shared" si="3"/>
        <v>自治体職員 その他</v>
      </c>
      <c r="N6" s="21" t="str">
        <f t="shared" si="3"/>
        <v>-</v>
      </c>
      <c r="O6" s="21">
        <f t="shared" si="3"/>
        <v>57.83</v>
      </c>
      <c r="P6" s="21">
        <f t="shared" si="3"/>
        <v>99.51</v>
      </c>
      <c r="Q6" s="21">
        <f t="shared" si="3"/>
        <v>0</v>
      </c>
      <c r="R6" s="21" t="str">
        <f t="shared" si="3"/>
        <v>-</v>
      </c>
      <c r="S6" s="21" t="str">
        <f t="shared" si="3"/>
        <v>-</v>
      </c>
      <c r="T6" s="21" t="str">
        <f t="shared" si="3"/>
        <v>-</v>
      </c>
      <c r="U6" s="21">
        <f t="shared" si="3"/>
        <v>362792</v>
      </c>
      <c r="V6" s="21">
        <f t="shared" si="3"/>
        <v>916.13</v>
      </c>
      <c r="W6" s="21">
        <f t="shared" si="3"/>
        <v>396</v>
      </c>
      <c r="X6" s="22">
        <f>IF(X7="",NA(),X7)</f>
        <v>106.67</v>
      </c>
      <c r="Y6" s="22">
        <f t="shared" ref="Y6:AG6" si="4">IF(Y7="",NA(),Y7)</f>
        <v>105.46</v>
      </c>
      <c r="Z6" s="22">
        <f t="shared" si="4"/>
        <v>103.24</v>
      </c>
      <c r="AA6" s="22">
        <f t="shared" si="4"/>
        <v>106.93</v>
      </c>
      <c r="AB6" s="22">
        <f t="shared" si="4"/>
        <v>109.81</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143.15</v>
      </c>
      <c r="AU6" s="22">
        <f t="shared" ref="AU6:BC6" si="6">IF(AU7="",NA(),AU7)</f>
        <v>188.16</v>
      </c>
      <c r="AV6" s="22">
        <f t="shared" si="6"/>
        <v>212.9</v>
      </c>
      <c r="AW6" s="22">
        <f t="shared" si="6"/>
        <v>187.34</v>
      </c>
      <c r="AX6" s="22">
        <f t="shared" si="6"/>
        <v>183.8</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731.86</v>
      </c>
      <c r="BF6" s="22">
        <f t="shared" ref="BF6:BN6" si="7">IF(BF7="",NA(),BF7)</f>
        <v>696.19</v>
      </c>
      <c r="BG6" s="22">
        <f t="shared" si="7"/>
        <v>658.65</v>
      </c>
      <c r="BH6" s="22">
        <f t="shared" si="7"/>
        <v>620.6</v>
      </c>
      <c r="BI6" s="22">
        <f t="shared" si="7"/>
        <v>579.5</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97.18</v>
      </c>
      <c r="BQ6" s="22">
        <f t="shared" ref="BQ6:BY6" si="8">IF(BQ7="",NA(),BQ7)</f>
        <v>95.9</v>
      </c>
      <c r="BR6" s="22">
        <f t="shared" si="8"/>
        <v>93.97</v>
      </c>
      <c r="BS6" s="22">
        <f t="shared" si="8"/>
        <v>97.45</v>
      </c>
      <c r="BT6" s="22">
        <f t="shared" si="8"/>
        <v>100.41</v>
      </c>
      <c r="BU6" s="22">
        <f t="shared" si="8"/>
        <v>112.84</v>
      </c>
      <c r="BV6" s="22">
        <f t="shared" si="8"/>
        <v>110.77</v>
      </c>
      <c r="BW6" s="22">
        <f t="shared" si="8"/>
        <v>112.35</v>
      </c>
      <c r="BX6" s="22">
        <f t="shared" si="8"/>
        <v>106.47</v>
      </c>
      <c r="BY6" s="22">
        <f t="shared" si="8"/>
        <v>107.7</v>
      </c>
      <c r="BZ6" s="21" t="str">
        <f>IF(BZ7="","",IF(BZ7="-","【-】","【"&amp;SUBSTITUTE(TEXT(BZ7,"#,##0.00"),"-","△")&amp;"】"))</f>
        <v>【107.70】</v>
      </c>
      <c r="CA6" s="22">
        <f>IF(CA7="",NA(),CA7)</f>
        <v>108</v>
      </c>
      <c r="CB6" s="22">
        <f t="shared" ref="CB6:CJ6" si="9">IF(CB7="",NA(),CB7)</f>
        <v>108.23</v>
      </c>
      <c r="CC6" s="22">
        <f t="shared" si="9"/>
        <v>111.02</v>
      </c>
      <c r="CD6" s="22">
        <f t="shared" si="9"/>
        <v>107.04</v>
      </c>
      <c r="CE6" s="22">
        <f t="shared" si="9"/>
        <v>103.99</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64.83</v>
      </c>
      <c r="CM6" s="22">
        <f t="shared" ref="CM6:CU6" si="10">IF(CM7="",NA(),CM7)</f>
        <v>65.64</v>
      </c>
      <c r="CN6" s="22">
        <f t="shared" si="10"/>
        <v>65.28</v>
      </c>
      <c r="CO6" s="22">
        <f t="shared" si="10"/>
        <v>65.239999999999995</v>
      </c>
      <c r="CP6" s="22">
        <f t="shared" si="10"/>
        <v>65.27</v>
      </c>
      <c r="CQ6" s="22">
        <f t="shared" si="10"/>
        <v>61.69</v>
      </c>
      <c r="CR6" s="22">
        <f t="shared" si="10"/>
        <v>62.26</v>
      </c>
      <c r="CS6" s="22">
        <f t="shared" si="10"/>
        <v>62.22</v>
      </c>
      <c r="CT6" s="22">
        <f t="shared" si="10"/>
        <v>61.45</v>
      </c>
      <c r="CU6" s="22">
        <f t="shared" si="10"/>
        <v>61.63</v>
      </c>
      <c r="CV6" s="21" t="str">
        <f>IF(CV7="","",IF(CV7="-","【-】","【"&amp;SUBSTITUTE(TEXT(CV7,"#,##0.00"),"-","△")&amp;"】"))</f>
        <v>【61.63】</v>
      </c>
      <c r="CW6" s="22">
        <f>IF(CW7="",NA(),CW7)</f>
        <v>99.66</v>
      </c>
      <c r="CX6" s="22">
        <f t="shared" ref="CX6:DF6" si="11">IF(CX7="",NA(),CX7)</f>
        <v>99.64</v>
      </c>
      <c r="CY6" s="22">
        <f t="shared" si="11"/>
        <v>99.67</v>
      </c>
      <c r="CZ6" s="22">
        <f t="shared" si="11"/>
        <v>99.71</v>
      </c>
      <c r="DA6" s="22">
        <f t="shared" si="11"/>
        <v>99.54</v>
      </c>
      <c r="DB6" s="22">
        <f t="shared" si="11"/>
        <v>100</v>
      </c>
      <c r="DC6" s="22">
        <f t="shared" si="11"/>
        <v>100.16</v>
      </c>
      <c r="DD6" s="22">
        <f t="shared" si="11"/>
        <v>100.28</v>
      </c>
      <c r="DE6" s="22">
        <f t="shared" si="11"/>
        <v>100.29</v>
      </c>
      <c r="DF6" s="22">
        <f t="shared" si="11"/>
        <v>100.36</v>
      </c>
      <c r="DG6" s="21" t="str">
        <f>IF(DG7="","",IF(DG7="-","【-】","【"&amp;SUBSTITUTE(TEXT(DG7,"#,##0.00"),"-","△")&amp;"】"))</f>
        <v>【100.36】</v>
      </c>
      <c r="DH6" s="22">
        <f>IF(DH7="",NA(),DH7)</f>
        <v>26.66</v>
      </c>
      <c r="DI6" s="22">
        <f t="shared" ref="DI6:DQ6" si="12">IF(DI7="",NA(),DI7)</f>
        <v>29.49</v>
      </c>
      <c r="DJ6" s="22">
        <f t="shared" si="12"/>
        <v>32.200000000000003</v>
      </c>
      <c r="DK6" s="22">
        <f t="shared" si="12"/>
        <v>34.9</v>
      </c>
      <c r="DL6" s="22">
        <f t="shared" si="12"/>
        <v>37.01</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2">
        <f t="shared" ref="DT6:EB6" si="13">IF(DT7="",NA(),DT7)</f>
        <v>15.09</v>
      </c>
      <c r="DU6" s="22">
        <f t="shared" si="13"/>
        <v>21.34</v>
      </c>
      <c r="DV6" s="22">
        <f t="shared" si="13"/>
        <v>21.38</v>
      </c>
      <c r="DW6" s="22">
        <f t="shared" si="13"/>
        <v>21.37</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1">
        <f t="shared" si="14"/>
        <v>0</v>
      </c>
      <c r="EG6" s="21">
        <f t="shared" si="14"/>
        <v>0</v>
      </c>
      <c r="EH6" s="22">
        <f t="shared" si="14"/>
        <v>0.36</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2">
      <c r="A7" s="15"/>
      <c r="B7" s="24">
        <v>2023</v>
      </c>
      <c r="C7" s="24">
        <v>19615</v>
      </c>
      <c r="D7" s="24">
        <v>46</v>
      </c>
      <c r="E7" s="24">
        <v>1</v>
      </c>
      <c r="F7" s="24">
        <v>0</v>
      </c>
      <c r="G7" s="24">
        <v>2</v>
      </c>
      <c r="H7" s="24" t="s">
        <v>95</v>
      </c>
      <c r="I7" s="24" t="s">
        <v>96</v>
      </c>
      <c r="J7" s="24" t="s">
        <v>97</v>
      </c>
      <c r="K7" s="24" t="s">
        <v>98</v>
      </c>
      <c r="L7" s="24" t="s">
        <v>99</v>
      </c>
      <c r="M7" s="24" t="s">
        <v>100</v>
      </c>
      <c r="N7" s="25" t="s">
        <v>101</v>
      </c>
      <c r="O7" s="25">
        <v>57.83</v>
      </c>
      <c r="P7" s="25">
        <v>99.51</v>
      </c>
      <c r="Q7" s="25">
        <v>0</v>
      </c>
      <c r="R7" s="25" t="s">
        <v>101</v>
      </c>
      <c r="S7" s="25" t="s">
        <v>101</v>
      </c>
      <c r="T7" s="25" t="s">
        <v>101</v>
      </c>
      <c r="U7" s="25">
        <v>362792</v>
      </c>
      <c r="V7" s="25">
        <v>916.13</v>
      </c>
      <c r="W7" s="25">
        <v>396</v>
      </c>
      <c r="X7" s="25">
        <v>106.67</v>
      </c>
      <c r="Y7" s="25">
        <v>105.46</v>
      </c>
      <c r="Z7" s="25">
        <v>103.24</v>
      </c>
      <c r="AA7" s="25">
        <v>106.93</v>
      </c>
      <c r="AB7" s="25">
        <v>109.81</v>
      </c>
      <c r="AC7" s="25">
        <v>112.91</v>
      </c>
      <c r="AD7" s="25">
        <v>111.13</v>
      </c>
      <c r="AE7" s="25">
        <v>112.49</v>
      </c>
      <c r="AF7" s="25">
        <v>107.33</v>
      </c>
      <c r="AG7" s="25">
        <v>108.93</v>
      </c>
      <c r="AH7" s="25">
        <v>108.93</v>
      </c>
      <c r="AI7" s="25">
        <v>0</v>
      </c>
      <c r="AJ7" s="25">
        <v>0</v>
      </c>
      <c r="AK7" s="25">
        <v>0</v>
      </c>
      <c r="AL7" s="25">
        <v>0</v>
      </c>
      <c r="AM7" s="25">
        <v>0</v>
      </c>
      <c r="AN7" s="25">
        <v>9.92</v>
      </c>
      <c r="AO7" s="25">
        <v>12.29</v>
      </c>
      <c r="AP7" s="25">
        <v>8.77</v>
      </c>
      <c r="AQ7" s="25">
        <v>8.81</v>
      </c>
      <c r="AR7" s="25">
        <v>8.48</v>
      </c>
      <c r="AS7" s="25">
        <v>8.48</v>
      </c>
      <c r="AT7" s="25">
        <v>143.15</v>
      </c>
      <c r="AU7" s="25">
        <v>188.16</v>
      </c>
      <c r="AV7" s="25">
        <v>212.9</v>
      </c>
      <c r="AW7" s="25">
        <v>187.34</v>
      </c>
      <c r="AX7" s="25">
        <v>183.8</v>
      </c>
      <c r="AY7" s="25">
        <v>271.10000000000002</v>
      </c>
      <c r="AZ7" s="25">
        <v>284.45</v>
      </c>
      <c r="BA7" s="25">
        <v>309.23</v>
      </c>
      <c r="BB7" s="25">
        <v>313.43</v>
      </c>
      <c r="BC7" s="25">
        <v>303.10000000000002</v>
      </c>
      <c r="BD7" s="25">
        <v>303.10000000000002</v>
      </c>
      <c r="BE7" s="25">
        <v>731.86</v>
      </c>
      <c r="BF7" s="25">
        <v>696.19</v>
      </c>
      <c r="BG7" s="25">
        <v>658.65</v>
      </c>
      <c r="BH7" s="25">
        <v>620.6</v>
      </c>
      <c r="BI7" s="25">
        <v>579.5</v>
      </c>
      <c r="BJ7" s="25">
        <v>272.95999999999998</v>
      </c>
      <c r="BK7" s="25">
        <v>260.95999999999998</v>
      </c>
      <c r="BL7" s="25">
        <v>240.07</v>
      </c>
      <c r="BM7" s="25">
        <v>224.81</v>
      </c>
      <c r="BN7" s="25">
        <v>210.83</v>
      </c>
      <c r="BO7" s="25">
        <v>210.83</v>
      </c>
      <c r="BP7" s="25">
        <v>97.18</v>
      </c>
      <c r="BQ7" s="25">
        <v>95.9</v>
      </c>
      <c r="BR7" s="25">
        <v>93.97</v>
      </c>
      <c r="BS7" s="25">
        <v>97.45</v>
      </c>
      <c r="BT7" s="25">
        <v>100.41</v>
      </c>
      <c r="BU7" s="25">
        <v>112.84</v>
      </c>
      <c r="BV7" s="25">
        <v>110.77</v>
      </c>
      <c r="BW7" s="25">
        <v>112.35</v>
      </c>
      <c r="BX7" s="25">
        <v>106.47</v>
      </c>
      <c r="BY7" s="25">
        <v>107.7</v>
      </c>
      <c r="BZ7" s="25">
        <v>107.7</v>
      </c>
      <c r="CA7" s="25">
        <v>108</v>
      </c>
      <c r="CB7" s="25">
        <v>108.23</v>
      </c>
      <c r="CC7" s="25">
        <v>111.02</v>
      </c>
      <c r="CD7" s="25">
        <v>107.04</v>
      </c>
      <c r="CE7" s="25">
        <v>103.99</v>
      </c>
      <c r="CF7" s="25">
        <v>73.849999999999994</v>
      </c>
      <c r="CG7" s="25">
        <v>73.180000000000007</v>
      </c>
      <c r="CH7" s="25">
        <v>73.05</v>
      </c>
      <c r="CI7" s="25">
        <v>77.53</v>
      </c>
      <c r="CJ7" s="25">
        <v>76.25</v>
      </c>
      <c r="CK7" s="25">
        <v>76.25</v>
      </c>
      <c r="CL7" s="25">
        <v>64.83</v>
      </c>
      <c r="CM7" s="25">
        <v>65.64</v>
      </c>
      <c r="CN7" s="25">
        <v>65.28</v>
      </c>
      <c r="CO7" s="25">
        <v>65.239999999999995</v>
      </c>
      <c r="CP7" s="25">
        <v>65.27</v>
      </c>
      <c r="CQ7" s="25">
        <v>61.69</v>
      </c>
      <c r="CR7" s="25">
        <v>62.26</v>
      </c>
      <c r="CS7" s="25">
        <v>62.22</v>
      </c>
      <c r="CT7" s="25">
        <v>61.45</v>
      </c>
      <c r="CU7" s="25">
        <v>61.63</v>
      </c>
      <c r="CV7" s="25">
        <v>61.63</v>
      </c>
      <c r="CW7" s="25">
        <v>99.66</v>
      </c>
      <c r="CX7" s="25">
        <v>99.64</v>
      </c>
      <c r="CY7" s="25">
        <v>99.67</v>
      </c>
      <c r="CZ7" s="25">
        <v>99.71</v>
      </c>
      <c r="DA7" s="25">
        <v>99.54</v>
      </c>
      <c r="DB7" s="25">
        <v>100</v>
      </c>
      <c r="DC7" s="25">
        <v>100.16</v>
      </c>
      <c r="DD7" s="25">
        <v>100.28</v>
      </c>
      <c r="DE7" s="25">
        <v>100.29</v>
      </c>
      <c r="DF7" s="25">
        <v>100.36</v>
      </c>
      <c r="DG7" s="25">
        <v>100.36</v>
      </c>
      <c r="DH7" s="25">
        <v>26.66</v>
      </c>
      <c r="DI7" s="25">
        <v>29.49</v>
      </c>
      <c r="DJ7" s="25">
        <v>32.200000000000003</v>
      </c>
      <c r="DK7" s="25">
        <v>34.9</v>
      </c>
      <c r="DL7" s="25">
        <v>37.01</v>
      </c>
      <c r="DM7" s="25">
        <v>56.48</v>
      </c>
      <c r="DN7" s="25">
        <v>57.5</v>
      </c>
      <c r="DO7" s="25">
        <v>58.52</v>
      </c>
      <c r="DP7" s="25">
        <v>59.51</v>
      </c>
      <c r="DQ7" s="25">
        <v>60.24</v>
      </c>
      <c r="DR7" s="25">
        <v>60.24</v>
      </c>
      <c r="DS7" s="25">
        <v>0</v>
      </c>
      <c r="DT7" s="25">
        <v>15.09</v>
      </c>
      <c r="DU7" s="25">
        <v>21.34</v>
      </c>
      <c r="DV7" s="25">
        <v>21.38</v>
      </c>
      <c r="DW7" s="25">
        <v>21.37</v>
      </c>
      <c r="DX7" s="25">
        <v>27.61</v>
      </c>
      <c r="DY7" s="25">
        <v>30.3</v>
      </c>
      <c r="DZ7" s="25">
        <v>31.74</v>
      </c>
      <c r="EA7" s="25">
        <v>32.380000000000003</v>
      </c>
      <c r="EB7" s="25">
        <v>34.479999999999997</v>
      </c>
      <c r="EC7" s="25">
        <v>34.479999999999997</v>
      </c>
      <c r="ED7" s="25">
        <v>0</v>
      </c>
      <c r="EE7" s="25">
        <v>0</v>
      </c>
      <c r="EF7" s="25">
        <v>0</v>
      </c>
      <c r="EG7" s="25">
        <v>0</v>
      </c>
      <c r="EH7" s="25">
        <v>0.36</v>
      </c>
      <c r="EI7" s="25">
        <v>0.2</v>
      </c>
      <c r="EJ7" s="25">
        <v>0.32</v>
      </c>
      <c r="EK7" s="25">
        <v>0.28000000000000003</v>
      </c>
      <c r="EL7" s="25">
        <v>0.4</v>
      </c>
      <c r="EM7" s="25">
        <v>0.27</v>
      </c>
      <c r="EN7" s="25">
        <v>0.27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102</v>
      </c>
      <c r="C9" s="28" t="s">
        <v>103</v>
      </c>
      <c r="D9" s="28" t="s">
        <v>104</v>
      </c>
      <c r="E9" s="28" t="s">
        <v>105</v>
      </c>
      <c r="F9" s="28"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47</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107</v>
      </c>
    </row>
    <row r="12" spans="1:144" x14ac:dyDescent="0.2">
      <c r="B12">
        <v>1</v>
      </c>
      <c r="C12">
        <v>1</v>
      </c>
      <c r="D12">
        <v>1</v>
      </c>
      <c r="E12">
        <v>1</v>
      </c>
      <c r="F12">
        <v>1</v>
      </c>
      <c r="G12" t="s">
        <v>108</v>
      </c>
    </row>
    <row r="13" spans="1:144" x14ac:dyDescent="0.2">
      <c r="B13" t="s">
        <v>109</v>
      </c>
      <c r="C13" t="s">
        <v>109</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2F8492F4-7081-4768-8F23-4C882BA8DFF3}"/>
</file>

<file path=customXml/itemProps2.xml><?xml version="1.0" encoding="utf-8"?>
<ds:datastoreItem xmlns:ds="http://schemas.openxmlformats.org/officeDocument/2006/customXml" ds:itemID="{ADF929DE-0875-4EAF-A829-8762881DEA67}"/>
</file>

<file path=customXml/itemProps3.xml><?xml version="1.0" encoding="utf-8"?>
<ds:datastoreItem xmlns:ds="http://schemas.openxmlformats.org/officeDocument/2006/customXml" ds:itemID="{46C2F68F-8159-4C27-8507-43F6F26DEF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2025-02-07T12:40:03Z</dcterms:created>
  <dcterms:modified xsi:type="dcterms:W3CDTF">2025-02-07T12:40:14Z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