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3399E126-6F35-4497-A651-34DA416F3C58}" xr6:coauthVersionLast="47" xr6:coauthVersionMax="47" xr10:uidLastSave="{BE6F8F1C-C716-4F3B-A0FD-8C78FF93EC57}"/>
  <workbookProtection workbookAlgorithmName="SHA-512" workbookHashValue="h9uoPDSs5jO5slfIR66WneQTlTsUloBZZE2yMQ7/UHPc0C6I4vATA2dPV8zEBCDTRwX1v5fDyL5nW1YSgEGjLQ==" workbookSaltValue="s4Qp0vTxVjLf6IZqW4NsoA==" workbookSpinCount="100000" lockStructure="1"/>
  <bookViews>
    <workbookView xWindow="-26625" yWindow="1065" windowWidth="1747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1" i="5" l="1"/>
  <c r="BP10" i="5"/>
  <c r="AS10" i="5"/>
  <c r="X10" i="5"/>
  <c r="F10" i="5"/>
  <c r="BF10" i="5" s="1"/>
  <c r="E10" i="5"/>
  <c r="DS10" i="5" s="1"/>
  <c r="D10" i="5"/>
  <c r="CV10" i="5" s="1"/>
  <c r="C10" i="5"/>
  <c r="CU10" i="5" s="1"/>
  <c r="B10" i="5"/>
  <c r="X31" i="4" s="1"/>
  <c r="DZ9" i="5"/>
  <c r="DO9" i="5"/>
  <c r="DD9" i="5"/>
  <c r="CS9" i="5"/>
  <c r="CH9" i="5"/>
  <c r="BW9" i="5"/>
  <c r="BL9" i="5"/>
  <c r="BA9" i="5"/>
  <c r="AP9" i="5"/>
  <c r="AE9" i="5"/>
  <c r="T9" i="5"/>
  <c r="EJ6" i="5"/>
  <c r="JM90" i="4" s="1"/>
  <c r="EI6" i="5"/>
  <c r="EE12" i="5" s="1"/>
  <c r="EH6" i="5"/>
  <c r="ED12" i="5" s="1"/>
  <c r="EG6" i="5"/>
  <c r="EC12" i="5" s="1"/>
  <c r="EF6" i="5"/>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JN80" i="4" s="1"/>
  <c r="DQ6" i="5"/>
  <c r="DR11" i="5" s="1"/>
  <c r="DP6" i="5"/>
  <c r="DO6" i="5"/>
  <c r="DP11" i="5" s="1"/>
  <c r="DN6" i="5"/>
  <c r="HK90" i="4" s="1"/>
  <c r="DM6" i="5"/>
  <c r="DI12" i="5" s="1"/>
  <c r="DL6" i="5"/>
  <c r="DK6" i="5"/>
  <c r="DG12" i="5" s="1"/>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OZ55" i="4" s="1"/>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Z11" i="5" s="1"/>
  <c r="BX6" i="5"/>
  <c r="BY11" i="5" s="1"/>
  <c r="BW6" i="5"/>
  <c r="BV6" i="5"/>
  <c r="DG90" i="4" s="1"/>
  <c r="BU6" i="5"/>
  <c r="BQ12" i="5" s="1"/>
  <c r="BT6" i="5"/>
  <c r="BP12" i="5" s="1"/>
  <c r="BS6" i="5"/>
  <c r="BO12" i="5" s="1"/>
  <c r="BR6" i="5"/>
  <c r="BN12" i="5" s="1"/>
  <c r="BQ6" i="5"/>
  <c r="BM12" i="5" s="1"/>
  <c r="BP6" i="5"/>
  <c r="BO6" i="5"/>
  <c r="BP11" i="5" s="1"/>
  <c r="BN6" i="5"/>
  <c r="BO11" i="5" s="1"/>
  <c r="BM6" i="5"/>
  <c r="BN11" i="5" s="1"/>
  <c r="BL6" i="5"/>
  <c r="BK6" i="5"/>
  <c r="CF90" i="4" s="1"/>
  <c r="BJ6" i="5"/>
  <c r="BF12" i="5" s="1"/>
  <c r="BI6" i="5"/>
  <c r="BE12" i="5" s="1"/>
  <c r="BH6" i="5"/>
  <c r="BG6" i="5"/>
  <c r="BF6" i="5"/>
  <c r="BB12" i="5" s="1"/>
  <c r="BE6" i="5"/>
  <c r="BF11" i="5" s="1"/>
  <c r="BD6" i="5"/>
  <c r="BE11" i="5" s="1"/>
  <c r="BC6" i="5"/>
  <c r="BB6" i="5"/>
  <c r="OZ32" i="4" s="1"/>
  <c r="BA6" i="5"/>
  <c r="BB11" i="5" s="1"/>
  <c r="AZ6" i="5"/>
  <c r="BE90" i="4" s="1"/>
  <c r="AY6" i="5"/>
  <c r="AU12" i="5" s="1"/>
  <c r="AX6" i="5"/>
  <c r="AT12" i="5" s="1"/>
  <c r="AW6" i="5"/>
  <c r="AS12" i="5" s="1"/>
  <c r="AV6" i="5"/>
  <c r="AR12" i="5" s="1"/>
  <c r="AU6" i="5"/>
  <c r="AQ12" i="5" s="1"/>
  <c r="AT6" i="5"/>
  <c r="AU11" i="5" s="1"/>
  <c r="AS6" i="5"/>
  <c r="AT11" i="5" s="1"/>
  <c r="AR6" i="5"/>
  <c r="AQ6" i="5"/>
  <c r="AR11" i="5" s="1"/>
  <c r="AP6" i="5"/>
  <c r="AQ11" i="5" s="1"/>
  <c r="AO6" i="5"/>
  <c r="AD90" i="4" s="1"/>
  <c r="AN6" i="5"/>
  <c r="AM6" i="5"/>
  <c r="AL6" i="5"/>
  <c r="AH12" i="5" s="1"/>
  <c r="AK6" i="5"/>
  <c r="AG12" i="5" s="1"/>
  <c r="AJ6" i="5"/>
  <c r="AI6" i="5"/>
  <c r="AH6" i="5"/>
  <c r="AI11" i="5" s="1"/>
  <c r="AG6" i="5"/>
  <c r="AH11" i="5" s="1"/>
  <c r="AF6" i="5"/>
  <c r="AG11" i="5" s="1"/>
  <c r="AE6" i="5"/>
  <c r="AD6" i="5"/>
  <c r="C90" i="4" s="1"/>
  <c r="AC6" i="5"/>
  <c r="Y12" i="5" s="1"/>
  <c r="AB6" i="5"/>
  <c r="X12" i="5" s="1"/>
  <c r="AA6" i="5"/>
  <c r="W12" i="5" s="1"/>
  <c r="Z6" i="5"/>
  <c r="AR33" i="4"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H90" i="4"/>
  <c r="RA81" i="4"/>
  <c r="PZ81" i="4"/>
  <c r="MW81" i="4"/>
  <c r="JN81" i="4"/>
  <c r="CA81" i="4"/>
  <c r="AZ81" i="4"/>
  <c r="RA80" i="4"/>
  <c r="PZ80" i="4"/>
  <c r="OY80" i="4"/>
  <c r="NX80" i="4"/>
  <c r="MW80" i="4"/>
  <c r="KO80" i="4"/>
  <c r="IM80" i="4"/>
  <c r="GK80" i="4"/>
  <c r="DB80" i="4"/>
  <c r="CA80" i="4"/>
  <c r="AZ80" i="4"/>
  <c r="RA79" i="4"/>
  <c r="OY79" i="4"/>
  <c r="NX79" i="4"/>
  <c r="JN79" i="4"/>
  <c r="IM79" i="4"/>
  <c r="DB79" i="4"/>
  <c r="OF56" i="4"/>
  <c r="MN56" i="4"/>
  <c r="KZ56" i="4"/>
  <c r="JL56" i="4"/>
  <c r="CZ56" i="4"/>
  <c r="BL56" i="4"/>
  <c r="OF55" i="4"/>
  <c r="MN55" i="4"/>
  <c r="KF55" i="4"/>
  <c r="GZ55" i="4"/>
  <c r="RH54" i="4"/>
  <c r="QN54" i="4"/>
  <c r="PT54" i="4"/>
  <c r="OF54" i="4"/>
  <c r="KZ54" i="4"/>
  <c r="KF54" i="4"/>
  <c r="JL54" i="4"/>
  <c r="GZ54" i="4"/>
  <c r="GF54" i="4"/>
  <c r="CF54" i="4"/>
  <c r="QN33" i="4"/>
  <c r="LT33" i="4"/>
  <c r="KZ33" i="4"/>
  <c r="JL33" i="4"/>
  <c r="GF33" i="4"/>
  <c r="FL33" i="4"/>
  <c r="X33" i="4"/>
  <c r="MN32" i="4"/>
  <c r="JL32" i="4"/>
  <c r="GZ32" i="4"/>
  <c r="CF32" i="4"/>
  <c r="RH31" i="4"/>
  <c r="QN31" i="4"/>
  <c r="MN31" i="4"/>
  <c r="KZ31" i="4"/>
  <c r="GZ31" i="4"/>
  <c r="GF31" i="4"/>
  <c r="CZ31" i="4"/>
  <c r="CF31" i="4"/>
  <c r="BL31" i="4"/>
  <c r="LZ10" i="4"/>
  <c r="IT10" i="4"/>
  <c r="FN10" i="4"/>
  <c r="CH10" i="4"/>
  <c r="B10" i="4"/>
  <c r="PF8" i="4"/>
  <c r="LZ8" i="4"/>
  <c r="IT8" i="4"/>
  <c r="FN8" i="4"/>
  <c r="CH8" i="4"/>
  <c r="B8" i="4"/>
  <c r="B5" i="4"/>
  <c r="GF55" i="4" l="1"/>
  <c r="FL56" i="4"/>
  <c r="AH10" i="5"/>
  <c r="EC10" i="5"/>
  <c r="KF31" i="4"/>
  <c r="KF32" i="4"/>
  <c r="KF33" i="4"/>
  <c r="JL55" i="4"/>
  <c r="GF56" i="4"/>
  <c r="OY81" i="4"/>
  <c r="AR10" i="5"/>
  <c r="OF32" i="4"/>
  <c r="BO10" i="5"/>
  <c r="OZ31" i="4"/>
  <c r="MN33" i="4"/>
  <c r="LT56" i="4"/>
  <c r="CU11" i="5"/>
  <c r="PT31" i="4"/>
  <c r="RH32" i="4"/>
  <c r="OF33" i="4"/>
  <c r="OZ54" i="4"/>
  <c r="Y81" i="4"/>
  <c r="BZ10" i="5"/>
  <c r="DS11" i="5"/>
  <c r="CJ10" i="5"/>
  <c r="V12" i="5"/>
  <c r="X56" i="4"/>
  <c r="RH33" i="4"/>
  <c r="QN56" i="4"/>
  <c r="BL33" i="4"/>
  <c r="BL54" i="4"/>
  <c r="AR56" i="4"/>
  <c r="RH56" i="4"/>
  <c r="EC81" i="4"/>
  <c r="DG10" i="5"/>
  <c r="CZ33" i="4"/>
  <c r="BL55" i="4"/>
  <c r="DH10" i="5"/>
  <c r="RH55" i="4"/>
  <c r="CK10" i="5"/>
  <c r="BL32" i="4"/>
  <c r="CA79" i="4"/>
  <c r="HL81" i="4"/>
  <c r="FL31" i="4"/>
  <c r="GF32" i="4"/>
  <c r="FL54" i="4"/>
  <c r="CF55" i="4"/>
  <c r="CF56" i="4"/>
  <c r="IM81" i="4"/>
  <c r="W10" i="5"/>
  <c r="DR10" i="5"/>
  <c r="HL79" i="4"/>
  <c r="EB10" i="5"/>
  <c r="AF12" i="5"/>
  <c r="ER33" i="4"/>
  <c r="AS11" i="5"/>
  <c r="KZ32" i="4"/>
  <c r="BD12" i="5"/>
  <c r="PT33" i="4"/>
  <c r="CV12" i="5"/>
  <c r="PT56" i="4"/>
  <c r="DH12" i="5"/>
  <c r="DB81" i="4"/>
  <c r="DQ11" i="5"/>
  <c r="HL80" i="4"/>
  <c r="EB12" i="5"/>
  <c r="NX81" i="4"/>
  <c r="CZ32" i="4"/>
  <c r="MW79" i="4"/>
  <c r="Y80" i="4"/>
  <c r="EC80" i="4"/>
  <c r="X32" i="4"/>
  <c r="FL32" i="4"/>
  <c r="QN32" i="4"/>
  <c r="CF33" i="4"/>
  <c r="MN54" i="4"/>
  <c r="FL55" i="4"/>
  <c r="QN55" i="4"/>
  <c r="GK81" i="4"/>
  <c r="KO81" i="4"/>
  <c r="AF11" i="5"/>
  <c r="ER32" i="4"/>
  <c r="AJ11" i="5"/>
  <c r="HT32" i="4"/>
  <c r="AI12" i="5"/>
  <c r="GZ33" i="4"/>
  <c r="BD11" i="5"/>
  <c r="PT32" i="4"/>
  <c r="BC12" i="5"/>
  <c r="OZ33" i="4"/>
  <c r="BX11" i="5"/>
  <c r="ER55" i="4"/>
  <c r="CB11" i="5"/>
  <c r="HT55" i="4"/>
  <c r="CA12" i="5"/>
  <c r="GZ56" i="4"/>
  <c r="CV11" i="5"/>
  <c r="PT55" i="4"/>
  <c r="CU12" i="5"/>
  <c r="OZ56" i="4"/>
  <c r="AJ12" i="5"/>
  <c r="HT33" i="4"/>
  <c r="BQ11" i="5"/>
  <c r="CZ55" i="4"/>
  <c r="CB12" i="5"/>
  <c r="HT56" i="4"/>
  <c r="CK11" i="5"/>
  <c r="KZ55" i="4"/>
  <c r="DE10" i="5"/>
  <c r="BM10" i="5"/>
  <c r="U10" i="5"/>
  <c r="Y79" i="4"/>
  <c r="EA10" i="5"/>
  <c r="CI10" i="5"/>
  <c r="AQ10" i="5"/>
  <c r="DP10" i="5"/>
  <c r="BX10" i="5"/>
  <c r="AF10" i="5"/>
  <c r="GK79" i="4"/>
  <c r="ER54" i="4"/>
  <c r="ER31" i="4"/>
  <c r="X54" i="4"/>
  <c r="DI10" i="5"/>
  <c r="BQ10" i="5"/>
  <c r="Y10" i="5"/>
  <c r="EE10" i="5"/>
  <c r="CM10" i="5"/>
  <c r="AU10" i="5"/>
  <c r="DT10" i="5"/>
  <c r="CB10" i="5"/>
  <c r="AJ10" i="5"/>
  <c r="KO79" i="4"/>
  <c r="HT54" i="4"/>
  <c r="HT31" i="4"/>
  <c r="EC79" i="4"/>
  <c r="CZ54" i="4"/>
  <c r="OF31" i="4"/>
  <c r="KF56" i="4"/>
  <c r="CT10" i="5"/>
  <c r="BM11" i="5"/>
  <c r="X55" i="4"/>
  <c r="BX12" i="5"/>
  <c r="ER56" i="4"/>
  <c r="JL31" i="4"/>
  <c r="BB10" i="5"/>
  <c r="CX10" i="5"/>
  <c r="AR31" i="4"/>
  <c r="LT31" i="4"/>
  <c r="AR32" i="4"/>
  <c r="LT32" i="4"/>
  <c r="AR54" i="4"/>
  <c r="LT54" i="4"/>
  <c r="AR55" i="4"/>
  <c r="LT55" i="4"/>
  <c r="AZ79" i="4"/>
  <c r="PZ79" i="4"/>
  <c r="V10" i="5"/>
  <c r="AT10" i="5"/>
  <c r="BD10" i="5"/>
  <c r="BN10" i="5"/>
  <c r="CL10" i="5"/>
  <c r="DF10" i="5"/>
  <c r="ED10" i="5"/>
  <c r="AG10" i="5"/>
  <c r="BE10" i="5"/>
  <c r="BY10" i="5"/>
  <c r="CW10" i="5"/>
  <c r="DQ10" i="5"/>
  <c r="AI10" i="5"/>
  <c r="BC10" i="5"/>
  <c r="CA10" i="5"/>
</calcChain>
</file>

<file path=xl/sharedStrings.xml><?xml version="1.0" encoding="utf-8"?>
<sst xmlns="http://schemas.openxmlformats.org/spreadsheetml/2006/main" count="262" uniqueCount="108">
  <si>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</si>
  <si>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</si>
  <si>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</si>
  <si>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</si>
  <si>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</si>
  <si>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</si>
  <si>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</si>
  <si>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</si>
  <si>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</si>
  <si>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</si>
  <si>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</si>
  <si>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</si>
  <si>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</si>
  <si>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</si>
  <si>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</si>
  <si>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</si>
  <si>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</si>
  <si>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</si>
  <si>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</si>
  <si>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</si>
  <si>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</si>
  <si>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</si>
  <si>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</si>
  <si>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</si>
  <si>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</si>
  <si>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</si>
  <si>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</si>
  <si>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</si>
  <si>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</si>
  <si>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</si>
  <si>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</si>
  <si>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</si>
  <si>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</si>
  <si>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</si>
  <si>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</si>
  <si>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</si>
  <si>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</si>
  <si>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</si>
  <si>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</si>
  <si>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</si>
  <si>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</si>
  <si>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</si>
  <si>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</si>
  <si>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</si>
  <si>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</si>
  <si>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</si>
  <si>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</si>
  <si>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</si>
  <si>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</si>
  <si>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</si>
  <si>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</si>
  <si>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</si>
  <si>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</si>
  <si>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</si>
  <si>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</si>
  <si>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</si>
  <si>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</si>
  <si>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</si>
  <si>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</si>
  <si>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</si>
  <si>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</si>
  <si>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</si>
  <si>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</si>
  <si>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</si>
  <si>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</si>
  <si>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</si>
  <si>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</si>
  <si>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</si>
  <si>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</si>
  <si>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</si>
  <si>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</si>
  <si>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</si>
  <si>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</si>
  <si>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</si>
  <si>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</si>
  <si>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</si>
  <si>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</si>
  <si>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</si>
  <si>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</si>
  <si>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</si>
  <si>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</si>
  <si>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</si>
  <si>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</si>
  <si>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</si>
  <si>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</si>
  <si>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</si>
  <si>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</si>
  <si>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</si>
  <si>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</si>
  <si>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020001</t>
  </si>
  <si>
    <t>46</t>
  </si>
  <si>
    <t>02</t>
  </si>
  <si>
    <t>0</t>
  </si>
  <si>
    <t>000</t>
  </si>
  <si>
    <t>青森県</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</si>
  <si>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</si>
  <si>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</si>
  <si>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</si>
  <si>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</si>
  <si>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</si>
  <si>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</si>
  <si>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</si>
  <si>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</si>
  <si>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</si>
  <si>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</si>
  <si>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及び②管路経年化率が類似団体の平均値を上回り、さらに管路更新をしていないため、有形固定資産減価償却率は増加しており、法定耐用年数を経過した管路を多く保有していることが分かる。これらの指標から管路の更新等の必要性が高いと判断されるため、長寿命化計画に基づく更新工事等の実施を検討していく必要がある。</t>
    <rPh sb="63" eb="65">
      <t>ゾウカ</t>
    </rPh>
    <rPh sb="129" eb="133">
      <t>チョウジュミョウカ</t>
    </rPh>
    <rPh sb="133" eb="135">
      <t>ケイカク</t>
    </rPh>
    <rPh sb="136" eb="137">
      <t>モト</t>
    </rPh>
    <rPh sb="139" eb="141">
      <t>コウシン</t>
    </rPh>
    <rPh sb="141" eb="143">
      <t>コウジ</t>
    </rPh>
    <rPh sb="143" eb="144">
      <t>トウ</t>
    </rPh>
    <rPh sb="145" eb="147">
      <t>ジッシ</t>
    </rPh>
    <rPh sb="148" eb="150">
      <t>ケントウ</t>
    </rPh>
    <rPh sb="154" eb="156">
      <t>ヒツヨウ</t>
    </rPh>
    <phoneticPr fontId="5"/>
  </si>
  <si>
    <t>　経営については、独立採算制の原則に則り、引き続き自主財源による経営を維持しながら、安定した給水料金の確保と更なる経費節減を図り、健全な経営に努める必要がある。
　老朽化対策について、既存の施設については、必要な機能を十分に発揮できるよう保守点検や修繕等により長寿命化を図りつつ、老朽化の状況を考慮しながら計画的な更新を行い、管路に関しては、老朽化の状況について十分注意を図り、また、漏水事故への対応力を高めながら、耐震化対策も含め、更新についてユーザーおよび関係機関と協議し、検討を進めていくことが必要である。</t>
    <rPh sb="1" eb="3">
      <t>ケイエイ</t>
    </rPh>
    <rPh sb="9" eb="11">
      <t>ドクリツ</t>
    </rPh>
    <rPh sb="11" eb="14">
      <t>サイサンセイ</t>
    </rPh>
    <rPh sb="15" eb="17">
      <t>ゲンソク</t>
    </rPh>
    <rPh sb="18" eb="19">
      <t>ノット</t>
    </rPh>
    <rPh sb="21" eb="22">
      <t>ヒ</t>
    </rPh>
    <rPh sb="23" eb="24">
      <t>ツヅ</t>
    </rPh>
    <rPh sb="25" eb="29">
      <t>ジシュザイゲン</t>
    </rPh>
    <rPh sb="32" eb="34">
      <t>ケイエイ</t>
    </rPh>
    <rPh sb="35" eb="37">
      <t>イジ</t>
    </rPh>
    <rPh sb="42" eb="44">
      <t>アンテイ</t>
    </rPh>
    <rPh sb="46" eb="48">
      <t>キュウスイ</t>
    </rPh>
    <rPh sb="48" eb="50">
      <t>リョウキン</t>
    </rPh>
    <rPh sb="51" eb="53">
      <t>カクホ</t>
    </rPh>
    <rPh sb="54" eb="55">
      <t>サラ</t>
    </rPh>
    <rPh sb="57" eb="59">
      <t>ケイヒ</t>
    </rPh>
    <rPh sb="59" eb="61">
      <t>セツゲン</t>
    </rPh>
    <rPh sb="62" eb="63">
      <t>ハカ</t>
    </rPh>
    <rPh sb="65" eb="67">
      <t>ケンゼン</t>
    </rPh>
    <rPh sb="68" eb="70">
      <t>ケイエイ</t>
    </rPh>
    <rPh sb="71" eb="72">
      <t>ツト</t>
    </rPh>
    <rPh sb="74" eb="76">
      <t>ヒツヨウ</t>
    </rPh>
    <rPh sb="82" eb="85">
      <t>ロウキュウカ</t>
    </rPh>
    <rPh sb="85" eb="87">
      <t>タイサク</t>
    </rPh>
    <rPh sb="92" eb="94">
      <t>キゾン</t>
    </rPh>
    <rPh sb="95" eb="97">
      <t>シセツ</t>
    </rPh>
    <rPh sb="103" eb="105">
      <t>ヒツヨウ</t>
    </rPh>
    <rPh sb="106" eb="108">
      <t>キノウ</t>
    </rPh>
    <rPh sb="109" eb="111">
      <t>ジュウブン</t>
    </rPh>
    <rPh sb="112" eb="114">
      <t>ハッキ</t>
    </rPh>
    <rPh sb="119" eb="121">
      <t>ホシュ</t>
    </rPh>
    <rPh sb="121" eb="123">
      <t>テンケン</t>
    </rPh>
    <rPh sb="124" eb="126">
      <t>シュウゼン</t>
    </rPh>
    <rPh sb="126" eb="127">
      <t>トウ</t>
    </rPh>
    <rPh sb="130" eb="133">
      <t>チョウジュミョウ</t>
    </rPh>
    <rPh sb="133" eb="134">
      <t>カ</t>
    </rPh>
    <rPh sb="135" eb="136">
      <t>ハカ</t>
    </rPh>
    <rPh sb="140" eb="143">
      <t>ロウキュウカ</t>
    </rPh>
    <rPh sb="144" eb="146">
      <t>ジョウキョウ</t>
    </rPh>
    <rPh sb="147" eb="149">
      <t>コウリョ</t>
    </rPh>
    <rPh sb="153" eb="156">
      <t>ケイカクテキ</t>
    </rPh>
    <rPh sb="157" eb="159">
      <t>コウシン</t>
    </rPh>
    <rPh sb="160" eb="161">
      <t>オコナ</t>
    </rPh>
    <rPh sb="163" eb="165">
      <t>カンロ</t>
    </rPh>
    <rPh sb="166" eb="167">
      <t>カン</t>
    </rPh>
    <rPh sb="171" eb="174">
      <t>ロウキュウカ</t>
    </rPh>
    <rPh sb="175" eb="177">
      <t>ジョウキョウ</t>
    </rPh>
    <rPh sb="181" eb="183">
      <t>ジュウブン</t>
    </rPh>
    <rPh sb="183" eb="185">
      <t>チュウイ</t>
    </rPh>
    <rPh sb="186" eb="187">
      <t>ハカ</t>
    </rPh>
    <rPh sb="192" eb="194">
      <t>ロウスイ</t>
    </rPh>
    <rPh sb="194" eb="196">
      <t>ジコ</t>
    </rPh>
    <rPh sb="198" eb="201">
      <t>タイオウリョク</t>
    </rPh>
    <rPh sb="202" eb="203">
      <t>タカ</t>
    </rPh>
    <rPh sb="208" eb="211">
      <t>タイシンカ</t>
    </rPh>
    <rPh sb="211" eb="213">
      <t>タイサク</t>
    </rPh>
    <rPh sb="214" eb="215">
      <t>フク</t>
    </rPh>
    <rPh sb="217" eb="219">
      <t>コウシン</t>
    </rPh>
    <rPh sb="230" eb="232">
      <t>カンケイ</t>
    </rPh>
    <rPh sb="232" eb="234">
      <t>キカン</t>
    </rPh>
    <rPh sb="235" eb="237">
      <t>キョウギ</t>
    </rPh>
    <rPh sb="239" eb="241">
      <t>ケントウ</t>
    </rPh>
    <rPh sb="242" eb="243">
      <t>スス</t>
    </rPh>
    <rPh sb="250" eb="252">
      <t>ヒツヨウ</t>
    </rPh>
    <phoneticPr fontId="5"/>
  </si>
  <si>
    <t>　産業構造の変化や企業の節水努力等により工業用水の需要が伸び悩んでいる状況において、長年にわたりほぼ一定の給水量を確保する一方で、経費の節減に努め、①経常収支比率及び⑤料金回収率は１００％を超え、毎年度黒字を計上し、更なる費用の削減と更新に係る財源の確保を行っている。
　令和５年度は、契約水量の増があったが、⑦施設利用率及び⑧契約率は、前年度とほぼ同水準であり、また、類似団体の平均値を上回る状況が続いている。
　⑤料金回収率については、１００％を上回っており、さらに類似団体の平均値も上回っているものの、更なる収入の確保及び費用の削減の検討が必要である。
　⑥給水原価については、河川の表流水を水源とし、薬品処理や濾過に係る費用が発生せず、沈砂処理のみの原水供給であることから安価になっている。
　短期的な資金繰りを示す③流動比率は、流動負債における企業債現在高が年々減少していることから上昇し続けており、１００％を大きく超えている。
　④企業債残高対給水収益比率については、適切な投資規模を維持した上で、建設改良費を自主財源で賄っており、新規の借入を行っていないこと、また給水収益も大きな増減がなく、結果として類似団体の平均値を下回る水準となった。</t>
    <rPh sb="1" eb="3">
      <t>サンギョウ</t>
    </rPh>
    <rPh sb="3" eb="5">
      <t>コウゾウ</t>
    </rPh>
    <rPh sb="6" eb="8">
      <t>ヘンカ</t>
    </rPh>
    <rPh sb="9" eb="11">
      <t>キギョウ</t>
    </rPh>
    <rPh sb="12" eb="14">
      <t>セッスイ</t>
    </rPh>
    <rPh sb="14" eb="16">
      <t>ドリョク</t>
    </rPh>
    <rPh sb="16" eb="17">
      <t>ナド</t>
    </rPh>
    <rPh sb="20" eb="22">
      <t>コウギョウ</t>
    </rPh>
    <rPh sb="22" eb="24">
      <t>ヨウスイ</t>
    </rPh>
    <rPh sb="25" eb="27">
      <t>ジュヨウ</t>
    </rPh>
    <rPh sb="28" eb="29">
      <t>ノ</t>
    </rPh>
    <rPh sb="30" eb="31">
      <t>ナヤ</t>
    </rPh>
    <rPh sb="35" eb="37">
      <t>ジョウキョウ</t>
    </rPh>
    <rPh sb="42" eb="44">
      <t>ナガネン</t>
    </rPh>
    <rPh sb="50" eb="52">
      <t>イッテイ</t>
    </rPh>
    <rPh sb="53" eb="56">
      <t>キュウスイリョウ</t>
    </rPh>
    <rPh sb="57" eb="59">
      <t>カクホ</t>
    </rPh>
    <rPh sb="61" eb="63">
      <t>イッポウ</t>
    </rPh>
    <rPh sb="65" eb="67">
      <t>ケイヒ</t>
    </rPh>
    <rPh sb="68" eb="70">
      <t>セツゲン</t>
    </rPh>
    <rPh sb="71" eb="72">
      <t>ツト</t>
    </rPh>
    <rPh sb="75" eb="81">
      <t>ケイジョウシュウシヒリツ</t>
    </rPh>
    <rPh sb="81" eb="82">
      <t>オヨ</t>
    </rPh>
    <rPh sb="83" eb="89">
      <t>5リョウキンカイシュウリツ</t>
    </rPh>
    <rPh sb="95" eb="96">
      <t>コ</t>
    </rPh>
    <rPh sb="98" eb="103">
      <t>マイネンドクロジ</t>
    </rPh>
    <rPh sb="104" eb="106">
      <t>ケイジョウ</t>
    </rPh>
    <rPh sb="108" eb="109">
      <t>サラ</t>
    </rPh>
    <rPh sb="111" eb="113">
      <t>ヒヨウ</t>
    </rPh>
    <rPh sb="114" eb="116">
      <t>サクゲン</t>
    </rPh>
    <rPh sb="117" eb="119">
      <t>コウシン</t>
    </rPh>
    <rPh sb="120" eb="121">
      <t>カカ</t>
    </rPh>
    <rPh sb="122" eb="124">
      <t>ザイゲン</t>
    </rPh>
    <rPh sb="125" eb="127">
      <t>カクホ</t>
    </rPh>
    <rPh sb="128" eb="129">
      <t>オコナ</t>
    </rPh>
    <rPh sb="136" eb="138">
      <t>レイワ</t>
    </rPh>
    <rPh sb="139" eb="141">
      <t>ネンド</t>
    </rPh>
    <rPh sb="143" eb="145">
      <t>ケイヤク</t>
    </rPh>
    <rPh sb="145" eb="147">
      <t>スイリョウ</t>
    </rPh>
    <rPh sb="156" eb="158">
      <t>シセツ</t>
    </rPh>
    <rPh sb="158" eb="161">
      <t>リヨウリツ</t>
    </rPh>
    <rPh sb="161" eb="162">
      <t>オヨ</t>
    </rPh>
    <rPh sb="169" eb="172">
      <t>ゼンネンド</t>
    </rPh>
    <rPh sb="175" eb="178">
      <t>ドウスイジュン</t>
    </rPh>
    <rPh sb="185" eb="187">
      <t>ルイジ</t>
    </rPh>
    <rPh sb="187" eb="189">
      <t>ダンタイ</t>
    </rPh>
    <rPh sb="190" eb="193">
      <t>ヘイキンチ</t>
    </rPh>
    <rPh sb="194" eb="196">
      <t>ウワマワ</t>
    </rPh>
    <rPh sb="197" eb="199">
      <t>ジョウキョウ</t>
    </rPh>
    <rPh sb="200" eb="201">
      <t>ツヅ</t>
    </rPh>
    <rPh sb="209" eb="211">
      <t>リョウキン</t>
    </rPh>
    <rPh sb="211" eb="214">
      <t>カイシュウリツ</t>
    </rPh>
    <rPh sb="225" eb="227">
      <t>ウワマワ</t>
    </rPh>
    <rPh sb="244" eb="246">
      <t>ウワマワ</t>
    </rPh>
    <rPh sb="254" eb="255">
      <t>サラ</t>
    </rPh>
    <rPh sb="257" eb="259">
      <t>シュウニュウ</t>
    </rPh>
    <rPh sb="260" eb="262">
      <t>カクホ</t>
    </rPh>
    <rPh sb="262" eb="263">
      <t>オヨ</t>
    </rPh>
    <rPh sb="264" eb="266">
      <t>ヒヨウ</t>
    </rPh>
    <rPh sb="267" eb="269">
      <t>サクゲン</t>
    </rPh>
    <rPh sb="270" eb="272">
      <t>ケントウ</t>
    </rPh>
    <rPh sb="273" eb="275">
      <t>ヒツヨウ</t>
    </rPh>
    <rPh sb="292" eb="294">
      <t>カセン</t>
    </rPh>
    <rPh sb="295" eb="298">
      <t>ヒョウリュウスイ</t>
    </rPh>
    <rPh sb="299" eb="301">
      <t>スイゲン</t>
    </rPh>
    <rPh sb="304" eb="306">
      <t>ヤクヒン</t>
    </rPh>
    <rPh sb="306" eb="308">
      <t>ショリ</t>
    </rPh>
    <rPh sb="309" eb="311">
      <t>ロカ</t>
    </rPh>
    <rPh sb="312" eb="313">
      <t>カカ</t>
    </rPh>
    <rPh sb="314" eb="316">
      <t>ヒヨウ</t>
    </rPh>
    <rPh sb="317" eb="319">
      <t>ハッセイ</t>
    </rPh>
    <rPh sb="323" eb="324">
      <t>スナ</t>
    </rPh>
    <rPh sb="324" eb="326">
      <t>ショリ</t>
    </rPh>
    <rPh sb="329" eb="330">
      <t>ゲン</t>
    </rPh>
    <rPh sb="330" eb="331">
      <t>ミズ</t>
    </rPh>
    <rPh sb="440" eb="442">
      <t>テキセツ</t>
    </rPh>
    <rPh sb="443" eb="445">
      <t>トウシ</t>
    </rPh>
    <rPh sb="445" eb="447">
      <t>キボ</t>
    </rPh>
    <rPh sb="448" eb="450">
      <t>イジ</t>
    </rPh>
    <rPh sb="452" eb="453">
      <t>ウエ</t>
    </rPh>
    <rPh sb="489" eb="491">
      <t>キュウスイ</t>
    </rPh>
    <rPh sb="491" eb="493">
      <t>シュウエキ</t>
    </rPh>
    <rPh sb="494" eb="495">
      <t>オオ</t>
    </rPh>
    <rPh sb="497" eb="499">
      <t>ゾウゲン</t>
    </rPh>
    <rPh sb="503" eb="505">
      <t>ケッカ</t>
    </rPh>
    <rPh sb="508" eb="512">
      <t>ルイジダンタイ</t>
    </rPh>
    <rPh sb="513" eb="516">
      <t>ヘイキンチ</t>
    </rPh>
    <rPh sb="517" eb="519">
      <t>シタマワ</t>
    </rPh>
    <rPh sb="520" eb="522">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</si>
</sst>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61.48</c:v>
                </c:pt>
                <c:pt idx="1">
                  <c:v>63.13</c:v>
                </c:pt>
                <c:pt idx="2">
                  <c:v>64.72</c:v>
                </c:pt>
                <c:pt idx="3">
                  <c:v>66.05</c:v>
                </c:pt>
                <c:pt idx="4">
                  <c:v>67.47</c:v>
                </c:pt>
              </c:numCache>
            </c:numRef>
          </c:val>
          <c:extLst>
            <c:ext xmlns:c16="http://schemas.microsoft.com/office/drawing/2014/chart" uri="{C3380CC4-5D6E-409C-BE32-E72D297353CC}">
              <c16:uniqueId val="{00000000-1E4D-40CC-BD25-158467BFB2E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1E4D-40CC-BD25-158467BFB2E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71.47</c:v>
                </c:pt>
                <c:pt idx="1">
                  <c:v>71.47</c:v>
                </c:pt>
                <c:pt idx="2">
                  <c:v>71.47</c:v>
                </c:pt>
                <c:pt idx="3">
                  <c:v>71.47</c:v>
                </c:pt>
                <c:pt idx="4">
                  <c:v>71.47</c:v>
                </c:pt>
              </c:numCache>
            </c:numRef>
          </c:val>
          <c:extLst>
            <c:ext xmlns:c16="http://schemas.microsoft.com/office/drawing/2014/chart" uri="{C3380CC4-5D6E-409C-BE32-E72D297353CC}">
              <c16:uniqueId val="{00000000-BED7-4ABD-A518-C362A8F6E17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BED7-4ABD-A518-C362A8F6E17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47-42C4-8C2D-1140454E000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E947-42C4-8C2D-1140454E000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1659.57</c:v>
                </c:pt>
                <c:pt idx="1">
                  <c:v>1358.45</c:v>
                </c:pt>
                <c:pt idx="2">
                  <c:v>2151.9</c:v>
                </c:pt>
                <c:pt idx="3">
                  <c:v>2662.94</c:v>
                </c:pt>
                <c:pt idx="4">
                  <c:v>2972.34</c:v>
                </c:pt>
              </c:numCache>
            </c:numRef>
          </c:val>
          <c:extLst>
            <c:ext xmlns:c16="http://schemas.microsoft.com/office/drawing/2014/chart" uri="{C3380CC4-5D6E-409C-BE32-E72D297353CC}">
              <c16:uniqueId val="{00000000-C653-4424-AE90-63F285E985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C653-4424-AE90-63F285E985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53.93</c:v>
                </c:pt>
                <c:pt idx="1">
                  <c:v>42.38</c:v>
                </c:pt>
                <c:pt idx="2">
                  <c:v>31.34</c:v>
                </c:pt>
                <c:pt idx="3">
                  <c:v>20.02</c:v>
                </c:pt>
                <c:pt idx="4">
                  <c:v>12.36</c:v>
                </c:pt>
              </c:numCache>
            </c:numRef>
          </c:val>
          <c:extLst>
            <c:ext xmlns:c16="http://schemas.microsoft.com/office/drawing/2014/chart" uri="{C3380CC4-5D6E-409C-BE32-E72D297353CC}">
              <c16:uniqueId val="{00000000-70A4-48D7-8790-2743A8EEFE5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70A4-48D7-8790-2743A8EEFE5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127.52</c:v>
                </c:pt>
                <c:pt idx="1">
                  <c:v>132.37</c:v>
                </c:pt>
                <c:pt idx="2">
                  <c:v>120.28</c:v>
                </c:pt>
                <c:pt idx="3">
                  <c:v>110.71</c:v>
                </c:pt>
                <c:pt idx="4">
                  <c:v>117.69</c:v>
                </c:pt>
              </c:numCache>
            </c:numRef>
          </c:val>
          <c:extLst>
            <c:ext xmlns:c16="http://schemas.microsoft.com/office/drawing/2014/chart" uri="{C3380CC4-5D6E-409C-BE32-E72D297353CC}">
              <c16:uniqueId val="{00000000-96F4-4561-A2D6-AD201D8266E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96F4-4561-A2D6-AD201D8266E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5.79</c:v>
                </c:pt>
                <c:pt idx="1">
                  <c:v>5.58</c:v>
                </c:pt>
                <c:pt idx="2">
                  <c:v>6.14</c:v>
                </c:pt>
                <c:pt idx="3">
                  <c:v>6.67</c:v>
                </c:pt>
                <c:pt idx="4">
                  <c:v>6.27</c:v>
                </c:pt>
              </c:numCache>
            </c:numRef>
          </c:val>
          <c:extLst>
            <c:ext xmlns:c16="http://schemas.microsoft.com/office/drawing/2014/chart" uri="{C3380CC4-5D6E-409C-BE32-E72D297353CC}">
              <c16:uniqueId val="{00000000-0391-4501-9BE9-D0F64E4B3E6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0391-4501-9BE9-D0F64E4B3E6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84.98</c:v>
                </c:pt>
                <c:pt idx="1">
                  <c:v>84.01</c:v>
                </c:pt>
                <c:pt idx="2">
                  <c:v>83.77</c:v>
                </c:pt>
                <c:pt idx="3">
                  <c:v>82.63</c:v>
                </c:pt>
                <c:pt idx="4">
                  <c:v>81.59</c:v>
                </c:pt>
              </c:numCache>
            </c:numRef>
          </c:val>
          <c:extLst>
            <c:ext xmlns:c16="http://schemas.microsoft.com/office/drawing/2014/chart" uri="{C3380CC4-5D6E-409C-BE32-E72D297353CC}">
              <c16:uniqueId val="{00000000-CFC8-4A78-9CE9-6631FA18D30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CFC8-4A78-9CE9-6631FA18D30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89.45</c:v>
                </c:pt>
                <c:pt idx="1">
                  <c:v>89.37</c:v>
                </c:pt>
                <c:pt idx="2">
                  <c:v>86.52</c:v>
                </c:pt>
                <c:pt idx="3">
                  <c:v>86.52</c:v>
                </c:pt>
                <c:pt idx="4">
                  <c:v>86.52</c:v>
                </c:pt>
              </c:numCache>
            </c:numRef>
          </c:val>
          <c:extLst>
            <c:ext xmlns:c16="http://schemas.microsoft.com/office/drawing/2014/chart" uri="{C3380CC4-5D6E-409C-BE32-E72D297353CC}">
              <c16:uniqueId val="{00000000-23C4-4BB4-B257-DCBAD8C0C7E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23C4-4BB4-B257-DCBAD8C0C7E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CC-40EC-936B-7F7A92DA3FB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23CC-40EC-936B-7F7A92DA3FB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127.55</c:v>
                </c:pt>
                <c:pt idx="1">
                  <c:v>132.38</c:v>
                </c:pt>
                <c:pt idx="2">
                  <c:v>120.35</c:v>
                </c:pt>
                <c:pt idx="3">
                  <c:v>110.98</c:v>
                </c:pt>
                <c:pt idx="4">
                  <c:v>117.71</c:v>
                </c:pt>
              </c:numCache>
            </c:numRef>
          </c:val>
          <c:extLst>
            <c:ext xmlns:c16="http://schemas.microsoft.com/office/drawing/2014/chart" uri="{C3380CC4-5D6E-409C-BE32-E72D297353CC}">
              <c16:uniqueId val="{00000000-6418-4B59-8111-F25BA702DD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6418-4B59-8111-F25BA702DDF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B1" zoomScale="90" zoomScaleNormal="90" workbookViewId="0">
      <selection activeCell="B2" sqref="B2:TA4"/>
    </sheetView>
  </sheetViews>
  <sheetFormatPr defaultColWidth="2.6328125" defaultRowHeight="13" x14ac:dyDescent="0.2"/>
  <cols>
    <col min="1" max="1" width="1.90625" customWidth="1"/>
    <col min="2" max="2" width="0.81640625" customWidth="1"/>
    <col min="3" max="9" width="0.453125" customWidth="1"/>
    <col min="10" max="10" width="0.81640625" customWidth="1"/>
    <col min="11" max="125" width="0.453125" customWidth="1"/>
    <col min="126" max="126" width="0.81640625" customWidth="1"/>
    <col min="127" max="133" width="0.453125" customWidth="1"/>
    <col min="134" max="134" width="0.81640625" customWidth="1"/>
    <col min="135" max="161" width="0.453125" customWidth="1"/>
    <col min="162" max="162" width="0.81640625" customWidth="1"/>
    <col min="163" max="177" width="0.453125" customWidth="1"/>
    <col min="178" max="178" width="0.81640625" customWidth="1"/>
    <col min="179" max="249" width="0.453125" customWidth="1"/>
    <col min="250" max="250" width="0.81640625" customWidth="1"/>
    <col min="251" max="257" width="0.453125" customWidth="1"/>
    <col min="258" max="258" width="0.81640625" customWidth="1"/>
    <col min="259" max="329" width="0.453125" customWidth="1"/>
    <col min="330" max="330" width="0.81640625" customWidth="1"/>
    <col min="331" max="345" width="0.453125" customWidth="1"/>
    <col min="346" max="346" width="0.81640625" customWidth="1"/>
    <col min="347" max="373" width="0.453125" customWidth="1"/>
    <col min="374" max="374" width="0.81640625" customWidth="1"/>
    <col min="375" max="381" width="0.453125" customWidth="1"/>
    <col min="382" max="382" width="0.81640625" customWidth="1"/>
    <col min="383" max="497" width="0.453125" customWidth="1"/>
    <col min="498" max="498" width="0.81640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青森県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4"/>
      <c r="KX6" s="54"/>
      <c r="KY6" s="54"/>
      <c r="KZ6" s="54"/>
      <c r="LA6" s="54"/>
      <c r="LB6" s="54"/>
      <c r="LC6" s="5"/>
      <c r="LD6" s="2"/>
      <c r="LE6" s="2"/>
      <c r="LF6" s="2"/>
      <c r="LG6" s="2"/>
      <c r="LH6" s="2"/>
      <c r="LI6" s="4"/>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4"/>
      <c r="SM7" s="56" t="s">
        <v>8</v>
      </c>
      <c r="SN7" s="57"/>
      <c r="SO7" s="57"/>
      <c r="SP7" s="57"/>
      <c r="SQ7" s="57"/>
      <c r="SR7" s="57"/>
      <c r="SS7" s="57"/>
      <c r="ST7" s="57"/>
      <c r="SU7" s="57"/>
      <c r="SV7" s="57"/>
      <c r="SW7" s="57"/>
      <c r="SX7" s="57"/>
      <c r="SY7" s="57"/>
      <c r="SZ7" s="58"/>
    </row>
    <row r="8" spans="1:521" ht="18.75" customHeight="1" x14ac:dyDescent="0.2">
      <c r="A8" s="7"/>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350000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285548</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4"/>
      <c r="SM8" s="65" t="s">
        <v>9</v>
      </c>
      <c r="SN8" s="66"/>
      <c r="SO8" s="67" t="s">
        <v>10</v>
      </c>
      <c r="SP8" s="67"/>
      <c r="SQ8" s="67"/>
      <c r="SR8" s="67"/>
      <c r="SS8" s="67"/>
      <c r="ST8" s="67"/>
      <c r="SU8" s="67"/>
      <c r="SV8" s="67"/>
      <c r="SW8" s="67"/>
      <c r="SX8" s="67"/>
      <c r="SY8" s="67"/>
      <c r="SZ8" s="68"/>
    </row>
    <row r="9" spans="1:521" ht="18.75" customHeight="1" x14ac:dyDescent="0.2">
      <c r="A9" s="7"/>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81" t="s">
        <v>16</v>
      </c>
      <c r="SN9" s="82"/>
      <c r="SO9" s="72" t="s">
        <v>17</v>
      </c>
      <c r="SP9" s="72"/>
      <c r="SQ9" s="72"/>
      <c r="SR9" s="72"/>
      <c r="SS9" s="72"/>
      <c r="ST9" s="72"/>
      <c r="SU9" s="72"/>
      <c r="SV9" s="72"/>
      <c r="SW9" s="72"/>
      <c r="SX9" s="72"/>
      <c r="SY9" s="72"/>
      <c r="SZ9" s="73"/>
    </row>
    <row r="10" spans="1:521" ht="18.75" customHeight="1" x14ac:dyDescent="0.2">
      <c r="A10" s="7"/>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95.5</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10</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302810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77" t="s">
        <v>18</v>
      </c>
      <c r="SN10" s="78"/>
      <c r="SO10" s="79" t="s">
        <v>19</v>
      </c>
      <c r="SP10" s="79"/>
      <c r="SQ10" s="79"/>
      <c r="SR10" s="79"/>
      <c r="SS10" s="79"/>
      <c r="ST10" s="79"/>
      <c r="SU10" s="79"/>
      <c r="SV10" s="79"/>
      <c r="SW10" s="79"/>
      <c r="SX10" s="79"/>
      <c r="SY10" s="79"/>
      <c r="SZ10" s="80"/>
    </row>
    <row r="11" spans="1:521" ht="9.7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107</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127.55</v>
      </c>
      <c r="Y32" s="121"/>
      <c r="Z32" s="121"/>
      <c r="AA32" s="121"/>
      <c r="AB32" s="121"/>
      <c r="AC32" s="121"/>
      <c r="AD32" s="121"/>
      <c r="AE32" s="121"/>
      <c r="AF32" s="121"/>
      <c r="AG32" s="121"/>
      <c r="AH32" s="121"/>
      <c r="AI32" s="121"/>
      <c r="AJ32" s="121"/>
      <c r="AK32" s="121"/>
      <c r="AL32" s="121"/>
      <c r="AM32" s="121"/>
      <c r="AN32" s="121"/>
      <c r="AO32" s="121"/>
      <c r="AP32" s="121"/>
      <c r="AQ32" s="122"/>
      <c r="AR32" s="120">
        <f>データ!U6</f>
        <v>132.38</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120.35</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110.98</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117.71</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1659.57</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1358.45</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2151.9</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2662.94</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2972.34</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53.93</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42.38</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31.34</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20.02</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12.36</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119.89</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119.93</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118.4</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113.04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115.02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16.670000000000002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9.4700000000000006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11.03</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1.88</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1.46</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368.36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380.84</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424.64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427.23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454.07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227.51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225.72</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217.8</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216.05</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213.13</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127.52</v>
      </c>
      <c r="Y55" s="121"/>
      <c r="Z55" s="121"/>
      <c r="AA55" s="121"/>
      <c r="AB55" s="121"/>
      <c r="AC55" s="121"/>
      <c r="AD55" s="121"/>
      <c r="AE55" s="121"/>
      <c r="AF55" s="121"/>
      <c r="AG55" s="121"/>
      <c r="AH55" s="121"/>
      <c r="AI55" s="121"/>
      <c r="AJ55" s="121"/>
      <c r="AK55" s="121"/>
      <c r="AL55" s="121"/>
      <c r="AM55" s="121"/>
      <c r="AN55" s="121"/>
      <c r="AO55" s="121"/>
      <c r="AP55" s="121"/>
      <c r="AQ55" s="122"/>
      <c r="AR55" s="120">
        <f>データ!BM6</f>
        <v>132.37</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120.28</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110.71</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117.69</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5.79</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5.58</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6.14</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6.67</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6.27</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84.98</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84.01</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83.77</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82.63</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81.59</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89.45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89.37</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86.52</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86.52</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86.52</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117.69</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116.75</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115.48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109.91</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111.83</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17.07</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17.22</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17.440000000000001</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18.62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18.36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57.96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56.81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55.65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54.73</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80.540000000000006</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80.08</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79.69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78.66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80.2</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R01</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R02</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R03</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R04</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R05</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R01</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R02</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R03</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R04</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R05</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R01</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R02</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R03</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R04</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R05</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61.48</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63.13</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64.72</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66.05</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67.47</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71.47</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71.47</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71.47</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71.47</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71.47</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60.09</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60.35</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61.07</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61.99</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62.44</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50.93</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52.07</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50.36</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51.48</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52.79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0.22</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0.5</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0.2</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0.24</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0.31</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37</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3" t="str">
        <f>データ!AD6</f>
        <v>【114.39】</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【23.61】</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【494.95】</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【229.84】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【110.13】</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【19.72】</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【52.61】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【77.52】</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【61.16】</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【49.95】</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【0.32】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3em/jICZZtVZGhm9FWZwWKbisYxb4yJF0WlF4QLQBhnCDpoJMSXAiKpHBHJxlZAN4GpFw1WU4MnNecYleJx5Kw==" saltValue="jAHPf3PIxvD+H8SJRTukxw==" spinCount="100000" sheet="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81640625" bestFit="1" customWidth="1"/>
    <col min="2" max="7" width="11.90625" customWidth="1"/>
    <col min="8" max="8" width="16.1796875" bestFit="1" customWidth="1"/>
    <col min="9" max="140" width="11.90625" customWidth="1"/>
  </cols>
  <sheetData>
    <row r="1" spans="1:140" x14ac:dyDescent="0.2">
      <c r="A1" t="s">
        <v>38</v>
      </c>
    </row>
    <row r="2" spans="1:140" x14ac:dyDescent="0.2">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2">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2">
      <c r="A6" s="28" t="s">
        <v>87</v>
      </c>
      <c r="B6" s="33"/>
      <c r="C6" s="33"/>
      <c r="D6" s="33"/>
      <c r="E6" s="33"/>
      <c r="F6" s="33"/>
      <c r="G6" s="33"/>
      <c r="H6" s="33"/>
      <c r="I6" s="33"/>
      <c r="J6" s="33"/>
      <c r="K6" s="33"/>
      <c r="L6" s="33"/>
      <c r="M6" s="33"/>
      <c r="N6" s="33"/>
      <c r="O6" s="33"/>
      <c r="P6" s="33"/>
      <c r="Q6" s="34"/>
      <c r="R6" s="33"/>
      <c r="S6" s="33"/>
      <c r="T6" s="35">
        <f t="shared" ref="T6:CE6" si="3">T7</f>
        <v>127.55</v>
      </c>
      <c r="U6" s="35">
        <f>U7</f>
        <v>132.38</v>
      </c>
      <c r="V6" s="35">
        <f>V7</f>
        <v>120.35</v>
      </c>
      <c r="W6" s="35">
        <f>W7</f>
        <v>110.98</v>
      </c>
      <c r="X6" s="35">
        <f t="shared" si="3"/>
        <v>117.71</v>
      </c>
      <c r="Y6" s="35">
        <f t="shared" si="3"/>
        <v>119.89</v>
      </c>
      <c r="Z6" s="35">
        <f t="shared" si="3"/>
        <v>119.93</v>
      </c>
      <c r="AA6" s="35">
        <f t="shared" si="3"/>
        <v>118.4</v>
      </c>
      <c r="AB6" s="35">
        <f t="shared" si="3"/>
        <v>113.04</v>
      </c>
      <c r="AC6" s="35">
        <f t="shared" si="3"/>
        <v>115.02</v>
      </c>
      <c r="AD6" s="33" t="str">
        <f>IF(AD7="-","【-】","【"&amp;SUBSTITUTE(TEXT(AD7,"#,##0.00"),"-","△")&amp;"】")</f>
        <v>【114.39】</v>
      </c>
      <c r="AE6" s="35">
        <f t="shared" si="3"/>
        <v>0</v>
      </c>
      <c r="AF6" s="35">
        <f>AF7</f>
        <v>0</v>
      </c>
      <c r="AG6" s="35">
        <f>AG7</f>
        <v>0</v>
      </c>
      <c r="AH6" s="35">
        <f>AH7</f>
        <v>0</v>
      </c>
      <c r="AI6" s="35">
        <f t="shared" si="3"/>
        <v>0</v>
      </c>
      <c r="AJ6" s="35">
        <f t="shared" si="3"/>
        <v>16.670000000000002</v>
      </c>
      <c r="AK6" s="35">
        <f t="shared" si="3"/>
        <v>9.4700000000000006</v>
      </c>
      <c r="AL6" s="35">
        <f t="shared" si="3"/>
        <v>11.03</v>
      </c>
      <c r="AM6" s="35">
        <f t="shared" si="3"/>
        <v>1.88</v>
      </c>
      <c r="AN6" s="35">
        <f t="shared" si="3"/>
        <v>1.46</v>
      </c>
      <c r="AO6" s="33" t="str">
        <f>IF(AO7="-","【-】","【"&amp;SUBSTITUTE(TEXT(AO7,"#,##0.00"),"-","△")&amp;"】")</f>
        <v>【23.61】</v>
      </c>
      <c r="AP6" s="35">
        <f t="shared" si="3"/>
        <v>1659.57</v>
      </c>
      <c r="AQ6" s="35">
        <f>AQ7</f>
        <v>1358.45</v>
      </c>
      <c r="AR6" s="35">
        <f>AR7</f>
        <v>2151.9</v>
      </c>
      <c r="AS6" s="35">
        <f>AS7</f>
        <v>2662.94</v>
      </c>
      <c r="AT6" s="35">
        <f t="shared" si="3"/>
        <v>2972.34</v>
      </c>
      <c r="AU6" s="35">
        <f t="shared" si="3"/>
        <v>368.36</v>
      </c>
      <c r="AV6" s="35">
        <f t="shared" si="3"/>
        <v>380.84</v>
      </c>
      <c r="AW6" s="35">
        <f t="shared" si="3"/>
        <v>424.64</v>
      </c>
      <c r="AX6" s="35">
        <f t="shared" si="3"/>
        <v>427.23</v>
      </c>
      <c r="AY6" s="35">
        <f t="shared" si="3"/>
        <v>454.07</v>
      </c>
      <c r="AZ6" s="33" t="str">
        <f>IF(AZ7="-","【-】","【"&amp;SUBSTITUTE(TEXT(AZ7,"#,##0.00"),"-","△")&amp;"】")</f>
        <v>【494.95】</v>
      </c>
      <c r="BA6" s="35">
        <f t="shared" si="3"/>
        <v>53.93</v>
      </c>
      <c r="BB6" s="35">
        <f>BB7</f>
        <v>42.38</v>
      </c>
      <c r="BC6" s="35">
        <f>BC7</f>
        <v>31.34</v>
      </c>
      <c r="BD6" s="35">
        <f>BD7</f>
        <v>20.02</v>
      </c>
      <c r="BE6" s="35">
        <f t="shared" si="3"/>
        <v>12.36</v>
      </c>
      <c r="BF6" s="35">
        <f t="shared" si="3"/>
        <v>227.51</v>
      </c>
      <c r="BG6" s="35">
        <f t="shared" si="3"/>
        <v>225.72</v>
      </c>
      <c r="BH6" s="35">
        <f t="shared" si="3"/>
        <v>217.8</v>
      </c>
      <c r="BI6" s="35">
        <f t="shared" si="3"/>
        <v>216.05</v>
      </c>
      <c r="BJ6" s="35">
        <f t="shared" si="3"/>
        <v>213.13</v>
      </c>
      <c r="BK6" s="33" t="str">
        <f>IF(BK7="-","【-】","【"&amp;SUBSTITUTE(TEXT(BK7,"#,##0.00"),"-","△")&amp;"】")</f>
        <v>【229.84】</v>
      </c>
      <c r="BL6" s="35">
        <f t="shared" si="3"/>
        <v>127.52</v>
      </c>
      <c r="BM6" s="35">
        <f>BM7</f>
        <v>132.37</v>
      </c>
      <c r="BN6" s="35">
        <f>BN7</f>
        <v>120.28</v>
      </c>
      <c r="BO6" s="35">
        <f>BO7</f>
        <v>110.71</v>
      </c>
      <c r="BP6" s="35">
        <f t="shared" si="3"/>
        <v>117.69</v>
      </c>
      <c r="BQ6" s="35">
        <f t="shared" si="3"/>
        <v>117.69</v>
      </c>
      <c r="BR6" s="35">
        <f t="shared" si="3"/>
        <v>116.75</v>
      </c>
      <c r="BS6" s="35">
        <f t="shared" si="3"/>
        <v>115.48</v>
      </c>
      <c r="BT6" s="35">
        <f t="shared" si="3"/>
        <v>109.91</v>
      </c>
      <c r="BU6" s="35">
        <f t="shared" si="3"/>
        <v>111.83</v>
      </c>
      <c r="BV6" s="33" t="str">
        <f>IF(BV7="-","【-】","【"&amp;SUBSTITUTE(TEXT(BV7,"#,##0.00"),"-","△")&amp;"】")</f>
        <v>【110.13】</v>
      </c>
      <c r="BW6" s="35">
        <f t="shared" si="3"/>
        <v>5.79</v>
      </c>
      <c r="BX6" s="35">
        <f>BX7</f>
        <v>5.58</v>
      </c>
      <c r="BY6" s="35">
        <f>BY7</f>
        <v>6.14</v>
      </c>
      <c r="BZ6" s="35">
        <f>BZ7</f>
        <v>6.67</v>
      </c>
      <c r="CA6" s="35">
        <f t="shared" si="3"/>
        <v>6.27</v>
      </c>
      <c r="CB6" s="35">
        <f t="shared" si="3"/>
        <v>17.07</v>
      </c>
      <c r="CC6" s="35">
        <f t="shared" si="3"/>
        <v>17.22</v>
      </c>
      <c r="CD6" s="35">
        <f t="shared" si="3"/>
        <v>17.440000000000001</v>
      </c>
      <c r="CE6" s="35">
        <f t="shared" si="3"/>
        <v>18.62</v>
      </c>
      <c r="CF6" s="35">
        <f t="shared" ref="CF6" si="4">CF7</f>
        <v>18.36</v>
      </c>
      <c r="CG6" s="33" t="str">
        <f>IF(CG7="-","【-】","【"&amp;SUBSTITUTE(TEXT(CG7,"#,##0.00"),"-","△")&amp;"】")</f>
        <v>【19.72】</v>
      </c>
      <c r="CH6" s="35">
        <f t="shared" ref="CH6:CQ6" si="5">CH7</f>
        <v>84.98</v>
      </c>
      <c r="CI6" s="35">
        <f>CI7</f>
        <v>84.01</v>
      </c>
      <c r="CJ6" s="35">
        <f>CJ7</f>
        <v>83.77</v>
      </c>
      <c r="CK6" s="35">
        <f>CK7</f>
        <v>82.63</v>
      </c>
      <c r="CL6" s="35">
        <f t="shared" si="5"/>
        <v>81.59</v>
      </c>
      <c r="CM6" s="35">
        <f t="shared" si="5"/>
        <v>57.96</v>
      </c>
      <c r="CN6" s="35">
        <f t="shared" si="5"/>
        <v>56</v>
      </c>
      <c r="CO6" s="35">
        <f t="shared" si="5"/>
        <v>56.81</v>
      </c>
      <c r="CP6" s="35">
        <f t="shared" si="5"/>
        <v>55.65</v>
      </c>
      <c r="CQ6" s="35">
        <f t="shared" si="5"/>
        <v>54.73</v>
      </c>
      <c r="CR6" s="33" t="str">
        <f>IF(CR7="-","【-】","【"&amp;SUBSTITUTE(TEXT(CR7,"#,##0.00"),"-","△")&amp;"】")</f>
        <v>【52.61】</v>
      </c>
      <c r="CS6" s="35">
        <f t="shared" ref="CS6:DB6" si="6">CS7</f>
        <v>89.45</v>
      </c>
      <c r="CT6" s="35">
        <f>CT7</f>
        <v>89.37</v>
      </c>
      <c r="CU6" s="35">
        <f>CU7</f>
        <v>86.52</v>
      </c>
      <c r="CV6" s="35">
        <f>CV7</f>
        <v>86.52</v>
      </c>
      <c r="CW6" s="35">
        <f t="shared" si="6"/>
        <v>86.52</v>
      </c>
      <c r="CX6" s="35">
        <f t="shared" si="6"/>
        <v>80.540000000000006</v>
      </c>
      <c r="CY6" s="35">
        <f t="shared" si="6"/>
        <v>80.08</v>
      </c>
      <c r="CZ6" s="35">
        <f t="shared" si="6"/>
        <v>79.69</v>
      </c>
      <c r="DA6" s="35">
        <f t="shared" si="6"/>
        <v>78.66</v>
      </c>
      <c r="DB6" s="35">
        <f t="shared" si="6"/>
        <v>80.2</v>
      </c>
      <c r="DC6" s="33" t="str">
        <f>IF(DC7="-","【-】","【"&amp;SUBSTITUTE(TEXT(DC7,"#,##0.00"),"-","△")&amp;"】")</f>
        <v>【77.52】</v>
      </c>
      <c r="DD6" s="35">
        <f t="shared" ref="DD6:DM6" si="7">DD7</f>
        <v>61.48</v>
      </c>
      <c r="DE6" s="35">
        <f>DE7</f>
        <v>63.13</v>
      </c>
      <c r="DF6" s="35">
        <f>DF7</f>
        <v>64.72</v>
      </c>
      <c r="DG6" s="35">
        <f>DG7</f>
        <v>66.05</v>
      </c>
      <c r="DH6" s="35">
        <f t="shared" si="7"/>
        <v>67.47</v>
      </c>
      <c r="DI6" s="35">
        <f t="shared" si="7"/>
        <v>60.09</v>
      </c>
      <c r="DJ6" s="35">
        <f t="shared" si="7"/>
        <v>60.35</v>
      </c>
      <c r="DK6" s="35">
        <f t="shared" si="7"/>
        <v>61.07</v>
      </c>
      <c r="DL6" s="35">
        <f t="shared" si="7"/>
        <v>61.99</v>
      </c>
      <c r="DM6" s="35">
        <f t="shared" si="7"/>
        <v>62.44</v>
      </c>
      <c r="DN6" s="33" t="str">
        <f>IF(DN7="-","【-】","【"&amp;SUBSTITUTE(TEXT(DN7,"#,##0.00"),"-","△")&amp;"】")</f>
        <v>【61.16】</v>
      </c>
      <c r="DO6" s="35">
        <f t="shared" ref="DO6:DX6" si="8">DO7</f>
        <v>71.47</v>
      </c>
      <c r="DP6" s="35">
        <f>DP7</f>
        <v>71.47</v>
      </c>
      <c r="DQ6" s="35">
        <f>DQ7</f>
        <v>71.47</v>
      </c>
      <c r="DR6" s="35">
        <f>DR7</f>
        <v>71.47</v>
      </c>
      <c r="DS6" s="35">
        <f t="shared" si="8"/>
        <v>71.47</v>
      </c>
      <c r="DT6" s="35">
        <f t="shared" si="8"/>
        <v>50.93</v>
      </c>
      <c r="DU6" s="35">
        <f t="shared" si="8"/>
        <v>52.07</v>
      </c>
      <c r="DV6" s="35">
        <f t="shared" si="8"/>
        <v>50.36</v>
      </c>
      <c r="DW6" s="35">
        <f t="shared" si="8"/>
        <v>51.48</v>
      </c>
      <c r="DX6" s="35">
        <f t="shared" si="8"/>
        <v>52.79</v>
      </c>
      <c r="DY6" s="33" t="str">
        <f>IF(DY7="-","【-】","【"&amp;SUBSTITUTE(TEXT(DY7,"#,##0.00"),"-","△")&amp;"】")</f>
        <v>【49.95】</v>
      </c>
      <c r="DZ6" s="35">
        <f t="shared" ref="DZ6:EI6" si="9">DZ7</f>
        <v>0</v>
      </c>
      <c r="EA6" s="35">
        <f>EA7</f>
        <v>0</v>
      </c>
      <c r="EB6" s="35">
        <f>EB7</f>
        <v>0</v>
      </c>
      <c r="EC6" s="35">
        <f>EC7</f>
        <v>0</v>
      </c>
      <c r="ED6" s="35">
        <f t="shared" si="9"/>
        <v>0</v>
      </c>
      <c r="EE6" s="35">
        <f t="shared" si="9"/>
        <v>0.22</v>
      </c>
      <c r="EF6" s="35">
        <f t="shared" si="9"/>
        <v>0.5</v>
      </c>
      <c r="EG6" s="35">
        <f t="shared" si="9"/>
        <v>0.2</v>
      </c>
      <c r="EH6" s="35">
        <f t="shared" si="9"/>
        <v>0.24</v>
      </c>
      <c r="EI6" s="35">
        <f t="shared" si="9"/>
        <v>0.31</v>
      </c>
      <c r="EJ6" s="33" t="str">
        <f>IF(EJ7="-","【-】","【"&amp;SUBSTITUTE(TEXT(EJ7,"#,##0.00"),"-","△")&amp;"】")</f>
        <v>【0.32】</v>
      </c>
    </row>
    <row r="7" spans="1:140" s="36" customFormat="1" x14ac:dyDescent="0.2">
      <c r="A7"/>
      <c r="B7" s="37" t="s">
        <v>88</v>
      </c>
      <c r="C7" s="37" t="s">
        <v>89</v>
      </c>
      <c r="D7" s="37" t="s">
        <v>90</v>
      </c>
      <c r="E7" s="37" t="s">
        <v>91</v>
      </c>
      <c r="F7" s="37" t="s">
        <v>92</v>
      </c>
      <c r="G7" s="37" t="s">
        <v>93</v>
      </c>
      <c r="H7" s="37" t="s">
        <v>94</v>
      </c>
      <c r="I7" s="37" t="s">
        <v>95</v>
      </c>
      <c r="J7" s="37" t="s">
        <v>96</v>
      </c>
      <c r="K7" s="38">
        <v>350000</v>
      </c>
      <c r="L7" s="37" t="s">
        <v>97</v>
      </c>
      <c r="M7" s="38">
        <v>1</v>
      </c>
      <c r="N7" s="38">
        <v>285548</v>
      </c>
      <c r="O7" s="39" t="s">
        <v>98</v>
      </c>
      <c r="P7" s="39">
        <v>95.5</v>
      </c>
      <c r="Q7" s="38">
        <v>10</v>
      </c>
      <c r="R7" s="38">
        <v>302810</v>
      </c>
      <c r="S7" s="37" t="s">
        <v>99</v>
      </c>
      <c r="T7" s="40">
        <v>127.55</v>
      </c>
      <c r="U7" s="40">
        <v>132.38</v>
      </c>
      <c r="V7" s="40">
        <v>120.35</v>
      </c>
      <c r="W7" s="40">
        <v>110.98</v>
      </c>
      <c r="X7" s="40">
        <v>117.71</v>
      </c>
      <c r="Y7" s="40">
        <v>119.89</v>
      </c>
      <c r="Z7" s="40">
        <v>119.93</v>
      </c>
      <c r="AA7" s="40">
        <v>118.4</v>
      </c>
      <c r="AB7" s="40">
        <v>113.04</v>
      </c>
      <c r="AC7" s="41">
        <v>115.02</v>
      </c>
      <c r="AD7" s="40">
        <v>114.39</v>
      </c>
      <c r="AE7" s="40">
        <v>0</v>
      </c>
      <c r="AF7" s="40">
        <v>0</v>
      </c>
      <c r="AG7" s="40">
        <v>0</v>
      </c>
      <c r="AH7" s="40">
        <v>0</v>
      </c>
      <c r="AI7" s="40">
        <v>0</v>
      </c>
      <c r="AJ7" s="40">
        <v>16.670000000000002</v>
      </c>
      <c r="AK7" s="40">
        <v>9.4700000000000006</v>
      </c>
      <c r="AL7" s="40">
        <v>11.03</v>
      </c>
      <c r="AM7" s="40">
        <v>1.88</v>
      </c>
      <c r="AN7" s="40">
        <v>1.46</v>
      </c>
      <c r="AO7" s="40">
        <v>23.61</v>
      </c>
      <c r="AP7" s="40">
        <v>1659.57</v>
      </c>
      <c r="AQ7" s="40">
        <v>1358.45</v>
      </c>
      <c r="AR7" s="40">
        <v>2151.9</v>
      </c>
      <c r="AS7" s="40">
        <v>2662.94</v>
      </c>
      <c r="AT7" s="40">
        <v>2972.34</v>
      </c>
      <c r="AU7" s="40">
        <v>368.36</v>
      </c>
      <c r="AV7" s="40">
        <v>380.84</v>
      </c>
      <c r="AW7" s="40">
        <v>424.64</v>
      </c>
      <c r="AX7" s="40">
        <v>427.23</v>
      </c>
      <c r="AY7" s="40">
        <v>454.07</v>
      </c>
      <c r="AZ7" s="40">
        <v>494.95</v>
      </c>
      <c r="BA7" s="40">
        <v>53.93</v>
      </c>
      <c r="BB7" s="40">
        <v>42.38</v>
      </c>
      <c r="BC7" s="40">
        <v>31.34</v>
      </c>
      <c r="BD7" s="40">
        <v>20.02</v>
      </c>
      <c r="BE7" s="40">
        <v>12.36</v>
      </c>
      <c r="BF7" s="40">
        <v>227.51</v>
      </c>
      <c r="BG7" s="40">
        <v>225.72</v>
      </c>
      <c r="BH7" s="40">
        <v>217.8</v>
      </c>
      <c r="BI7" s="40">
        <v>216.05</v>
      </c>
      <c r="BJ7" s="40">
        <v>213.13</v>
      </c>
      <c r="BK7" s="40">
        <v>229.84</v>
      </c>
      <c r="BL7" s="40">
        <v>127.52</v>
      </c>
      <c r="BM7" s="40">
        <v>132.37</v>
      </c>
      <c r="BN7" s="40">
        <v>120.28</v>
      </c>
      <c r="BO7" s="40">
        <v>110.71</v>
      </c>
      <c r="BP7" s="40">
        <v>117.69</v>
      </c>
      <c r="BQ7" s="40">
        <v>117.69</v>
      </c>
      <c r="BR7" s="40">
        <v>116.75</v>
      </c>
      <c r="BS7" s="40">
        <v>115.48</v>
      </c>
      <c r="BT7" s="40">
        <v>109.91</v>
      </c>
      <c r="BU7" s="40">
        <v>111.83</v>
      </c>
      <c r="BV7" s="40">
        <v>110.13</v>
      </c>
      <c r="BW7" s="40">
        <v>5.79</v>
      </c>
      <c r="BX7" s="40">
        <v>5.58</v>
      </c>
      <c r="BY7" s="40">
        <v>6.14</v>
      </c>
      <c r="BZ7" s="40">
        <v>6.67</v>
      </c>
      <c r="CA7" s="40">
        <v>6.27</v>
      </c>
      <c r="CB7" s="40">
        <v>17.07</v>
      </c>
      <c r="CC7" s="40">
        <v>17.22</v>
      </c>
      <c r="CD7" s="40">
        <v>17.440000000000001</v>
      </c>
      <c r="CE7" s="40">
        <v>18.62</v>
      </c>
      <c r="CF7" s="40">
        <v>18.36</v>
      </c>
      <c r="CG7" s="40">
        <v>19.72</v>
      </c>
      <c r="CH7" s="40">
        <v>84.98</v>
      </c>
      <c r="CI7" s="40">
        <v>84.01</v>
      </c>
      <c r="CJ7" s="40">
        <v>83.77</v>
      </c>
      <c r="CK7" s="40">
        <v>82.63</v>
      </c>
      <c r="CL7" s="40">
        <v>81.59</v>
      </c>
      <c r="CM7" s="40">
        <v>57.96</v>
      </c>
      <c r="CN7" s="40">
        <v>56</v>
      </c>
      <c r="CO7" s="40">
        <v>56.81</v>
      </c>
      <c r="CP7" s="40">
        <v>55.65</v>
      </c>
      <c r="CQ7" s="40">
        <v>54.73</v>
      </c>
      <c r="CR7" s="40">
        <v>52.61</v>
      </c>
      <c r="CS7" s="40">
        <v>89.45</v>
      </c>
      <c r="CT7" s="40">
        <v>89.37</v>
      </c>
      <c r="CU7" s="40">
        <v>86.52</v>
      </c>
      <c r="CV7" s="40">
        <v>86.52</v>
      </c>
      <c r="CW7" s="40">
        <v>86.52</v>
      </c>
      <c r="CX7" s="40">
        <v>80.540000000000006</v>
      </c>
      <c r="CY7" s="40">
        <v>80.08</v>
      </c>
      <c r="CZ7" s="40">
        <v>79.69</v>
      </c>
      <c r="DA7" s="40">
        <v>78.66</v>
      </c>
      <c r="DB7" s="40">
        <v>80.2</v>
      </c>
      <c r="DC7" s="40">
        <v>77.52</v>
      </c>
      <c r="DD7" s="40">
        <v>61.48</v>
      </c>
      <c r="DE7" s="40">
        <v>63.13</v>
      </c>
      <c r="DF7" s="40">
        <v>64.72</v>
      </c>
      <c r="DG7" s="40">
        <v>66.05</v>
      </c>
      <c r="DH7" s="40">
        <v>67.47</v>
      </c>
      <c r="DI7" s="40">
        <v>60.09</v>
      </c>
      <c r="DJ7" s="40">
        <v>60.35</v>
      </c>
      <c r="DK7" s="40">
        <v>61.07</v>
      </c>
      <c r="DL7" s="40">
        <v>61.99</v>
      </c>
      <c r="DM7" s="40">
        <v>62.44</v>
      </c>
      <c r="DN7" s="40">
        <v>61.16</v>
      </c>
      <c r="DO7" s="40">
        <v>71.47</v>
      </c>
      <c r="DP7" s="40">
        <v>71.47</v>
      </c>
      <c r="DQ7" s="40">
        <v>71.47</v>
      </c>
      <c r="DR7" s="40">
        <v>71.47</v>
      </c>
      <c r="DS7" s="40">
        <v>71.47</v>
      </c>
      <c r="DT7" s="40">
        <v>50.93</v>
      </c>
      <c r="DU7" s="40">
        <v>52.07</v>
      </c>
      <c r="DV7" s="40">
        <v>50.36</v>
      </c>
      <c r="DW7" s="40">
        <v>51.48</v>
      </c>
      <c r="DX7" s="40">
        <v>52.79</v>
      </c>
      <c r="DY7" s="40">
        <v>49.95</v>
      </c>
      <c r="DZ7" s="40">
        <v>0</v>
      </c>
      <c r="EA7" s="40">
        <v>0</v>
      </c>
      <c r="EB7" s="40">
        <v>0</v>
      </c>
      <c r="EC7" s="40">
        <v>0</v>
      </c>
      <c r="ED7" s="40">
        <v>0</v>
      </c>
      <c r="EE7" s="40">
        <v>0.22</v>
      </c>
      <c r="EF7" s="40">
        <v>0.5</v>
      </c>
      <c r="EG7" s="40">
        <v>0.2</v>
      </c>
      <c r="EH7" s="40">
        <v>0.24</v>
      </c>
      <c r="EI7" s="40">
        <v>0.31</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41</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127.55</v>
      </c>
      <c r="V11" s="48">
        <f>IF(U6="-",NA(),U6)</f>
        <v>132.38</v>
      </c>
      <c r="W11" s="48">
        <f>IF(V6="-",NA(),V6)</f>
        <v>120.35</v>
      </c>
      <c r="X11" s="48">
        <f>IF(W6="-",NA(),W6)</f>
        <v>110.98</v>
      </c>
      <c r="Y11" s="48">
        <f>IF(X6="-",NA(),X6)</f>
        <v>117.71</v>
      </c>
      <c r="AE11" s="47" t="s">
        <v>23</v>
      </c>
      <c r="AF11" s="48">
        <f>IF(AE6="-",NA(),AE6)</f>
        <v>0</v>
      </c>
      <c r="AG11" s="48">
        <f>IF(AF6="-",NA(),AF6)</f>
        <v>0</v>
      </c>
      <c r="AH11" s="48">
        <f>IF(AG6="-",NA(),AG6)</f>
        <v>0</v>
      </c>
      <c r="AI11" s="48">
        <f>IF(AH6="-",NA(),AH6)</f>
        <v>0</v>
      </c>
      <c r="AJ11" s="48">
        <f>IF(AI6="-",NA(),AI6)</f>
        <v>0</v>
      </c>
      <c r="AP11" s="47" t="s">
        <v>23</v>
      </c>
      <c r="AQ11" s="48">
        <f>IF(AP6="-",NA(),AP6)</f>
        <v>1659.57</v>
      </c>
      <c r="AR11" s="48">
        <f>IF(AQ6="-",NA(),AQ6)</f>
        <v>1358.45</v>
      </c>
      <c r="AS11" s="48">
        <f>IF(AR6="-",NA(),AR6)</f>
        <v>2151.9</v>
      </c>
      <c r="AT11" s="48">
        <f>IF(AS6="-",NA(),AS6)</f>
        <v>2662.94</v>
      </c>
      <c r="AU11" s="48">
        <f>IF(AT6="-",NA(),AT6)</f>
        <v>2972.34</v>
      </c>
      <c r="BA11" s="47" t="s">
        <v>23</v>
      </c>
      <c r="BB11" s="48">
        <f>IF(BA6="-",NA(),BA6)</f>
        <v>53.93</v>
      </c>
      <c r="BC11" s="48">
        <f>IF(BB6="-",NA(),BB6)</f>
        <v>42.38</v>
      </c>
      <c r="BD11" s="48">
        <f>IF(BC6="-",NA(),BC6)</f>
        <v>31.34</v>
      </c>
      <c r="BE11" s="48">
        <f>IF(BD6="-",NA(),BD6)</f>
        <v>20.02</v>
      </c>
      <c r="BF11" s="48">
        <f>IF(BE6="-",NA(),BE6)</f>
        <v>12.36</v>
      </c>
      <c r="BL11" s="47" t="s">
        <v>23</v>
      </c>
      <c r="BM11" s="48">
        <f>IF(BL6="-",NA(),BL6)</f>
        <v>127.52</v>
      </c>
      <c r="BN11" s="48">
        <f>IF(BM6="-",NA(),BM6)</f>
        <v>132.37</v>
      </c>
      <c r="BO11" s="48">
        <f>IF(BN6="-",NA(),BN6)</f>
        <v>120.28</v>
      </c>
      <c r="BP11" s="48">
        <f>IF(BO6="-",NA(),BO6)</f>
        <v>110.71</v>
      </c>
      <c r="BQ11" s="48">
        <f>IF(BP6="-",NA(),BP6)</f>
        <v>117.69</v>
      </c>
      <c r="BW11" s="47" t="s">
        <v>23</v>
      </c>
      <c r="BX11" s="48">
        <f>IF(BW6="-",NA(),BW6)</f>
        <v>5.79</v>
      </c>
      <c r="BY11" s="48">
        <f>IF(BX6="-",NA(),BX6)</f>
        <v>5.58</v>
      </c>
      <c r="BZ11" s="48">
        <f>IF(BY6="-",NA(),BY6)</f>
        <v>6.14</v>
      </c>
      <c r="CA11" s="48">
        <f>IF(BZ6="-",NA(),BZ6)</f>
        <v>6.67</v>
      </c>
      <c r="CB11" s="48">
        <f>IF(CA6="-",NA(),CA6)</f>
        <v>6.27</v>
      </c>
      <c r="CH11" s="47" t="s">
        <v>23</v>
      </c>
      <c r="CI11" s="48">
        <f>IF(CH6="-",NA(),CH6)</f>
        <v>84.98</v>
      </c>
      <c r="CJ11" s="48">
        <f>IF(CI6="-",NA(),CI6)</f>
        <v>84.01</v>
      </c>
      <c r="CK11" s="48">
        <f>IF(CJ6="-",NA(),CJ6)</f>
        <v>83.77</v>
      </c>
      <c r="CL11" s="48">
        <f>IF(CK6="-",NA(),CK6)</f>
        <v>82.63</v>
      </c>
      <c r="CM11" s="48">
        <f>IF(CL6="-",NA(),CL6)</f>
        <v>81.59</v>
      </c>
      <c r="CS11" s="47" t="s">
        <v>23</v>
      </c>
      <c r="CT11" s="48">
        <f>IF(CS6="-",NA(),CS6)</f>
        <v>89.45</v>
      </c>
      <c r="CU11" s="48">
        <f>IF(CT6="-",NA(),CT6)</f>
        <v>89.37</v>
      </c>
      <c r="CV11" s="48">
        <f>IF(CU6="-",NA(),CU6)</f>
        <v>86.52</v>
      </c>
      <c r="CW11" s="48">
        <f>IF(CV6="-",NA(),CV6)</f>
        <v>86.52</v>
      </c>
      <c r="CX11" s="48">
        <f>IF(CW6="-",NA(),CW6)</f>
        <v>86.52</v>
      </c>
      <c r="DD11" s="47" t="s">
        <v>23</v>
      </c>
      <c r="DE11" s="48">
        <f>IF(DD6="-",NA(),DD6)</f>
        <v>61.48</v>
      </c>
      <c r="DF11" s="48">
        <f>IF(DE6="-",NA(),DE6)</f>
        <v>63.13</v>
      </c>
      <c r="DG11" s="48">
        <f>IF(DF6="-",NA(),DF6)</f>
        <v>64.72</v>
      </c>
      <c r="DH11" s="48">
        <f>IF(DG6="-",NA(),DG6)</f>
        <v>66.05</v>
      </c>
      <c r="DI11" s="48">
        <f>IF(DH6="-",NA(),DH6)</f>
        <v>67.47</v>
      </c>
      <c r="DO11" s="47" t="s">
        <v>23</v>
      </c>
      <c r="DP11" s="48">
        <f>IF(DO6="-",NA(),DO6)</f>
        <v>71.47</v>
      </c>
      <c r="DQ11" s="48">
        <f>IF(DP6="-",NA(),DP6)</f>
        <v>71.47</v>
      </c>
      <c r="DR11" s="48">
        <f>IF(DQ6="-",NA(),DQ6)</f>
        <v>71.47</v>
      </c>
      <c r="DS11" s="48">
        <f>IF(DR6="-",NA(),DR6)</f>
        <v>71.47</v>
      </c>
      <c r="DT11" s="48">
        <f>IF(DS6="-",NA(),DS6)</f>
        <v>71.47</v>
      </c>
      <c r="DZ11" s="47" t="s">
        <v>23</v>
      </c>
      <c r="EA11" s="48">
        <f>IF(DZ6="-",NA(),DZ6)</f>
        <v>0</v>
      </c>
      <c r="EB11" s="48">
        <f>IF(EA6="-",NA(),EA6)</f>
        <v>0</v>
      </c>
      <c r="EC11" s="48">
        <f>IF(EB6="-",NA(),EB6)</f>
        <v>0</v>
      </c>
      <c r="ED11" s="48">
        <f>IF(EC6="-",NA(),EC6)</f>
        <v>0</v>
      </c>
      <c r="EE11" s="48">
        <f>IF(ED6="-",NA(),ED6)</f>
        <v>0</v>
      </c>
    </row>
    <row r="12" spans="1:140" x14ac:dyDescent="0.2">
      <c r="T12" s="47" t="s">
        <v>24</v>
      </c>
      <c r="U12" s="48">
        <f>IF(Y6="-",NA(),Y6)</f>
        <v>119.89</v>
      </c>
      <c r="V12" s="48">
        <f>IF(Z6="-",NA(),Z6)</f>
        <v>119.93</v>
      </c>
      <c r="W12" s="48">
        <f>IF(AA6="-",NA(),AA6)</f>
        <v>118.4</v>
      </c>
      <c r="X12" s="48">
        <f>IF(AB6="-",NA(),AB6)</f>
        <v>113.04</v>
      </c>
      <c r="Y12" s="48">
        <f>IF(AC6="-",NA(),AC6)</f>
        <v>115.02</v>
      </c>
      <c r="AE12" s="47" t="s">
        <v>24</v>
      </c>
      <c r="AF12" s="48">
        <f>IF(AJ6="-",NA(),AJ6)</f>
        <v>16.670000000000002</v>
      </c>
      <c r="AG12" s="48">
        <f t="shared" ref="AG12:AJ12" si="10">IF(AK6="-",NA(),AK6)</f>
        <v>9.4700000000000006</v>
      </c>
      <c r="AH12" s="48">
        <f t="shared" si="10"/>
        <v>11.03</v>
      </c>
      <c r="AI12" s="48">
        <f t="shared" si="10"/>
        <v>1.88</v>
      </c>
      <c r="AJ12" s="48">
        <f t="shared" si="10"/>
        <v>1.46</v>
      </c>
      <c r="AP12" s="47" t="s">
        <v>24</v>
      </c>
      <c r="AQ12" s="48">
        <f>IF(AU6="-",NA(),AU6)</f>
        <v>368.36</v>
      </c>
      <c r="AR12" s="48">
        <f t="shared" ref="AR12:AU12" si="11">IF(AV6="-",NA(),AV6)</f>
        <v>380.84</v>
      </c>
      <c r="AS12" s="48">
        <f t="shared" si="11"/>
        <v>424.64</v>
      </c>
      <c r="AT12" s="48">
        <f t="shared" si="11"/>
        <v>427.23</v>
      </c>
      <c r="AU12" s="48">
        <f t="shared" si="11"/>
        <v>454.07</v>
      </c>
      <c r="BA12" s="47" t="s">
        <v>24</v>
      </c>
      <c r="BB12" s="48">
        <f>IF(BF6="-",NA(),BF6)</f>
        <v>227.51</v>
      </c>
      <c r="BC12" s="48">
        <f t="shared" ref="BC12:BF12" si="12">IF(BG6="-",NA(),BG6)</f>
        <v>225.72</v>
      </c>
      <c r="BD12" s="48">
        <f t="shared" si="12"/>
        <v>217.8</v>
      </c>
      <c r="BE12" s="48">
        <f t="shared" si="12"/>
        <v>216.05</v>
      </c>
      <c r="BF12" s="48">
        <f t="shared" si="12"/>
        <v>213.13</v>
      </c>
      <c r="BL12" s="47" t="s">
        <v>24</v>
      </c>
      <c r="BM12" s="48">
        <f>IF(BQ6="-",NA(),BQ6)</f>
        <v>117.69</v>
      </c>
      <c r="BN12" s="48">
        <f t="shared" ref="BN12:BQ12" si="13">IF(BR6="-",NA(),BR6)</f>
        <v>116.75</v>
      </c>
      <c r="BO12" s="48">
        <f t="shared" si="13"/>
        <v>115.48</v>
      </c>
      <c r="BP12" s="48">
        <f t="shared" si="13"/>
        <v>109.91</v>
      </c>
      <c r="BQ12" s="48">
        <f t="shared" si="13"/>
        <v>111.83</v>
      </c>
      <c r="BW12" s="47" t="s">
        <v>24</v>
      </c>
      <c r="BX12" s="48">
        <f>IF(CB6="-",NA(),CB6)</f>
        <v>17.07</v>
      </c>
      <c r="BY12" s="48">
        <f t="shared" ref="BY12:CB12" si="14">IF(CC6="-",NA(),CC6)</f>
        <v>17.22</v>
      </c>
      <c r="BZ12" s="48">
        <f t="shared" si="14"/>
        <v>17.440000000000001</v>
      </c>
      <c r="CA12" s="48">
        <f t="shared" si="14"/>
        <v>18.62</v>
      </c>
      <c r="CB12" s="48">
        <f t="shared" si="14"/>
        <v>18.36</v>
      </c>
      <c r="CH12" s="47" t="s">
        <v>24</v>
      </c>
      <c r="CI12" s="48">
        <f>IF(CM6="-",NA(),CM6)</f>
        <v>57.96</v>
      </c>
      <c r="CJ12" s="48">
        <f t="shared" ref="CJ12:CM12" si="15">IF(CN6="-",NA(),CN6)</f>
        <v>56</v>
      </c>
      <c r="CK12" s="48">
        <f t="shared" si="15"/>
        <v>56.81</v>
      </c>
      <c r="CL12" s="48">
        <f t="shared" si="15"/>
        <v>55.65</v>
      </c>
      <c r="CM12" s="48">
        <f t="shared" si="15"/>
        <v>54.73</v>
      </c>
      <c r="CS12" s="47" t="s">
        <v>24</v>
      </c>
      <c r="CT12" s="48">
        <f>IF(CX6="-",NA(),CX6)</f>
        <v>80.540000000000006</v>
      </c>
      <c r="CU12" s="48">
        <f t="shared" ref="CU12:CX12" si="16">IF(CY6="-",NA(),CY6)</f>
        <v>80.08</v>
      </c>
      <c r="CV12" s="48">
        <f t="shared" si="16"/>
        <v>79.69</v>
      </c>
      <c r="CW12" s="48">
        <f t="shared" si="16"/>
        <v>78.66</v>
      </c>
      <c r="CX12" s="48">
        <f t="shared" si="16"/>
        <v>80.2</v>
      </c>
      <c r="DD12" s="47" t="s">
        <v>24</v>
      </c>
      <c r="DE12" s="48">
        <f>IF(DI6="-",NA(),DI6)</f>
        <v>60.09</v>
      </c>
      <c r="DF12" s="48">
        <f t="shared" ref="DF12:DI12" si="17">IF(DJ6="-",NA(),DJ6)</f>
        <v>60.35</v>
      </c>
      <c r="DG12" s="48">
        <f t="shared" si="17"/>
        <v>61.07</v>
      </c>
      <c r="DH12" s="48">
        <f t="shared" si="17"/>
        <v>61.99</v>
      </c>
      <c r="DI12" s="48">
        <f t="shared" si="17"/>
        <v>62.44</v>
      </c>
      <c r="DO12" s="47" t="s">
        <v>24</v>
      </c>
      <c r="DP12" s="48">
        <f>IF(DT6="-",NA(),DT6)</f>
        <v>50.93</v>
      </c>
      <c r="DQ12" s="48">
        <f t="shared" ref="DQ12:DT12" si="18">IF(DU6="-",NA(),DU6)</f>
        <v>52.07</v>
      </c>
      <c r="DR12" s="48">
        <f t="shared" si="18"/>
        <v>50.36</v>
      </c>
      <c r="DS12" s="48">
        <f t="shared" si="18"/>
        <v>51.48</v>
      </c>
      <c r="DT12" s="48">
        <f t="shared" si="18"/>
        <v>52.79</v>
      </c>
      <c r="DZ12" s="47" t="s">
        <v>24</v>
      </c>
      <c r="EA12" s="48">
        <f>IF(EE6="-",NA(),EE6)</f>
        <v>0.22</v>
      </c>
      <c r="EB12" s="48">
        <f t="shared" ref="EB12:EE12" si="19">IF(EF6="-",NA(),EF6)</f>
        <v>0.5</v>
      </c>
      <c r="EC12" s="48">
        <f t="shared" si="19"/>
        <v>0.2</v>
      </c>
      <c r="ED12" s="48">
        <f t="shared" si="19"/>
        <v>0.24</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8552DEC5-41EA-49F2-99D0-9BCF5A4A70AA}"/>
</file>

<file path=customXml/itemProps2.xml><?xml version="1.0" encoding="utf-8"?>
<ds:datastoreItem xmlns:ds="http://schemas.openxmlformats.org/officeDocument/2006/customXml" ds:itemID="{BAACF401-1761-409C-83B5-59EE034A8657}"/>
</file>

<file path=customXml/itemProps3.xml><?xml version="1.0" encoding="utf-8"?>
<ds:datastoreItem xmlns:ds="http://schemas.openxmlformats.org/officeDocument/2006/customXml" ds:itemID="{F4935B84-27FE-4D09-921B-70EBAE6A79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2025-02-13T05:35:00Z</dcterms:created>
  <dcterms:modified xsi:type="dcterms:W3CDTF">2025-02-13T05:35:16Z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