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8B0051A384105E8CCB0E0C3AF1B43EE8C6741019" xr6:coauthVersionLast="47" xr6:coauthVersionMax="47" xr10:uidLastSave="{43BBFFE7-B3A5-484A-B116-8F5299A79E20}"/>
  <workbookProtection workbookAlgorithmName="SHA-512" workbookHashValue="4eN/K/IkOS1T1NRYBHl7R5CA1Laz/Rn1v63QWmn7FkouSiR2YdEGZqOhX+6sLzvqJu+O0KqCPuzG/XzGU/GSWQ==" workbookSaltValue="hFkDI3BCoMrzsLUPkzFEcQ==" workbookSpinCount="100000" lockStructure="1"/>
  <bookViews>
    <workbookView minimized="1" xWindow="31770" yWindow="1620" windowWidth="14400" windowHeight="10815" xr2:uid="{00000000-000D-0000-FFFF-FFFF00000000}"/>
  </bookViews>
  <sheets>
    <sheet name="法適用_水道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R6" i="5"/>
  <c r="Q6" i="5"/>
  <c r="P6" i="5"/>
  <c r="P10" i="4" s="1"/>
  <c r="O6" i="5"/>
  <c r="I10" i="4" s="1"/>
  <c r="N6" i="5"/>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W10" i="4"/>
  <c r="B10" i="4"/>
  <c r="AT8" i="4"/>
  <c r="AL8" i="4"/>
  <c r="AD8" i="4"/>
  <c r="W8" i="4"/>
  <c r="P8" i="4"/>
  <c r="I8"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<sst xmlns="http://schemas.openxmlformats.org/spreadsheetml/2006/main" count="228" uniqueCount="111">
  <si>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</si>
  <si>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</si>
  <si>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</si>
  <si>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</si>
  <si>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</si>
  <si>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</si>
  <si>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</si>
  <si>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</si>
  <si>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</si>
  <si>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</si>
  <si>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</si>
  <si>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</si>
  <si>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</si>
  <si>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</si>
  <si>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</si>
  <si>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</si>
  <si>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</si>
  <si>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</si>
  <si>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</si>
  <si>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</si>
  <si>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</si>
  <si>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</si>
  <si>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</si>
  <si>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</si>
  <si>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</si>
  <si>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</si>
  <si>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r>
      <t xml:space="preserve"> 経常収支比率は100％を超え、累積欠損金もなく、経営は安定しています。
　類似団体平均より高くなっていた経常収支比率及び料金回収率は、令和２年４月の料金改定において、算定方法を資金収支方式から損益収支方式に見直したことにより、類似団体平均に近づいています。</t>
    </r>
    <r>
      <rPr>
        <sz val="11"/>
        <rFont val="ＭＳ ゴシック"/>
        <family val="3"/>
        <charset val="128"/>
      </rPr>
      <t xml:space="preserve">
　給水原価は、水源を確保するためのダム建設負担金や給水エリアが広範囲で管路敷設費用等の設備投資が多額であったことから減価償却費負担が高額である一方で、給水人口が当初見込んだほどには増加せず、水需要が伸び悩んだことから、類似団体平均よ</t>
    </r>
    <r>
      <rPr>
        <sz val="11"/>
        <color theme="1"/>
        <rFont val="ＭＳ ゴシック"/>
        <family val="3"/>
        <charset val="128"/>
      </rPr>
      <t>り高くなっています。
　また、企業債残高対給水収益比率は、初期投資に係る企業債償還が令和元年度に完了したことから、今後低下傾向となっています。施設利用率は類似団体平均よりは高いですが、水需要の伸び悩みにより長期的には低下傾向にあります。</t>
    </r>
    <rPh sb="38" eb="40">
      <t>ルイジ</t>
    </rPh>
    <rPh sb="40" eb="42">
      <t>ダンタイ</t>
    </rPh>
    <rPh sb="42" eb="44">
      <t>ヘイキン</t>
    </rPh>
    <rPh sb="46" eb="47">
      <t>タカ</t>
    </rPh>
    <rPh sb="53" eb="55">
      <t>ケイジョウ</t>
    </rPh>
    <rPh sb="55" eb="57">
      <t>シュウシ</t>
    </rPh>
    <rPh sb="57" eb="59">
      <t>ヒリツ</t>
    </rPh>
    <rPh sb="59" eb="60">
      <t>オヨ</t>
    </rPh>
    <rPh sb="61" eb="63">
      <t>リョウキン</t>
    </rPh>
    <rPh sb="63" eb="66">
      <t>カイシュウリツ</t>
    </rPh>
    <rPh sb="68" eb="70">
      <t>レイワ</t>
    </rPh>
    <rPh sb="71" eb="72">
      <t>ネン</t>
    </rPh>
    <rPh sb="73" eb="74">
      <t>ガツ</t>
    </rPh>
    <rPh sb="75" eb="77">
      <t>リョウキン</t>
    </rPh>
    <rPh sb="77" eb="79">
      <t>カイテイ</t>
    </rPh>
    <rPh sb="84" eb="86">
      <t>サンテイ</t>
    </rPh>
    <rPh sb="86" eb="88">
      <t>ホウホウ</t>
    </rPh>
    <rPh sb="89" eb="91">
      <t>シキン</t>
    </rPh>
    <rPh sb="91" eb="93">
      <t>シュウシ</t>
    </rPh>
    <rPh sb="93" eb="95">
      <t>ホウシキ</t>
    </rPh>
    <rPh sb="97" eb="99">
      <t>ソンエキ</t>
    </rPh>
    <rPh sb="99" eb="101">
      <t>シュウシ</t>
    </rPh>
    <rPh sb="101" eb="103">
      <t>ホウシキ</t>
    </rPh>
    <rPh sb="104" eb="106">
      <t>ミナオ</t>
    </rPh>
    <rPh sb="114" eb="116">
      <t>ルイジ</t>
    </rPh>
    <rPh sb="116" eb="118">
      <t>ダンタイ</t>
    </rPh>
    <rPh sb="118" eb="120">
      <t>ヘイキン</t>
    </rPh>
    <rPh sb="121" eb="122">
      <t>チカ</t>
    </rPh>
    <rPh sb="303" eb="305">
      <t>コンゴ</t>
    </rPh>
    <phoneticPr fontId="4"/>
  </si>
  <si>
    <t>2. 老朽化の状況について</t>
    <phoneticPr fontId="4"/>
  </si>
  <si>
    <t>　管路等は長寿命化の措置を講じることにより耐用年数以上の期間の使用が可能になることから、劣化・老朽化等の状況を調査しながら、適宜長寿命化及び更新の措置を講じています。管路の強靱化対策については、東日本大震災の教訓を踏まえた耐震化やループ化等に積極的に取り組んでいます。</t>
    <phoneticPr fontId="4"/>
  </si>
  <si>
    <t>2. 老朽化の状況</t>
    <phoneticPr fontId="4"/>
  </si>
  <si>
    <t>全体総括</t>
    <rPh sb="0" eb="2">
      <t>ゼンタイ</t>
    </rPh>
    <rPh sb="2" eb="4">
      <t>ソウカツ</t>
    </rPh>
    <phoneticPr fontId="4"/>
  </si>
  <si>
    <t>　宮城県では、令和4年4月1日から、「官民連携」により民の力を最大限活用した「宮城県上工下水一体官民連携運営事業」（みやぎ型管理運営方式）を始めています。
　水道用水供給事業の経営状況は、健全性が確保され安定して推移しており、令和2年4月には、初期投資に係る企業債償還が令和元年度に完了したことにより、料金の減額改定を行っています。
　しかしながら、今後は長期人口減少社会の到来等による水需要の逓減や老朽管路更新費用の増加など経営を取り巻く環境は厳しさを増してくることから、「宮城県企業局水道事業経営管理戦略プラン」に基づき計画的な事業運営に取り組んでいきます。</t>
    <rPh sb="1" eb="4">
      <t>ミヤギケン</t>
    </rPh>
    <rPh sb="7" eb="9">
      <t>レイワ</t>
    </rPh>
    <rPh sb="10" eb="11">
      <t>ネン</t>
    </rPh>
    <rPh sb="12" eb="13">
      <t>ガツ</t>
    </rPh>
    <rPh sb="14" eb="15">
      <t>ニチ</t>
    </rPh>
    <rPh sb="113" eb="115">
      <t>レイワ</t>
    </rPh>
    <rPh sb="259" eb="260">
      <t>モト</t>
    </rPh>
    <rPh sb="262" eb="264">
      <t>ケイカク</t>
    </rPh>
    <rPh sb="264" eb="265">
      <t>テキ</t>
    </rPh>
    <rPh sb="266" eb="270">
      <t>ジギョウウンエイ</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</si>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</sst>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0.53</c:v>
                </c:pt>
                <c:pt idx="1">
                  <c:v>0</c:v>
                </c:pt>
                <c:pt idx="2">
                  <c:v>0</c:v>
                </c:pt>
                <c:pt idx="3">
                  <c:v>0</c:v>
                </c:pt>
                <c:pt idx="4" formatCode="#,##0.00;&quot;△&quot;#,##0.00;&quot;-&quot;">
                  <c:v>0.9</c:v>
                </c:pt>
              </c:numCache>
            </c:numRef>
          </c:val>
          <c:extLst>
            <c:ext xmlns:c16="http://schemas.microsoft.com/office/drawing/2014/chart" uri="{C3380CC4-5D6E-409C-BE32-E72D297353CC}">
              <c16:uniqueId val="{00000000-99F8-466F-BA36-0445F95C093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99F8-466F-BA36-0445F95C093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144.32</c:v>
                </c:pt>
                <c:pt idx="1">
                  <c:v>118.26</c:v>
                </c:pt>
                <c:pt idx="2">
                  <c:v>118.77</c:v>
                </c:pt>
                <c:pt idx="3">
                  <c:v>107.4</c:v>
                </c:pt>
                <c:pt idx="4">
                  <c:v>109.05</c:v>
                </c:pt>
              </c:numCache>
            </c:numRef>
          </c:val>
          <c:extLst>
            <c:ext xmlns:c16="http://schemas.microsoft.com/office/drawing/2014/chart" uri="{C3380CC4-5D6E-409C-BE32-E72D297353CC}">
              <c16:uniqueId val="{00000000-AFAB-413C-99A3-F6EF86DC1B4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AFAB-413C-99A3-F6EF86DC1B4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50.9</c:v>
                </c:pt>
                <c:pt idx="1">
                  <c:v>52.24</c:v>
                </c:pt>
                <c:pt idx="2">
                  <c:v>53.52</c:v>
                </c:pt>
                <c:pt idx="3">
                  <c:v>55.26</c:v>
                </c:pt>
                <c:pt idx="4">
                  <c:v>54.42</c:v>
                </c:pt>
              </c:numCache>
            </c:numRef>
          </c:val>
          <c:extLst>
            <c:ext xmlns:c16="http://schemas.microsoft.com/office/drawing/2014/chart" uri="{C3380CC4-5D6E-409C-BE32-E72D297353CC}">
              <c16:uniqueId val="{00000000-D5BA-4653-A562-B58AAF5E596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D5BA-4653-A562-B58AAF5E596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57.94</c:v>
                </c:pt>
                <c:pt idx="1">
                  <c:v>65.010000000000005</c:v>
                </c:pt>
                <c:pt idx="2">
                  <c:v>69.33</c:v>
                </c:pt>
                <c:pt idx="3">
                  <c:v>73.989999999999995</c:v>
                </c:pt>
                <c:pt idx="4">
                  <c:v>74.709999999999994</c:v>
                </c:pt>
              </c:numCache>
            </c:numRef>
          </c:val>
          <c:extLst>
            <c:ext xmlns:c16="http://schemas.microsoft.com/office/drawing/2014/chart" uri="{C3380CC4-5D6E-409C-BE32-E72D297353CC}">
              <c16:uniqueId val="{00000000-267D-4395-8D2F-7B43B38BE69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267D-4395-8D2F-7B43B38BE69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1D-4AA7-9035-ED1D2619BD6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391D-4AA7-9035-ED1D2619BD6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339.35</c:v>
                </c:pt>
                <c:pt idx="1">
                  <c:v>387.39</c:v>
                </c:pt>
                <c:pt idx="2">
                  <c:v>472.36</c:v>
                </c:pt>
                <c:pt idx="3">
                  <c:v>668.76</c:v>
                </c:pt>
                <c:pt idx="4">
                  <c:v>688.58</c:v>
                </c:pt>
              </c:numCache>
            </c:numRef>
          </c:val>
          <c:extLst>
            <c:ext xmlns:c16="http://schemas.microsoft.com/office/drawing/2014/chart" uri="{C3380CC4-5D6E-409C-BE32-E72D297353CC}">
              <c16:uniqueId val="{00000000-41C3-4928-9399-30C3CE23727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41C3-4928-9399-30C3CE23727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222.59</c:v>
                </c:pt>
                <c:pt idx="1">
                  <c:v>249.7</c:v>
                </c:pt>
                <c:pt idx="2">
                  <c:v>222.88</c:v>
                </c:pt>
                <c:pt idx="3">
                  <c:v>194.65</c:v>
                </c:pt>
                <c:pt idx="4">
                  <c:v>167.98</c:v>
                </c:pt>
              </c:numCache>
            </c:numRef>
          </c:val>
          <c:extLst>
            <c:ext xmlns:c16="http://schemas.microsoft.com/office/drawing/2014/chart" uri="{C3380CC4-5D6E-409C-BE32-E72D297353CC}">
              <c16:uniqueId val="{00000000-F38C-4D06-A420-AFCC245FAE1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F38C-4D06-A420-AFCC245FAE1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150.49</c:v>
                </c:pt>
                <c:pt idx="1">
                  <c:v>120.57</c:v>
                </c:pt>
                <c:pt idx="2">
                  <c:v>120.36</c:v>
                </c:pt>
                <c:pt idx="3">
                  <c:v>108.15</c:v>
                </c:pt>
                <c:pt idx="4">
                  <c:v>109.85</c:v>
                </c:pt>
              </c:numCache>
            </c:numRef>
          </c:val>
          <c:extLst>
            <c:ext xmlns:c16="http://schemas.microsoft.com/office/drawing/2014/chart" uri="{C3380CC4-5D6E-409C-BE32-E72D297353CC}">
              <c16:uniqueId val="{00000000-99F1-4D34-86BC-9A64B437518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99F1-4D34-86BC-9A64B437518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97.3</c:v>
                </c:pt>
                <c:pt idx="1">
                  <c:v>101.87</c:v>
                </c:pt>
                <c:pt idx="2">
                  <c:v>102.69</c:v>
                </c:pt>
                <c:pt idx="3">
                  <c:v>114.11</c:v>
                </c:pt>
                <c:pt idx="4">
                  <c:v>112.11</c:v>
                </c:pt>
              </c:numCache>
            </c:numRef>
          </c:val>
          <c:extLst>
            <c:ext xmlns:c16="http://schemas.microsoft.com/office/drawing/2014/chart" uri="{C3380CC4-5D6E-409C-BE32-E72D297353CC}">
              <c16:uniqueId val="{00000000-8318-44D1-8C1D-886BBACE277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8318-44D1-8C1D-886BBACE277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67.53</c:v>
                </c:pt>
                <c:pt idx="1">
                  <c:v>64.930000000000007</c:v>
                </c:pt>
                <c:pt idx="2">
                  <c:v>64.400000000000006</c:v>
                </c:pt>
                <c:pt idx="3">
                  <c:v>64.569999999999993</c:v>
                </c:pt>
                <c:pt idx="4">
                  <c:v>64.510000000000005</c:v>
                </c:pt>
              </c:numCache>
            </c:numRef>
          </c:val>
          <c:extLst>
            <c:ext xmlns:c16="http://schemas.microsoft.com/office/drawing/2014/chart" uri="{C3380CC4-5D6E-409C-BE32-E72D297353CC}">
              <c16:uniqueId val="{00000000-0DA6-4391-A7BA-405A6C44EA4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0DA6-4391-A7BA-405A6C44EA4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99.98</c:v>
                </c:pt>
                <c:pt idx="1">
                  <c:v>99.97</c:v>
                </c:pt>
                <c:pt idx="2">
                  <c:v>99.78</c:v>
                </c:pt>
                <c:pt idx="3">
                  <c:v>99.69</c:v>
                </c:pt>
                <c:pt idx="4">
                  <c:v>99.98</c:v>
                </c:pt>
              </c:numCache>
            </c:numRef>
          </c:val>
          <c:extLst>
            <c:ext xmlns:c16="http://schemas.microsoft.com/office/drawing/2014/chart" uri="{C3380CC4-5D6E-409C-BE32-E72D297353CC}">
              <c16:uniqueId val="{00000000-0745-44A0-BE0F-CAE2A3F086F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0745-44A0-BE0F-CAE2A3F086F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4296875" defaultRowHeight="13" x14ac:dyDescent="0.2"/>
  <cols>
    <col min="1" max="1" width="2.54296875" customWidth="1"/>
    <col min="2" max="62" width="3.7265625" customWidth="1"/>
    <col min="64" max="78" width="3.17968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宮城県</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用水供給事業</v>
      </c>
      <c r="Q8" s="74"/>
      <c r="R8" s="74"/>
      <c r="S8" s="74"/>
      <c r="T8" s="74"/>
      <c r="U8" s="74"/>
      <c r="V8" s="74"/>
      <c r="W8" s="74" t="str">
        <f>データ!$L$6</f>
        <v>B</v>
      </c>
      <c r="X8" s="74"/>
      <c r="Y8" s="74"/>
      <c r="Z8" s="74"/>
      <c r="AA8" s="74"/>
      <c r="AB8" s="74"/>
      <c r="AC8" s="74"/>
      <c r="AD8" s="74" t="str">
        <f>データ!$M$6</f>
        <v>自治体職員</v>
      </c>
      <c r="AE8" s="74"/>
      <c r="AF8" s="74"/>
      <c r="AG8" s="74"/>
      <c r="AH8" s="74"/>
      <c r="AI8" s="74"/>
      <c r="AJ8" s="74"/>
      <c r="AK8" s="2"/>
      <c r="AL8" s="65">
        <f>データ!$R$6</f>
        <v>2242389</v>
      </c>
      <c r="AM8" s="65"/>
      <c r="AN8" s="65"/>
      <c r="AO8" s="65"/>
      <c r="AP8" s="65"/>
      <c r="AQ8" s="65"/>
      <c r="AR8" s="65"/>
      <c r="AS8" s="65"/>
      <c r="AT8" s="36">
        <f>データ!$S$6</f>
        <v>7282.29</v>
      </c>
      <c r="AU8" s="37"/>
      <c r="AV8" s="37"/>
      <c r="AW8" s="37"/>
      <c r="AX8" s="37"/>
      <c r="AY8" s="37"/>
      <c r="AZ8" s="37"/>
      <c r="BA8" s="37"/>
      <c r="BB8" s="54">
        <f>データ!$T$6</f>
        <v>307.92</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88.06</v>
      </c>
      <c r="J10" s="37"/>
      <c r="K10" s="37"/>
      <c r="L10" s="37"/>
      <c r="M10" s="37"/>
      <c r="N10" s="37"/>
      <c r="O10" s="64"/>
      <c r="P10" s="54">
        <f>データ!$P$6</f>
        <v>99.41</v>
      </c>
      <c r="Q10" s="54"/>
      <c r="R10" s="54"/>
      <c r="S10" s="54"/>
      <c r="T10" s="54"/>
      <c r="U10" s="54"/>
      <c r="V10" s="54"/>
      <c r="W10" s="65">
        <f>データ!$Q$6</f>
        <v>0</v>
      </c>
      <c r="X10" s="65"/>
      <c r="Y10" s="65"/>
      <c r="Z10" s="65"/>
      <c r="AA10" s="65"/>
      <c r="AB10" s="65"/>
      <c r="AC10" s="65"/>
      <c r="AD10" s="2"/>
      <c r="AE10" s="2"/>
      <c r="AF10" s="2"/>
      <c r="AG10" s="2"/>
      <c r="AH10" s="2"/>
      <c r="AI10" s="2"/>
      <c r="AJ10" s="2"/>
      <c r="AK10" s="2"/>
      <c r="AL10" s="65">
        <f>データ!$U$6</f>
        <v>1818754</v>
      </c>
      <c r="AM10" s="65"/>
      <c r="AN10" s="65"/>
      <c r="AO10" s="65"/>
      <c r="AP10" s="65"/>
      <c r="AQ10" s="65"/>
      <c r="AR10" s="65"/>
      <c r="AS10" s="65"/>
      <c r="AT10" s="36">
        <f>データ!$V$6</f>
        <v>4612.4799999999996</v>
      </c>
      <c r="AU10" s="37"/>
      <c r="AV10" s="37"/>
      <c r="AW10" s="37"/>
      <c r="AX10" s="37"/>
      <c r="AY10" s="37"/>
      <c r="AZ10" s="37"/>
      <c r="BA10" s="37"/>
      <c r="BB10" s="54">
        <f>データ!$W$6</f>
        <v>394.31</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26</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27</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28</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29</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30</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31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32</v>
      </c>
      <c r="C84" s="13"/>
      <c r="D84" s="13"/>
      <c r="E84" s="13" t="s">
        <v>33</v>
      </c>
      <c r="F84" s="13" t="s">
        <v>34</v>
      </c>
      <c r="G84" s="13" t="s">
        <v>35</v>
      </c>
      <c r="H84" s="13" t="s">
        <v>36</v>
      </c>
      <c r="I84" s="13" t="s">
        <v>37</v>
      </c>
      <c r="J84" s="13" t="s">
        <v>38</v>
      </c>
      <c r="K84" s="13" t="s">
        <v>39</v>
      </c>
      <c r="L84" s="13" t="s">
        <v>40</v>
      </c>
      <c r="M84" s="13" t="s">
        <v>41</v>
      </c>
      <c r="N84" s="13" t="s">
        <v>42</v>
      </c>
      <c r="O84" s="13" t="s">
        <v>43</v>
      </c>
    </row>
    <row r="85" spans="1:78" hidden="1" x14ac:dyDescent="0.2">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LyTd7Cc0J8vw+bpxEfpmbypSbD+VKI5lNIIRUmzmo1yYMqhkUbmC+mFIf1O6I/rR3OaeDqJY+KZn9cA4aY5wZg==" saltValue="v8Nbb6NlO6ds2zlTndmzX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81640625" customWidth="1"/>
  </cols>
  <sheetData>
    <row r="1" spans="1:144" x14ac:dyDescent="0.2">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46</v>
      </c>
      <c r="B3" s="16" t="s">
        <v>47</v>
      </c>
      <c r="C3" s="16" t="s">
        <v>48</v>
      </c>
      <c r="D3" s="16" t="s">
        <v>49</v>
      </c>
      <c r="E3" s="16" t="s">
        <v>50</v>
      </c>
      <c r="F3" s="16" t="s">
        <v>51</v>
      </c>
      <c r="G3" s="16" t="s">
        <v>52</v>
      </c>
      <c r="H3" s="82" t="s">
        <v>53</v>
      </c>
      <c r="I3" s="83"/>
      <c r="J3" s="83"/>
      <c r="K3" s="83"/>
      <c r="L3" s="83"/>
      <c r="M3" s="83"/>
      <c r="N3" s="83"/>
      <c r="O3" s="83"/>
      <c r="P3" s="83"/>
      <c r="Q3" s="83"/>
      <c r="R3" s="83"/>
      <c r="S3" s="83"/>
      <c r="T3" s="83"/>
      <c r="U3" s="83"/>
      <c r="V3" s="83"/>
      <c r="W3" s="84"/>
      <c r="X3" s="88" t="s">
        <v>54</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29</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55</v>
      </c>
      <c r="B4" s="17"/>
      <c r="C4" s="17"/>
      <c r="D4" s="17"/>
      <c r="E4" s="17"/>
      <c r="F4" s="17"/>
      <c r="G4" s="17"/>
      <c r="H4" s="85"/>
      <c r="I4" s="86"/>
      <c r="J4" s="86"/>
      <c r="K4" s="86"/>
      <c r="L4" s="86"/>
      <c r="M4" s="86"/>
      <c r="N4" s="86"/>
      <c r="O4" s="86"/>
      <c r="P4" s="86"/>
      <c r="Q4" s="86"/>
      <c r="R4" s="86"/>
      <c r="S4" s="86"/>
      <c r="T4" s="86"/>
      <c r="U4" s="86"/>
      <c r="V4" s="86"/>
      <c r="W4" s="87"/>
      <c r="X4" s="81" t="s">
        <v>56</v>
      </c>
      <c r="Y4" s="81"/>
      <c r="Z4" s="81"/>
      <c r="AA4" s="81"/>
      <c r="AB4" s="81"/>
      <c r="AC4" s="81"/>
      <c r="AD4" s="81"/>
      <c r="AE4" s="81"/>
      <c r="AF4" s="81"/>
      <c r="AG4" s="81"/>
      <c r="AH4" s="81"/>
      <c r="AI4" s="81" t="s">
        <v>57</v>
      </c>
      <c r="AJ4" s="81"/>
      <c r="AK4" s="81"/>
      <c r="AL4" s="81"/>
      <c r="AM4" s="81"/>
      <c r="AN4" s="81"/>
      <c r="AO4" s="81"/>
      <c r="AP4" s="81"/>
      <c r="AQ4" s="81"/>
      <c r="AR4" s="81"/>
      <c r="AS4" s="81"/>
      <c r="AT4" s="81" t="s">
        <v>58</v>
      </c>
      <c r="AU4" s="81"/>
      <c r="AV4" s="81"/>
      <c r="AW4" s="81"/>
      <c r="AX4" s="81"/>
      <c r="AY4" s="81"/>
      <c r="AZ4" s="81"/>
      <c r="BA4" s="81"/>
      <c r="BB4" s="81"/>
      <c r="BC4" s="81"/>
      <c r="BD4" s="81"/>
      <c r="BE4" s="81" t="s">
        <v>59</v>
      </c>
      <c r="BF4" s="81"/>
      <c r="BG4" s="81"/>
      <c r="BH4" s="81"/>
      <c r="BI4" s="81"/>
      <c r="BJ4" s="81"/>
      <c r="BK4" s="81"/>
      <c r="BL4" s="81"/>
      <c r="BM4" s="81"/>
      <c r="BN4" s="81"/>
      <c r="BO4" s="81"/>
      <c r="BP4" s="81" t="s">
        <v>60</v>
      </c>
      <c r="BQ4" s="81"/>
      <c r="BR4" s="81"/>
      <c r="BS4" s="81"/>
      <c r="BT4" s="81"/>
      <c r="BU4" s="81"/>
      <c r="BV4" s="81"/>
      <c r="BW4" s="81"/>
      <c r="BX4" s="81"/>
      <c r="BY4" s="81"/>
      <c r="BZ4" s="81"/>
      <c r="CA4" s="81" t="s">
        <v>61</v>
      </c>
      <c r="CB4" s="81"/>
      <c r="CC4" s="81"/>
      <c r="CD4" s="81"/>
      <c r="CE4" s="81"/>
      <c r="CF4" s="81"/>
      <c r="CG4" s="81"/>
      <c r="CH4" s="81"/>
      <c r="CI4" s="81"/>
      <c r="CJ4" s="81"/>
      <c r="CK4" s="81"/>
      <c r="CL4" s="81" t="s">
        <v>62</v>
      </c>
      <c r="CM4" s="81"/>
      <c r="CN4" s="81"/>
      <c r="CO4" s="81"/>
      <c r="CP4" s="81"/>
      <c r="CQ4" s="81"/>
      <c r="CR4" s="81"/>
      <c r="CS4" s="81"/>
      <c r="CT4" s="81"/>
      <c r="CU4" s="81"/>
      <c r="CV4" s="81"/>
      <c r="CW4" s="81" t="s">
        <v>63</v>
      </c>
      <c r="CX4" s="81"/>
      <c r="CY4" s="81"/>
      <c r="CZ4" s="81"/>
      <c r="DA4" s="81"/>
      <c r="DB4" s="81"/>
      <c r="DC4" s="81"/>
      <c r="DD4" s="81"/>
      <c r="DE4" s="81"/>
      <c r="DF4" s="81"/>
      <c r="DG4" s="81"/>
      <c r="DH4" s="81" t="s">
        <v>64</v>
      </c>
      <c r="DI4" s="81"/>
      <c r="DJ4" s="81"/>
      <c r="DK4" s="81"/>
      <c r="DL4" s="81"/>
      <c r="DM4" s="81"/>
      <c r="DN4" s="81"/>
      <c r="DO4" s="81"/>
      <c r="DP4" s="81"/>
      <c r="DQ4" s="81"/>
      <c r="DR4" s="81"/>
      <c r="DS4" s="81" t="s">
        <v>65</v>
      </c>
      <c r="DT4" s="81"/>
      <c r="DU4" s="81"/>
      <c r="DV4" s="81"/>
      <c r="DW4" s="81"/>
      <c r="DX4" s="81"/>
      <c r="DY4" s="81"/>
      <c r="DZ4" s="81"/>
      <c r="EA4" s="81"/>
      <c r="EB4" s="81"/>
      <c r="EC4" s="81"/>
      <c r="ED4" s="81" t="s">
        <v>66</v>
      </c>
      <c r="EE4" s="81"/>
      <c r="EF4" s="81"/>
      <c r="EG4" s="81"/>
      <c r="EH4" s="81"/>
      <c r="EI4" s="81"/>
      <c r="EJ4" s="81"/>
      <c r="EK4" s="81"/>
      <c r="EL4" s="81"/>
      <c r="EM4" s="81"/>
      <c r="EN4" s="81"/>
    </row>
    <row r="5" spans="1:144" x14ac:dyDescent="0.2">
      <c r="A5" s="15" t="s">
        <v>67</v>
      </c>
      <c r="B5" s="18"/>
      <c r="C5" s="18"/>
      <c r="D5" s="18"/>
      <c r="E5" s="18"/>
      <c r="F5" s="18"/>
      <c r="G5" s="18"/>
      <c r="H5" s="19" t="s">
        <v>68</v>
      </c>
      <c r="I5" s="19" t="s">
        <v>69</v>
      </c>
      <c r="J5" s="19" t="s">
        <v>70</v>
      </c>
      <c r="K5" s="19" t="s">
        <v>71</v>
      </c>
      <c r="L5" s="19" t="s">
        <v>72</v>
      </c>
      <c r="M5" s="19" t="s">
        <v>5</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32</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2023</v>
      </c>
      <c r="C6" s="20">
        <f t="shared" ref="C6:W6" si="3">C7</f>
        <v>40002</v>
      </c>
      <c r="D6" s="20">
        <f t="shared" si="3"/>
        <v>46</v>
      </c>
      <c r="E6" s="20">
        <f t="shared" si="3"/>
        <v>1</v>
      </c>
      <c r="F6" s="20">
        <f t="shared" si="3"/>
        <v>0</v>
      </c>
      <c r="G6" s="20">
        <f t="shared" si="3"/>
        <v>2</v>
      </c>
      <c r="H6" s="20" t="str">
        <f t="shared" si="3"/>
        <v>宮城県</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88.06</v>
      </c>
      <c r="P6" s="21">
        <f t="shared" si="3"/>
        <v>99.41</v>
      </c>
      <c r="Q6" s="21">
        <f t="shared" si="3"/>
        <v>0</v>
      </c>
      <c r="R6" s="21">
        <f t="shared" si="3"/>
        <v>2242389</v>
      </c>
      <c r="S6" s="21">
        <f t="shared" si="3"/>
        <v>7282.29</v>
      </c>
      <c r="T6" s="21">
        <f t="shared" si="3"/>
        <v>307.92</v>
      </c>
      <c r="U6" s="21">
        <f t="shared" si="3"/>
        <v>1818754</v>
      </c>
      <c r="V6" s="21">
        <f t="shared" si="3"/>
        <v>4612.4799999999996</v>
      </c>
      <c r="W6" s="21">
        <f t="shared" si="3"/>
        <v>394.31</v>
      </c>
      <c r="X6" s="22">
        <f>IF(X7="",NA(),X7)</f>
        <v>144.32</v>
      </c>
      <c r="Y6" s="22">
        <f t="shared" ref="Y6:AG6" si="4">IF(Y7="",NA(),Y7)</f>
        <v>118.26</v>
      </c>
      <c r="Z6" s="22">
        <f t="shared" si="4"/>
        <v>118.77</v>
      </c>
      <c r="AA6" s="22">
        <f t="shared" si="4"/>
        <v>107.4</v>
      </c>
      <c r="AB6" s="22">
        <f t="shared" si="4"/>
        <v>109.05</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339.35</v>
      </c>
      <c r="AU6" s="22">
        <f t="shared" ref="AU6:BC6" si="6">IF(AU7="",NA(),AU7)</f>
        <v>387.39</v>
      </c>
      <c r="AV6" s="22">
        <f t="shared" si="6"/>
        <v>472.36</v>
      </c>
      <c r="AW6" s="22">
        <f t="shared" si="6"/>
        <v>668.76</v>
      </c>
      <c r="AX6" s="22">
        <f t="shared" si="6"/>
        <v>688.58</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222.59</v>
      </c>
      <c r="BF6" s="22">
        <f t="shared" ref="BF6:BN6" si="7">IF(BF7="",NA(),BF7)</f>
        <v>249.7</v>
      </c>
      <c r="BG6" s="22">
        <f t="shared" si="7"/>
        <v>222.88</v>
      </c>
      <c r="BH6" s="22">
        <f t="shared" si="7"/>
        <v>194.65</v>
      </c>
      <c r="BI6" s="22">
        <f t="shared" si="7"/>
        <v>167.98</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150.49</v>
      </c>
      <c r="BQ6" s="22">
        <f t="shared" ref="BQ6:BY6" si="8">IF(BQ7="",NA(),BQ7)</f>
        <v>120.57</v>
      </c>
      <c r="BR6" s="22">
        <f t="shared" si="8"/>
        <v>120.36</v>
      </c>
      <c r="BS6" s="22">
        <f t="shared" si="8"/>
        <v>108.15</v>
      </c>
      <c r="BT6" s="22">
        <f t="shared" si="8"/>
        <v>109.85</v>
      </c>
      <c r="BU6" s="22">
        <f t="shared" si="8"/>
        <v>112.84</v>
      </c>
      <c r="BV6" s="22">
        <f t="shared" si="8"/>
        <v>110.77</v>
      </c>
      <c r="BW6" s="22">
        <f t="shared" si="8"/>
        <v>112.35</v>
      </c>
      <c r="BX6" s="22">
        <f t="shared" si="8"/>
        <v>106.47</v>
      </c>
      <c r="BY6" s="22">
        <f t="shared" si="8"/>
        <v>107.7</v>
      </c>
      <c r="BZ6" s="21" t="str">
        <f>IF(BZ7="","",IF(BZ7="-","【-】","【"&amp;SUBSTITUTE(TEXT(BZ7,"#,##0.00"),"-","△")&amp;"】"))</f>
        <v>【107.70】</v>
      </c>
      <c r="CA6" s="22">
        <f>IF(CA7="",NA(),CA7)</f>
        <v>97.3</v>
      </c>
      <c r="CB6" s="22">
        <f t="shared" ref="CB6:CJ6" si="9">IF(CB7="",NA(),CB7)</f>
        <v>101.87</v>
      </c>
      <c r="CC6" s="22">
        <f t="shared" si="9"/>
        <v>102.69</v>
      </c>
      <c r="CD6" s="22">
        <f t="shared" si="9"/>
        <v>114.11</v>
      </c>
      <c r="CE6" s="22">
        <f t="shared" si="9"/>
        <v>112.11</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67.53</v>
      </c>
      <c r="CM6" s="22">
        <f t="shared" ref="CM6:CU6" si="10">IF(CM7="",NA(),CM7)</f>
        <v>64.930000000000007</v>
      </c>
      <c r="CN6" s="22">
        <f t="shared" si="10"/>
        <v>64.400000000000006</v>
      </c>
      <c r="CO6" s="22">
        <f t="shared" si="10"/>
        <v>64.569999999999993</v>
      </c>
      <c r="CP6" s="22">
        <f t="shared" si="10"/>
        <v>64.510000000000005</v>
      </c>
      <c r="CQ6" s="22">
        <f t="shared" si="10"/>
        <v>61.69</v>
      </c>
      <c r="CR6" s="22">
        <f t="shared" si="10"/>
        <v>62.26</v>
      </c>
      <c r="CS6" s="22">
        <f t="shared" si="10"/>
        <v>62.22</v>
      </c>
      <c r="CT6" s="22">
        <f t="shared" si="10"/>
        <v>61.45</v>
      </c>
      <c r="CU6" s="22">
        <f t="shared" si="10"/>
        <v>61.63</v>
      </c>
      <c r="CV6" s="21" t="str">
        <f>IF(CV7="","",IF(CV7="-","【-】","【"&amp;SUBSTITUTE(TEXT(CV7,"#,##0.00"),"-","△")&amp;"】"))</f>
        <v>【61.63】</v>
      </c>
      <c r="CW6" s="22">
        <f>IF(CW7="",NA(),CW7)</f>
        <v>99.98</v>
      </c>
      <c r="CX6" s="22">
        <f t="shared" ref="CX6:DF6" si="11">IF(CX7="",NA(),CX7)</f>
        <v>99.97</v>
      </c>
      <c r="CY6" s="22">
        <f t="shared" si="11"/>
        <v>99.78</v>
      </c>
      <c r="CZ6" s="22">
        <f t="shared" si="11"/>
        <v>99.69</v>
      </c>
      <c r="DA6" s="22">
        <f t="shared" si="11"/>
        <v>99.98</v>
      </c>
      <c r="DB6" s="22">
        <f t="shared" si="11"/>
        <v>100</v>
      </c>
      <c r="DC6" s="22">
        <f t="shared" si="11"/>
        <v>100.16</v>
      </c>
      <c r="DD6" s="22">
        <f t="shared" si="11"/>
        <v>100.28</v>
      </c>
      <c r="DE6" s="22">
        <f t="shared" si="11"/>
        <v>100.29</v>
      </c>
      <c r="DF6" s="22">
        <f t="shared" si="11"/>
        <v>100.36</v>
      </c>
      <c r="DG6" s="21" t="str">
        <f>IF(DG7="","",IF(DG7="-","【-】","【"&amp;SUBSTITUTE(TEXT(DG7,"#,##0.00"),"-","△")&amp;"】"))</f>
        <v>【100.36】</v>
      </c>
      <c r="DH6" s="22">
        <f>IF(DH7="",NA(),DH7)</f>
        <v>50.9</v>
      </c>
      <c r="DI6" s="22">
        <f t="shared" ref="DI6:DQ6" si="12">IF(DI7="",NA(),DI7)</f>
        <v>52.24</v>
      </c>
      <c r="DJ6" s="22">
        <f t="shared" si="12"/>
        <v>53.52</v>
      </c>
      <c r="DK6" s="22">
        <f t="shared" si="12"/>
        <v>55.26</v>
      </c>
      <c r="DL6" s="22">
        <f t="shared" si="12"/>
        <v>54.42</v>
      </c>
      <c r="DM6" s="22">
        <f t="shared" si="12"/>
        <v>56.48</v>
      </c>
      <c r="DN6" s="22">
        <f t="shared" si="12"/>
        <v>57.5</v>
      </c>
      <c r="DO6" s="22">
        <f t="shared" si="12"/>
        <v>58.52</v>
      </c>
      <c r="DP6" s="22">
        <f t="shared" si="12"/>
        <v>59.51</v>
      </c>
      <c r="DQ6" s="22">
        <f t="shared" si="12"/>
        <v>60.24</v>
      </c>
      <c r="DR6" s="21" t="str">
        <f>IF(DR7="","",IF(DR7="-","【-】","【"&amp;SUBSTITUTE(TEXT(DR7,"#,##0.00"),"-","△")&amp;"】"))</f>
        <v>【60.24】</v>
      </c>
      <c r="DS6" s="22">
        <f>IF(DS7="",NA(),DS7)</f>
        <v>57.94</v>
      </c>
      <c r="DT6" s="22">
        <f t="shared" ref="DT6:EB6" si="13">IF(DT7="",NA(),DT7)</f>
        <v>65.010000000000005</v>
      </c>
      <c r="DU6" s="22">
        <f t="shared" si="13"/>
        <v>69.33</v>
      </c>
      <c r="DV6" s="22">
        <f t="shared" si="13"/>
        <v>73.989999999999995</v>
      </c>
      <c r="DW6" s="22">
        <f t="shared" si="13"/>
        <v>74.709999999999994</v>
      </c>
      <c r="DX6" s="22">
        <f t="shared" si="13"/>
        <v>27.61</v>
      </c>
      <c r="DY6" s="22">
        <f t="shared" si="13"/>
        <v>30.3</v>
      </c>
      <c r="DZ6" s="22">
        <f t="shared" si="13"/>
        <v>31.74</v>
      </c>
      <c r="EA6" s="22">
        <f t="shared" si="13"/>
        <v>32.380000000000003</v>
      </c>
      <c r="EB6" s="22">
        <f t="shared" si="13"/>
        <v>34.479999999999997</v>
      </c>
      <c r="EC6" s="21" t="str">
        <f>IF(EC7="","",IF(EC7="-","【-】","【"&amp;SUBSTITUTE(TEXT(EC7,"#,##0.00"),"-","△")&amp;"】"))</f>
        <v>【34.48】</v>
      </c>
      <c r="ED6" s="22">
        <f>IF(ED7="",NA(),ED7)</f>
        <v>0.53</v>
      </c>
      <c r="EE6" s="21">
        <f t="shared" ref="EE6:EM6" si="14">IF(EE7="",NA(),EE7)</f>
        <v>0</v>
      </c>
      <c r="EF6" s="21">
        <f t="shared" si="14"/>
        <v>0</v>
      </c>
      <c r="EG6" s="21">
        <f t="shared" si="14"/>
        <v>0</v>
      </c>
      <c r="EH6" s="22">
        <f t="shared" si="14"/>
        <v>0.9</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2">
      <c r="A7" s="15"/>
      <c r="B7" s="24">
        <v>2023</v>
      </c>
      <c r="C7" s="24">
        <v>40002</v>
      </c>
      <c r="D7" s="24">
        <v>46</v>
      </c>
      <c r="E7" s="24">
        <v>1</v>
      </c>
      <c r="F7" s="24">
        <v>0</v>
      </c>
      <c r="G7" s="24">
        <v>2</v>
      </c>
      <c r="H7" s="24" t="s">
        <v>95</v>
      </c>
      <c r="I7" s="24" t="s">
        <v>96</v>
      </c>
      <c r="J7" s="24" t="s">
        <v>97</v>
      </c>
      <c r="K7" s="24" t="s">
        <v>98</v>
      </c>
      <c r="L7" s="24" t="s">
        <v>99</v>
      </c>
      <c r="M7" s="24" t="s">
        <v>100</v>
      </c>
      <c r="N7" s="25" t="s">
        <v>101</v>
      </c>
      <c r="O7" s="25">
        <v>88.06</v>
      </c>
      <c r="P7" s="25">
        <v>99.41</v>
      </c>
      <c r="Q7" s="25">
        <v>0</v>
      </c>
      <c r="R7" s="25">
        <v>2242389</v>
      </c>
      <c r="S7" s="25">
        <v>7282.29</v>
      </c>
      <c r="T7" s="25">
        <v>307.92</v>
      </c>
      <c r="U7" s="25">
        <v>1818754</v>
      </c>
      <c r="V7" s="25">
        <v>4612.4799999999996</v>
      </c>
      <c r="W7" s="25">
        <v>394.31</v>
      </c>
      <c r="X7" s="25">
        <v>144.32</v>
      </c>
      <c r="Y7" s="25">
        <v>118.26</v>
      </c>
      <c r="Z7" s="25">
        <v>118.77</v>
      </c>
      <c r="AA7" s="25">
        <v>107.4</v>
      </c>
      <c r="AB7" s="25">
        <v>109.05</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339.35</v>
      </c>
      <c r="AU7" s="25">
        <v>387.39</v>
      </c>
      <c r="AV7" s="25">
        <v>472.36</v>
      </c>
      <c r="AW7" s="25">
        <v>668.76</v>
      </c>
      <c r="AX7" s="25">
        <v>688.58</v>
      </c>
      <c r="AY7" s="25">
        <v>271.10000000000002</v>
      </c>
      <c r="AZ7" s="25">
        <v>284.45</v>
      </c>
      <c r="BA7" s="25">
        <v>309.23</v>
      </c>
      <c r="BB7" s="25">
        <v>313.43</v>
      </c>
      <c r="BC7" s="25">
        <v>303.10000000000002</v>
      </c>
      <c r="BD7" s="25">
        <v>303.10000000000002</v>
      </c>
      <c r="BE7" s="25">
        <v>222.59</v>
      </c>
      <c r="BF7" s="25">
        <v>249.7</v>
      </c>
      <c r="BG7" s="25">
        <v>222.88</v>
      </c>
      <c r="BH7" s="25">
        <v>194.65</v>
      </c>
      <c r="BI7" s="25">
        <v>167.98</v>
      </c>
      <c r="BJ7" s="25">
        <v>272.95999999999998</v>
      </c>
      <c r="BK7" s="25">
        <v>260.95999999999998</v>
      </c>
      <c r="BL7" s="25">
        <v>240.07</v>
      </c>
      <c r="BM7" s="25">
        <v>224.81</v>
      </c>
      <c r="BN7" s="25">
        <v>210.83</v>
      </c>
      <c r="BO7" s="25">
        <v>210.83</v>
      </c>
      <c r="BP7" s="25">
        <v>150.49</v>
      </c>
      <c r="BQ7" s="25">
        <v>120.57</v>
      </c>
      <c r="BR7" s="25">
        <v>120.36</v>
      </c>
      <c r="BS7" s="25">
        <v>108.15</v>
      </c>
      <c r="BT7" s="25">
        <v>109.85</v>
      </c>
      <c r="BU7" s="25">
        <v>112.84</v>
      </c>
      <c r="BV7" s="25">
        <v>110.77</v>
      </c>
      <c r="BW7" s="25">
        <v>112.35</v>
      </c>
      <c r="BX7" s="25">
        <v>106.47</v>
      </c>
      <c r="BY7" s="25">
        <v>107.7</v>
      </c>
      <c r="BZ7" s="25">
        <v>107.7</v>
      </c>
      <c r="CA7" s="25">
        <v>97.3</v>
      </c>
      <c r="CB7" s="25">
        <v>101.87</v>
      </c>
      <c r="CC7" s="25">
        <v>102.69</v>
      </c>
      <c r="CD7" s="25">
        <v>114.11</v>
      </c>
      <c r="CE7" s="25">
        <v>112.11</v>
      </c>
      <c r="CF7" s="25">
        <v>73.849999999999994</v>
      </c>
      <c r="CG7" s="25">
        <v>73.180000000000007</v>
      </c>
      <c r="CH7" s="25">
        <v>73.05</v>
      </c>
      <c r="CI7" s="25">
        <v>77.53</v>
      </c>
      <c r="CJ7" s="25">
        <v>76.25</v>
      </c>
      <c r="CK7" s="25">
        <v>76.25</v>
      </c>
      <c r="CL7" s="25">
        <v>67.53</v>
      </c>
      <c r="CM7" s="25">
        <v>64.930000000000007</v>
      </c>
      <c r="CN7" s="25">
        <v>64.400000000000006</v>
      </c>
      <c r="CO7" s="25">
        <v>64.569999999999993</v>
      </c>
      <c r="CP7" s="25">
        <v>64.510000000000005</v>
      </c>
      <c r="CQ7" s="25">
        <v>61.69</v>
      </c>
      <c r="CR7" s="25">
        <v>62.26</v>
      </c>
      <c r="CS7" s="25">
        <v>62.22</v>
      </c>
      <c r="CT7" s="25">
        <v>61.45</v>
      </c>
      <c r="CU7" s="25">
        <v>61.63</v>
      </c>
      <c r="CV7" s="25">
        <v>61.63</v>
      </c>
      <c r="CW7" s="25">
        <v>99.98</v>
      </c>
      <c r="CX7" s="25">
        <v>99.97</v>
      </c>
      <c r="CY7" s="25">
        <v>99.78</v>
      </c>
      <c r="CZ7" s="25">
        <v>99.69</v>
      </c>
      <c r="DA7" s="25">
        <v>99.98</v>
      </c>
      <c r="DB7" s="25">
        <v>100</v>
      </c>
      <c r="DC7" s="25">
        <v>100.16</v>
      </c>
      <c r="DD7" s="25">
        <v>100.28</v>
      </c>
      <c r="DE7" s="25">
        <v>100.29</v>
      </c>
      <c r="DF7" s="25">
        <v>100.36</v>
      </c>
      <c r="DG7" s="25">
        <v>100.36</v>
      </c>
      <c r="DH7" s="25">
        <v>50.9</v>
      </c>
      <c r="DI7" s="25">
        <v>52.24</v>
      </c>
      <c r="DJ7" s="25">
        <v>53.52</v>
      </c>
      <c r="DK7" s="25">
        <v>55.26</v>
      </c>
      <c r="DL7" s="25">
        <v>54.42</v>
      </c>
      <c r="DM7" s="25">
        <v>56.48</v>
      </c>
      <c r="DN7" s="25">
        <v>57.5</v>
      </c>
      <c r="DO7" s="25">
        <v>58.52</v>
      </c>
      <c r="DP7" s="25">
        <v>59.51</v>
      </c>
      <c r="DQ7" s="25">
        <v>60.24</v>
      </c>
      <c r="DR7" s="25">
        <v>60.24</v>
      </c>
      <c r="DS7" s="25">
        <v>57.94</v>
      </c>
      <c r="DT7" s="25">
        <v>65.010000000000005</v>
      </c>
      <c r="DU7" s="25">
        <v>69.33</v>
      </c>
      <c r="DV7" s="25">
        <v>73.989999999999995</v>
      </c>
      <c r="DW7" s="25">
        <v>74.709999999999994</v>
      </c>
      <c r="DX7" s="25">
        <v>27.61</v>
      </c>
      <c r="DY7" s="25">
        <v>30.3</v>
      </c>
      <c r="DZ7" s="25">
        <v>31.74</v>
      </c>
      <c r="EA7" s="25">
        <v>32.380000000000003</v>
      </c>
      <c r="EB7" s="25">
        <v>34.479999999999997</v>
      </c>
      <c r="EC7" s="25">
        <v>34.479999999999997</v>
      </c>
      <c r="ED7" s="25">
        <v>0.53</v>
      </c>
      <c r="EE7" s="25">
        <v>0</v>
      </c>
      <c r="EF7" s="25">
        <v>0</v>
      </c>
      <c r="EG7" s="25">
        <v>0</v>
      </c>
      <c r="EH7" s="25">
        <v>0.9</v>
      </c>
      <c r="EI7" s="25">
        <v>0.2</v>
      </c>
      <c r="EJ7" s="25">
        <v>0.32</v>
      </c>
      <c r="EK7" s="25">
        <v>0.28000000000000003</v>
      </c>
      <c r="EL7" s="25">
        <v>0.4</v>
      </c>
      <c r="EM7" s="25">
        <v>0.27</v>
      </c>
      <c r="EN7" s="25">
        <v>0.27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102</v>
      </c>
      <c r="C9" s="28" t="s">
        <v>103</v>
      </c>
      <c r="D9" s="28" t="s">
        <v>104</v>
      </c>
      <c r="E9" s="28" t="s">
        <v>105</v>
      </c>
      <c r="F9" s="28"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47</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107</v>
      </c>
    </row>
    <row r="12" spans="1:144" x14ac:dyDescent="0.2">
      <c r="B12">
        <v>1</v>
      </c>
      <c r="C12">
        <v>1</v>
      </c>
      <c r="D12">
        <v>1</v>
      </c>
      <c r="E12">
        <v>1</v>
      </c>
      <c r="F12">
        <v>1</v>
      </c>
      <c r="G12" t="s">
        <v>108</v>
      </c>
    </row>
    <row r="13" spans="1:144" x14ac:dyDescent="0.2">
      <c r="B13" t="s">
        <v>109</v>
      </c>
      <c r="C13" t="s">
        <v>109</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BF900A-4C95-4B2B-B643-49E4B0B445E2}">
  <ds:schemaRefs>
    <ds:schemaRef ds:uri="http://schemas.microsoft.com/sharepoint/v3/contenttype/forms"/>
  </ds:schemaRefs>
</ds:datastoreItem>
</file>

<file path=customXml/itemProps2.xml><?xml version="1.0" encoding="utf-8"?>
<ds:datastoreItem xmlns:ds="http://schemas.openxmlformats.org/officeDocument/2006/customXml" ds:itemID="{AB4FAEAA-A00A-4756-A01B-D4DB8C733E1B}">
  <ds:schemaRefs>
    <ds:schemaRef ds:uri="http://schemas.microsoft.com/office/2006/metadata/properties"/>
    <ds:schemaRef ds:uri="http://schemas.microsoft.com/office/infopath/2007/PartnerControls"/>
    <ds:schemaRef ds:uri="96f7774a-1fa4-49d3-a956-75b9c85e9b43"/>
    <ds:schemaRef ds:uri="fd32c9f7-8932-4d07-b49b-91c8a1e26893"/>
  </ds:schemaRefs>
</ds:datastoreItem>
</file>

<file path=customXml/itemProps3.xml><?xml version="1.0" encoding="utf-8"?>
<ds:datastoreItem xmlns:ds="http://schemas.openxmlformats.org/officeDocument/2006/customXml" ds:itemID="{2C6AD8A8-9BD0-4AE3-8CD0-9E13D3B866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2025-02-12T11:47:27Z</dcterms:created>
  <dcterms:modified xsi:type="dcterms:W3CDTF">2025-02-14T03:59:06Z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