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9" documentId="11_AB041154D636269CFF1CB2C49EB591761E6990BF" xr6:coauthVersionLast="47" xr6:coauthVersionMax="47" xr10:uidLastSave="{A81C0504-A4EC-4DE5-BCB8-75CCD23919F6}"/>
  <workbookProtection workbookAlgorithmName="SHA-512" workbookHashValue="zNoM55YEPZIiPvGJ0BzJ/CqXxa8DRoSrLdSvMy/OJo/8o1koahU+fgtFFS34sqegjl8UTN28WzZbqaQXfw8sMg==" workbookSaltValue="FXSAemwXjydyUQOUHub6h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E85" i="4"/>
  <c r="AT10" i="4"/>
  <c r="I10"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<sst xmlns="http://schemas.openxmlformats.org/spreadsheetml/2006/main" count="231" uniqueCount="117">
  <si>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</si>
  <si>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</si>
  <si>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</si>
  <si>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</si>
  <si>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</si>
  <si>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</si>
  <si>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</si>
  <si>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</si>
  <si>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</si>
  <si>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</si>
  <si>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</si>
  <si>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</si>
  <si>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</si>
  <si>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</si>
  <si>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</si>
  <si>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</si>
  <si>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</si>
  <si>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</si>
  <si>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</si>
  <si>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</si>
  <si>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</si>
  <si>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</si>
  <si>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</si>
  <si>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</si>
  <si>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</si>
  <si>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</si>
  <si>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</si>
  <si>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</si>
  <si>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</si>
  <si>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</si>
  <si>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</si>
  <si>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</si>
  <si>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</si>
  <si>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</si>
  <si>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</si>
  <si>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</si>
  <si>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</si>
  <si>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</si>
  <si>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</si>
  <si>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</si>
  <si>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</si>
  <si>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</si>
  <si>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</si>
  <si>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</si>
  <si>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</si>
  <si>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</si>
  <si>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</si>
  <si>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</si>
  <si>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</si>
  <si>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</si>
  <si>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</si>
  <si>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</si>
  <si>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</si>
  <si>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</si>
  <si>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</si>
  <si>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</si>
  <si>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</si>
  <si>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</si>
  <si>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</si>
  <si>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</si>
  <si>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</si>
  <si>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</si>
  <si>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</si>
  <si>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</si>
  <si>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</si>
  <si>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</si>
  <si>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</si>
  <si>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</si>
  <si>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</si>
  <si>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</si>
  <si>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</si>
  <si>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</si>
  <si>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</si>
  <si>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</si>
  <si>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</si>
  <si>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</si>
  <si>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</si>
  <si>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</si>
  <si>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</si>
  <si>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</si>
  <si>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</si>
  <si>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</si>
  <si>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</si>
  <si>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</si>
  <si>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</si>
  <si>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</si>
  <si>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</si>
  <si>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</si>
  <si>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</si>
  <si>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</si>
  <si>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</si>
  <si>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</si>
  <si>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</si>
  <si>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</si>
  <si>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</si>
  <si>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</si>
  <si>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</si>
  <si>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</si>
  <si>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</si>
  <si>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</si>
  <si>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</si>
  <si>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</si>
  <si>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</si>
  <si>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</si>
  <si>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</si>
  <si>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</si>
  <si>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</si>
  <si>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</si>
  <si>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</si>
  <si>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</si>
  <si>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</si>
  <si>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</si>
  <si>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</si>
  <si>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</si>
  <si>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地方公営企業法適用時の帳簿価格に伴う減価償却費に基づいているため、類似団体よりも低くなっているが、将来的に当然増加していくため、計画的に施設の改築更新を図っていく必要がある。
　管渠については、法定耐用年数を超過したものは無いものの、４０年を超えたものもあることから、定期的に管渠調査を行っている。調査結果により対策が必要な箇所については、ストックマネジメント支援制度を活用し、計画的な改築更新に取り組んでいく。</t>
    <phoneticPr fontId="4"/>
  </si>
  <si>
    <t>　今後は、人口減少等による処理水量の減少や設備の改築更新費の増加など、下水道事業を取り巻く環境は厳しさを増していくものと想定される。
　これらの課題に対応するため、当県では令和４年度から官民連携で事業運営する「みやぎ型管理運営方式」を導入し、維持管理費の削減や施設の長寿命化を目的に推進しており、その効果を検討しつつ、「宮城県流域下水道事業経営戦略」及び「宮城県流域下水道ストックマネジメント計画」に基づいた計画的な経営に取り組んでいく。</t>
    <phoneticPr fontId="4"/>
  </si>
  <si>
    <t>　経常収支比率は１００％を超え、累積欠損金もなく、また昨年度と比較し流動比率が増加していることから、経営は安定していると考える。今後も短期的な資金繰りにも留意し、安定的な経営を継続していく必要がある。そのため、次のような取り組みを進めていく。
・東日本大震災に伴う災害復旧事業の影響により、類似団体よりも高くなっていた企業債残高対事業規模比率に関しては、令和4年度に同水準まで低くなったものの、同年度に導入した「みやぎ型管理運営方式」（コンセッション方式）で定めた改築計画に基づき、積極的に改築更新工事を実施したことにより令和5年度決算で再び上昇に転じた。今後数年間は大規模な改築更新工事を予定しており、企業債残高の増加傾向が見込まれることから、引き続き長期的な償還計画を策定していく。
・汚水処理原価が類似団体より高く、施設利用率が類似団体より低くなっていることから、引き続き維持管理費の削減、未普及地域の接続率向上に取り組みながら、将来の汚水処理人口を考慮した施設規模の縮小（ダウンサイジング）も検討していく。</t>
    <rPh sb="210" eb="211">
      <t>ガタ</t>
    </rPh>
    <rPh sb="211" eb="217">
      <t>カンリウンエイホウシキ</t>
    </rPh>
    <rPh sb="242" eb="245">
      <t>セッキョクテキ</t>
    </rPh>
    <rPh sb="253" eb="255">
      <t>ジッシ</t>
    </rPh>
    <rPh sb="270" eb="271">
      <t>フタタ</t>
    </rPh>
    <rPh sb="275" eb="276">
      <t>テン</t>
    </rPh>
    <rPh sb="281" eb="283">
      <t>スウネン</t>
    </rPh>
    <rPh sb="283" eb="284">
      <t>カン</t>
    </rPh>
    <rPh sb="289" eb="291">
      <t>カイチク</t>
    </rPh>
    <rPh sb="291" eb="293">
      <t>コウシン</t>
    </rPh>
    <rPh sb="293" eb="295">
      <t>コウジ</t>
    </rPh>
    <rPh sb="296" eb="2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</si>
</sst>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177" fontId="15" fillId="4" borderId="2"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0.44</c:v>
                </c:pt>
                <c:pt idx="1">
                  <c:v>0.32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AE-49BF-A66F-9051227CAE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71AE-49BF-A66F-9051227CAE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109.64</c:v>
                </c:pt>
                <c:pt idx="1">
                  <c:v>105.66</c:v>
                </c:pt>
                <c:pt idx="2">
                  <c:v>105.01</c:v>
                </c:pt>
                <c:pt idx="3">
                  <c:v>110.81</c:v>
                </c:pt>
                <c:pt idx="4">
                  <c:v>107.45256469684657</c:v>
                </c:pt>
              </c:numCache>
            </c:numRef>
          </c:val>
          <c:extLst>
            <c:ext xmlns:c16="http://schemas.microsoft.com/office/drawing/2014/chart" uri="{C3380CC4-5D6E-409C-BE32-E72D297353CC}">
              <c16:uniqueId val="{00000000-9792-46AB-83E0-52A8899B41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9792-46AB-83E0-52A8899B41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5.84</c:v>
                </c:pt>
                <c:pt idx="1">
                  <c:v>11.31</c:v>
                </c:pt>
                <c:pt idx="2">
                  <c:v>16.190000000000001</c:v>
                </c:pt>
                <c:pt idx="3">
                  <c:v>21.04</c:v>
                </c:pt>
                <c:pt idx="4">
                  <c:v>25.44</c:v>
                </c:pt>
              </c:numCache>
            </c:numRef>
          </c:val>
          <c:extLst>
            <c:ext xmlns:c16="http://schemas.microsoft.com/office/drawing/2014/chart" uri="{C3380CC4-5D6E-409C-BE32-E72D297353CC}">
              <c16:uniqueId val="{00000000-9B4B-4191-944F-9EB6E07A58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9B4B-4191-944F-9EB6E07A58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C-40DD-B7C6-F376AC8E9A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94BC-40DD-B7C6-F376AC8E9A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B-4346-86CB-23BA2B5DFF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DF1B-4346-86CB-23BA2B5DFF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97.96</c:v>
                </c:pt>
                <c:pt idx="1">
                  <c:v>91.73</c:v>
                </c:pt>
                <c:pt idx="2">
                  <c:v>109.51</c:v>
                </c:pt>
                <c:pt idx="3">
                  <c:v>139.79</c:v>
                </c:pt>
                <c:pt idx="4">
                  <c:v>161.57</c:v>
                </c:pt>
              </c:numCache>
            </c:numRef>
          </c:val>
          <c:extLst>
            <c:ext xmlns:c16="http://schemas.microsoft.com/office/drawing/2014/chart" uri="{C3380CC4-5D6E-409C-BE32-E72D297353CC}">
              <c16:uniqueId val="{00000000-A5F4-4260-9A93-30126AB7A7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A5F4-4260-9A93-30126AB7A7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321.25</c:v>
                </c:pt>
                <c:pt idx="1">
                  <c:v>296.54000000000002</c:v>
                </c:pt>
                <c:pt idx="2">
                  <c:v>278.86</c:v>
                </c:pt>
                <c:pt idx="3">
                  <c:v>227.22</c:v>
                </c:pt>
                <c:pt idx="4">
                  <c:v>254.04558924084748</c:v>
                </c:pt>
              </c:numCache>
            </c:numRef>
          </c:val>
          <c:extLst>
            <c:ext xmlns:c16="http://schemas.microsoft.com/office/drawing/2014/chart" uri="{C3380CC4-5D6E-409C-BE32-E72D297353CC}">
              <c16:uniqueId val="{00000000-0E30-4A1D-AE5C-D1432A0F26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0E30-4A1D-AE5C-D1432A0F26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D-4C39-9560-217EDE31BA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8D-4C39-9560-217EDE31BA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62.84</c:v>
                </c:pt>
                <c:pt idx="1">
                  <c:v>61.73</c:v>
                </c:pt>
                <c:pt idx="2">
                  <c:v>65.099999999999994</c:v>
                </c:pt>
                <c:pt idx="3">
                  <c:v>62.16</c:v>
                </c:pt>
                <c:pt idx="4">
                  <c:v>64.432203379671378</c:v>
                </c:pt>
              </c:numCache>
            </c:numRef>
          </c:val>
          <c:extLst>
            <c:ext xmlns:c16="http://schemas.microsoft.com/office/drawing/2014/chart" uri="{C3380CC4-5D6E-409C-BE32-E72D297353CC}">
              <c16:uniqueId val="{00000000-45B4-4718-853F-0A712B214C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45B4-4718-853F-0A712B214C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56.81</c:v>
                </c:pt>
                <c:pt idx="1">
                  <c:v>58.11</c:v>
                </c:pt>
                <c:pt idx="2">
                  <c:v>57.36</c:v>
                </c:pt>
                <c:pt idx="3">
                  <c:v>57.87</c:v>
                </c:pt>
                <c:pt idx="4">
                  <c:v>56</c:v>
                </c:pt>
              </c:numCache>
            </c:numRef>
          </c:val>
          <c:extLst>
            <c:ext xmlns:c16="http://schemas.microsoft.com/office/drawing/2014/chart" uri="{C3380CC4-5D6E-409C-BE32-E72D297353CC}">
              <c16:uniqueId val="{00000000-EF45-427E-A2CC-D852A45118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EF45-427E-A2CC-D852A45118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93.75</c:v>
                </c:pt>
                <c:pt idx="1">
                  <c:v>93.7</c:v>
                </c:pt>
                <c:pt idx="2">
                  <c:v>94.36</c:v>
                </c:pt>
                <c:pt idx="3">
                  <c:v>93.83</c:v>
                </c:pt>
                <c:pt idx="4">
                  <c:v>93.98</c:v>
                </c:pt>
              </c:numCache>
            </c:numRef>
          </c:val>
          <c:extLst>
            <c:ext xmlns:c16="http://schemas.microsoft.com/office/drawing/2014/chart" uri="{C3380CC4-5D6E-409C-BE32-E72D297353CC}">
              <c16:uniqueId val="{00000000-14ED-41DA-8B42-0003F303AD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14ED-41DA-8B42-0003F303AD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3"/>
      <c r="D7" s="33"/>
      <c r="E7" s="33"/>
      <c r="F7" s="33"/>
      <c r="G7" s="33"/>
      <c r="H7" s="33"/>
      <c r="I7" s="33" t="s">
        <v>2</v>
      </c>
      <c r="J7" s="33"/>
      <c r="K7" s="33"/>
      <c r="L7" s="33"/>
      <c r="M7" s="33"/>
      <c r="N7" s="33"/>
      <c r="O7" s="33"/>
      <c r="P7" s="33" t="s">
        <v>3</v>
      </c>
      <c r="Q7" s="33"/>
      <c r="R7" s="33"/>
      <c r="S7" s="33"/>
      <c r="T7" s="33"/>
      <c r="U7" s="33"/>
      <c r="V7" s="33"/>
      <c r="W7" s="33" t="s">
        <v>4</v>
      </c>
      <c r="X7" s="33"/>
      <c r="Y7" s="33"/>
      <c r="Z7" s="33"/>
      <c r="AA7" s="33"/>
      <c r="AB7" s="33"/>
      <c r="AC7" s="33"/>
      <c r="AD7" s="33" t="s">
        <v>5</v>
      </c>
      <c r="AE7" s="33"/>
      <c r="AF7" s="33"/>
      <c r="AG7" s="33"/>
      <c r="AH7" s="33"/>
      <c r="AI7" s="33"/>
      <c r="AJ7" s="33"/>
      <c r="AK7" s="3"/>
      <c r="AL7" s="33" t="s">
        <v>6</v>
      </c>
      <c r="AM7" s="33"/>
      <c r="AN7" s="33"/>
      <c r="AO7" s="33"/>
      <c r="AP7" s="33"/>
      <c r="AQ7" s="33"/>
      <c r="AR7" s="33"/>
      <c r="AS7" s="33"/>
      <c r="AT7" s="33" t="s">
        <v>7</v>
      </c>
      <c r="AU7" s="33"/>
      <c r="AV7" s="33"/>
      <c r="AW7" s="33"/>
      <c r="AX7" s="33"/>
      <c r="AY7" s="33"/>
      <c r="AZ7" s="33"/>
      <c r="BA7" s="33"/>
      <c r="BB7" s="33" t="s">
        <v>8</v>
      </c>
      <c r="BC7" s="33"/>
      <c r="BD7" s="33"/>
      <c r="BE7" s="33"/>
      <c r="BF7" s="33"/>
      <c r="BG7" s="33"/>
      <c r="BH7" s="33"/>
      <c r="BI7" s="33"/>
      <c r="BJ7" s="3"/>
      <c r="BK7" s="3"/>
      <c r="BL7" s="34" t="s">
        <v>9</v>
      </c>
      <c r="BM7" s="35"/>
      <c r="BN7" s="35"/>
      <c r="BO7" s="35"/>
      <c r="BP7" s="35"/>
      <c r="BQ7" s="35"/>
      <c r="BR7" s="35"/>
      <c r="BS7" s="35"/>
      <c r="BT7" s="35"/>
      <c r="BU7" s="35"/>
      <c r="BV7" s="35"/>
      <c r="BW7" s="35"/>
      <c r="BX7" s="35"/>
      <c r="BY7" s="36"/>
    </row>
    <row r="8" spans="1:78" ht="18.75" customHeight="1" x14ac:dyDescent="0.15">
      <c r="A8" s="2"/>
      <c r="B8" s="42" t="str">
        <f>データ!I6</f>
        <v>法適用</v>
      </c>
      <c r="C8" s="42"/>
      <c r="D8" s="42"/>
      <c r="E8" s="42"/>
      <c r="F8" s="42"/>
      <c r="G8" s="42"/>
      <c r="H8" s="42"/>
      <c r="I8" s="42" t="str">
        <f>データ!J6</f>
        <v>下水道事業</v>
      </c>
      <c r="J8" s="42"/>
      <c r="K8" s="42"/>
      <c r="L8" s="42"/>
      <c r="M8" s="42"/>
      <c r="N8" s="42"/>
      <c r="O8" s="42"/>
      <c r="P8" s="42" t="str">
        <f>データ!K6</f>
        <v>流域下水道</v>
      </c>
      <c r="Q8" s="42"/>
      <c r="R8" s="42"/>
      <c r="S8" s="42"/>
      <c r="T8" s="42"/>
      <c r="U8" s="42"/>
      <c r="V8" s="42"/>
      <c r="W8" s="42" t="str">
        <f>データ!L6</f>
        <v>E1</v>
      </c>
      <c r="X8" s="42"/>
      <c r="Y8" s="42"/>
      <c r="Z8" s="42"/>
      <c r="AA8" s="42"/>
      <c r="AB8" s="42"/>
      <c r="AC8" s="42"/>
      <c r="AD8" s="43" t="str">
        <f>データ!$M$6</f>
        <v>自治体職員</v>
      </c>
      <c r="AE8" s="43"/>
      <c r="AF8" s="43"/>
      <c r="AG8" s="43"/>
      <c r="AH8" s="43"/>
      <c r="AI8" s="43"/>
      <c r="AJ8" s="43"/>
      <c r="AK8" s="3"/>
      <c r="AL8" s="44">
        <f>データ!S6</f>
        <v>2242389</v>
      </c>
      <c r="AM8" s="44"/>
      <c r="AN8" s="44"/>
      <c r="AO8" s="44"/>
      <c r="AP8" s="44"/>
      <c r="AQ8" s="44"/>
      <c r="AR8" s="44"/>
      <c r="AS8" s="44"/>
      <c r="AT8" s="37">
        <f>データ!T6</f>
        <v>7282.29</v>
      </c>
      <c r="AU8" s="37"/>
      <c r="AV8" s="37"/>
      <c r="AW8" s="37"/>
      <c r="AX8" s="37"/>
      <c r="AY8" s="37"/>
      <c r="AZ8" s="37"/>
      <c r="BA8" s="37"/>
      <c r="BB8" s="37">
        <f>データ!U6</f>
        <v>307.92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3" t="s">
        <v>12</v>
      </c>
      <c r="C9" s="33"/>
      <c r="D9" s="33"/>
      <c r="E9" s="33"/>
      <c r="F9" s="33"/>
      <c r="G9" s="33"/>
      <c r="H9" s="33"/>
      <c r="I9" s="33" t="s">
        <v>13</v>
      </c>
      <c r="J9" s="33"/>
      <c r="K9" s="33"/>
      <c r="L9" s="33"/>
      <c r="M9" s="33"/>
      <c r="N9" s="33"/>
      <c r="O9" s="33"/>
      <c r="P9" s="33" t="s">
        <v>14</v>
      </c>
      <c r="Q9" s="33"/>
      <c r="R9" s="33"/>
      <c r="S9" s="33"/>
      <c r="T9" s="33"/>
      <c r="U9" s="33"/>
      <c r="V9" s="33"/>
      <c r="W9" s="33" t="s">
        <v>15</v>
      </c>
      <c r="X9" s="33"/>
      <c r="Y9" s="33"/>
      <c r="Z9" s="33"/>
      <c r="AA9" s="33"/>
      <c r="AB9" s="33"/>
      <c r="AC9" s="33"/>
      <c r="AD9" s="33" t="s">
        <v>16</v>
      </c>
      <c r="AE9" s="33"/>
      <c r="AF9" s="33"/>
      <c r="AG9" s="33"/>
      <c r="AH9" s="33"/>
      <c r="AI9" s="33"/>
      <c r="AJ9" s="33"/>
      <c r="AK9" s="3"/>
      <c r="AL9" s="33" t="s">
        <v>17</v>
      </c>
      <c r="AM9" s="33"/>
      <c r="AN9" s="33"/>
      <c r="AO9" s="33"/>
      <c r="AP9" s="33"/>
      <c r="AQ9" s="33"/>
      <c r="AR9" s="33"/>
      <c r="AS9" s="33"/>
      <c r="AT9" s="33" t="s">
        <v>18</v>
      </c>
      <c r="AU9" s="33"/>
      <c r="AV9" s="33"/>
      <c r="AW9" s="33"/>
      <c r="AX9" s="33"/>
      <c r="AY9" s="33"/>
      <c r="AZ9" s="33"/>
      <c r="BA9" s="33"/>
      <c r="BB9" s="33" t="s">
        <v>19</v>
      </c>
      <c r="BC9" s="33"/>
      <c r="BD9" s="33"/>
      <c r="BE9" s="33"/>
      <c r="BF9" s="33"/>
      <c r="BG9" s="33"/>
      <c r="BH9" s="33"/>
      <c r="BI9" s="33"/>
      <c r="BJ9" s="3"/>
      <c r="BK9" s="3"/>
      <c r="BL9" s="45" t="s">
        <v>20</v>
      </c>
      <c r="BM9" s="46"/>
      <c r="BN9" s="53" t="s">
        <v>21</v>
      </c>
      <c r="BO9" s="53"/>
      <c r="BP9" s="53"/>
      <c r="BQ9" s="53"/>
      <c r="BR9" s="53"/>
      <c r="BS9" s="53"/>
      <c r="BT9" s="53"/>
      <c r="BU9" s="53"/>
      <c r="BV9" s="53"/>
      <c r="BW9" s="53"/>
      <c r="BX9" s="53"/>
      <c r="BY9" s="54"/>
    </row>
    <row r="10" spans="1:78" ht="18.75" customHeight="1" x14ac:dyDescent="0.15">
      <c r="A10" s="2"/>
      <c r="B10" s="37" t="str">
        <f>データ!N6</f>
        <v>-</v>
      </c>
      <c r="C10" s="37"/>
      <c r="D10" s="37"/>
      <c r="E10" s="37"/>
      <c r="F10" s="37"/>
      <c r="G10" s="37"/>
      <c r="H10" s="37"/>
      <c r="I10" s="37">
        <f>データ!O6</f>
        <v>88.61</v>
      </c>
      <c r="J10" s="37"/>
      <c r="K10" s="37"/>
      <c r="L10" s="37"/>
      <c r="M10" s="37"/>
      <c r="N10" s="37"/>
      <c r="O10" s="37"/>
      <c r="P10" s="37">
        <f>データ!P6</f>
        <v>84.8</v>
      </c>
      <c r="Q10" s="37"/>
      <c r="R10" s="37"/>
      <c r="S10" s="37"/>
      <c r="T10" s="37"/>
      <c r="U10" s="37"/>
      <c r="V10" s="37"/>
      <c r="W10" s="37">
        <f>データ!Q6</f>
        <v>100</v>
      </c>
      <c r="X10" s="37"/>
      <c r="Y10" s="37"/>
      <c r="Z10" s="37"/>
      <c r="AA10" s="37"/>
      <c r="AB10" s="37"/>
      <c r="AC10" s="37"/>
      <c r="AD10" s="44">
        <f>データ!R6</f>
        <v>0</v>
      </c>
      <c r="AE10" s="44"/>
      <c r="AF10" s="44"/>
      <c r="AG10" s="44"/>
      <c r="AH10" s="44"/>
      <c r="AI10" s="44"/>
      <c r="AJ10" s="44"/>
      <c r="AK10" s="2"/>
      <c r="AL10" s="44">
        <f>データ!V6</f>
        <v>882047</v>
      </c>
      <c r="AM10" s="44"/>
      <c r="AN10" s="44"/>
      <c r="AO10" s="44"/>
      <c r="AP10" s="44"/>
      <c r="AQ10" s="44"/>
      <c r="AR10" s="44"/>
      <c r="AS10" s="44"/>
      <c r="AT10" s="37">
        <f>データ!W6</f>
        <v>218.08</v>
      </c>
      <c r="AU10" s="37"/>
      <c r="AV10" s="37"/>
      <c r="AW10" s="37"/>
      <c r="AX10" s="37"/>
      <c r="AY10" s="37"/>
      <c r="AZ10" s="37"/>
      <c r="BA10" s="37"/>
      <c r="BB10" s="37">
        <f>データ!X6</f>
        <v>4044.6</v>
      </c>
      <c r="BC10" s="37"/>
      <c r="BD10" s="37"/>
      <c r="BE10" s="37"/>
      <c r="BF10" s="37"/>
      <c r="BG10" s="37"/>
      <c r="BH10" s="37"/>
      <c r="BI10" s="37"/>
      <c r="BJ10" s="2"/>
      <c r="BK10" s="2"/>
      <c r="BL10" s="55" t="s">
        <v>22</v>
      </c>
      <c r="BM10" s="56"/>
      <c r="BN10" s="57" t="s">
        <v>23</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7" t="s">
        <v>26</v>
      </c>
      <c r="BM14" s="48"/>
      <c r="BN14" s="48"/>
      <c r="BO14" s="48"/>
      <c r="BP14" s="48"/>
      <c r="BQ14" s="48"/>
      <c r="BR14" s="48"/>
      <c r="BS14" s="48"/>
      <c r="BT14" s="48"/>
      <c r="BU14" s="48"/>
      <c r="BV14" s="48"/>
      <c r="BW14" s="48"/>
      <c r="BX14" s="48"/>
      <c r="BY14" s="48"/>
      <c r="BZ14" s="49"/>
    </row>
    <row r="15" spans="1:78" ht="13.5" customHeight="1" x14ac:dyDescent="0.15">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50"/>
      <c r="BM15" s="51"/>
      <c r="BN15" s="51"/>
      <c r="BO15" s="51"/>
      <c r="BP15" s="51"/>
      <c r="BQ15" s="51"/>
      <c r="BR15" s="51"/>
      <c r="BS15" s="51"/>
      <c r="BT15" s="51"/>
      <c r="BU15" s="51"/>
      <c r="BV15" s="51"/>
      <c r="BW15" s="51"/>
      <c r="BX15" s="51"/>
      <c r="BY15" s="51"/>
      <c r="BZ15" s="5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7" t="s">
        <v>27</v>
      </c>
      <c r="BM45" s="48"/>
      <c r="BN45" s="48"/>
      <c r="BO45" s="48"/>
      <c r="BP45" s="48"/>
      <c r="BQ45" s="48"/>
      <c r="BR45" s="48"/>
      <c r="BS45" s="48"/>
      <c r="BT45" s="48"/>
      <c r="BU45" s="48"/>
      <c r="BV45" s="48"/>
      <c r="BW45" s="48"/>
      <c r="BX45" s="48"/>
      <c r="BY45" s="48"/>
      <c r="BZ45" s="4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50"/>
      <c r="BM46" s="51"/>
      <c r="BN46" s="51"/>
      <c r="BO46" s="51"/>
      <c r="BP46" s="51"/>
      <c r="BQ46" s="51"/>
      <c r="BR46" s="51"/>
      <c r="BS46" s="51"/>
      <c r="BT46" s="51"/>
      <c r="BU46" s="51"/>
      <c r="BV46" s="51"/>
      <c r="BW46" s="51"/>
      <c r="BX46" s="51"/>
      <c r="BY46" s="51"/>
      <c r="BZ46" s="5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114</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64" t="s">
        <v>28</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67"/>
      <c r="BM60" s="68"/>
      <c r="BN60" s="68"/>
      <c r="BO60" s="68"/>
      <c r="BP60" s="68"/>
      <c r="BQ60" s="68"/>
      <c r="BR60" s="68"/>
      <c r="BS60" s="68"/>
      <c r="BT60" s="68"/>
      <c r="BU60" s="68"/>
      <c r="BV60" s="68"/>
      <c r="BW60" s="68"/>
      <c r="BX60" s="68"/>
      <c r="BY60" s="68"/>
      <c r="BZ60" s="69"/>
    </row>
    <row r="61" spans="1:78" ht="13.5" customHeight="1" x14ac:dyDescent="0.15">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7" t="s">
        <v>29</v>
      </c>
      <c r="BM64" s="48"/>
      <c r="BN64" s="48"/>
      <c r="BO64" s="48"/>
      <c r="BP64" s="48"/>
      <c r="BQ64" s="48"/>
      <c r="BR64" s="48"/>
      <c r="BS64" s="48"/>
      <c r="BT64" s="48"/>
      <c r="BU64" s="48"/>
      <c r="BV64" s="48"/>
      <c r="BW64" s="48"/>
      <c r="BX64" s="48"/>
      <c r="BY64" s="48"/>
      <c r="BZ64" s="4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50"/>
      <c r="BM65" s="51"/>
      <c r="BN65" s="51"/>
      <c r="BO65" s="51"/>
      <c r="BP65" s="51"/>
      <c r="BQ65" s="51"/>
      <c r="BR65" s="51"/>
      <c r="BS65" s="51"/>
      <c r="BT65" s="51"/>
      <c r="BU65" s="51"/>
      <c r="BV65" s="51"/>
      <c r="BW65" s="51"/>
      <c r="BX65" s="51"/>
      <c r="BY65" s="51"/>
      <c r="BZ65" s="5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115</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3" t="s">
        <v>30</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hcibSj9CS9P6kHoot2ZmE6AL/99uanJEPQQaPRyq7jjqDkEfGHYvdC8FPN/jXwPJOeEjGePTzhv/FJmUvzh7pg==" saltValue="obcz8D1GaostcXGlbrEB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BU1" workbookViewId="0">
      <selection activeCell="CG14" sqref="CG14"/>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40002</v>
      </c>
      <c r="D6" s="19">
        <f t="shared" si="3"/>
        <v>46</v>
      </c>
      <c r="E6" s="19">
        <f t="shared" si="3"/>
        <v>17</v>
      </c>
      <c r="F6" s="19">
        <f t="shared" si="3"/>
        <v>3</v>
      </c>
      <c r="G6" s="19">
        <f t="shared" si="3"/>
        <v>0</v>
      </c>
      <c r="H6" s="19" t="str">
        <f t="shared" si="3"/>
        <v>宮城県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88.61</v>
      </c>
      <c r="P6" s="20">
        <f t="shared" si="3"/>
        <v>84.8</v>
      </c>
      <c r="Q6" s="20">
        <f t="shared" si="3"/>
        <v>100</v>
      </c>
      <c r="R6" s="20">
        <f t="shared" si="3"/>
        <v>0</v>
      </c>
      <c r="S6" s="20">
        <f t="shared" si="3"/>
        <v>2242389</v>
      </c>
      <c r="T6" s="20">
        <f t="shared" si="3"/>
        <v>7282.29</v>
      </c>
      <c r="U6" s="20">
        <f t="shared" si="3"/>
        <v>307.92</v>
      </c>
      <c r="V6" s="20">
        <f t="shared" si="3"/>
        <v>882047</v>
      </c>
      <c r="W6" s="20">
        <f t="shared" si="3"/>
        <v>218.08</v>
      </c>
      <c r="X6" s="20">
        <f t="shared" si="3"/>
        <v>4044.6</v>
      </c>
      <c r="Y6" s="21">
        <f>IF(Y7="",NA(),Y7)</f>
        <v>109.64</v>
      </c>
      <c r="Z6" s="21">
        <f t="shared" ref="Z6:AH6" si="4">IF(Z7="",NA(),Z7)</f>
        <v>105.66</v>
      </c>
      <c r="AA6" s="21">
        <f t="shared" si="4"/>
        <v>105.01</v>
      </c>
      <c r="AB6" s="21">
        <f t="shared" si="4"/>
        <v>110.81</v>
      </c>
      <c r="AC6" s="28">
        <f t="shared" si="4"/>
        <v>107.45256469684657</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30">
        <f t="shared" si="5"/>
        <v>0</v>
      </c>
      <c r="AO6" s="21">
        <f t="shared" si="5"/>
        <v>7.27</v>
      </c>
      <c r="AP6" s="21">
        <f t="shared" si="5"/>
        <v>9.1</v>
      </c>
      <c r="AQ6" s="21">
        <f t="shared" si="5"/>
        <v>10.71</v>
      </c>
      <c r="AR6" s="21">
        <f t="shared" si="5"/>
        <v>11.46</v>
      </c>
      <c r="AS6" s="21">
        <f t="shared" si="5"/>
        <v>9.85</v>
      </c>
      <c r="AT6" s="20" t="str">
        <f>IF(AT7="","",IF(AT7="-","【-】","【"&amp;SUBSTITUTE(TEXT(AT7,"#,##0.00"),"-","△")&amp;"】"))</f>
        <v>【9.79】</v>
      </c>
      <c r="AU6" s="21">
        <f>IF(AU7="",NA(),AU7)</f>
        <v>97.96</v>
      </c>
      <c r="AV6" s="21">
        <f t="shared" ref="AV6:BD6" si="6">IF(AV7="",NA(),AV7)</f>
        <v>91.73</v>
      </c>
      <c r="AW6" s="21">
        <f t="shared" si="6"/>
        <v>109.51</v>
      </c>
      <c r="AX6" s="21">
        <f t="shared" si="6"/>
        <v>139.79</v>
      </c>
      <c r="AY6" s="21">
        <f t="shared" si="6"/>
        <v>161.57</v>
      </c>
      <c r="AZ6" s="21">
        <f t="shared" si="6"/>
        <v>97.37</v>
      </c>
      <c r="BA6" s="21">
        <f t="shared" si="6"/>
        <v>101.14</v>
      </c>
      <c r="BB6" s="21">
        <f t="shared" si="6"/>
        <v>104.74</v>
      </c>
      <c r="BC6" s="21">
        <f t="shared" si="6"/>
        <v>104.74</v>
      </c>
      <c r="BD6" s="21">
        <f t="shared" si="6"/>
        <v>104.66</v>
      </c>
      <c r="BE6" s="20" t="str">
        <f>IF(BE7="","",IF(BE7="-","【-】","【"&amp;SUBSTITUTE(TEXT(BE7,"#,##0.00"),"-","△")&amp;"】"))</f>
        <v>【104.39】</v>
      </c>
      <c r="BF6" s="21">
        <f>IF(BF7="",NA(),BF7)</f>
        <v>321.25</v>
      </c>
      <c r="BG6" s="21">
        <f t="shared" ref="BG6:BO6" si="7">IF(BG7="",NA(),BG7)</f>
        <v>296.54000000000002</v>
      </c>
      <c r="BH6" s="21">
        <f t="shared" si="7"/>
        <v>278.86</v>
      </c>
      <c r="BI6" s="21">
        <f t="shared" si="7"/>
        <v>227.22</v>
      </c>
      <c r="BJ6" s="28">
        <f t="shared" si="7"/>
        <v>254.04558924084748</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62.84</v>
      </c>
      <c r="CC6" s="21">
        <f t="shared" ref="CC6:CK6" si="9">IF(CC7="",NA(),CC7)</f>
        <v>61.73</v>
      </c>
      <c r="CD6" s="21">
        <f t="shared" si="9"/>
        <v>65.099999999999994</v>
      </c>
      <c r="CE6" s="21">
        <f t="shared" si="9"/>
        <v>62.16</v>
      </c>
      <c r="CF6" s="28">
        <f t="shared" si="9"/>
        <v>64.432203379671378</v>
      </c>
      <c r="CG6" s="21">
        <f t="shared" si="9"/>
        <v>50.64</v>
      </c>
      <c r="CH6" s="21">
        <f t="shared" si="9"/>
        <v>50.67</v>
      </c>
      <c r="CI6" s="21">
        <f t="shared" si="9"/>
        <v>48.7</v>
      </c>
      <c r="CJ6" s="21">
        <f t="shared" si="9"/>
        <v>52.53</v>
      </c>
      <c r="CK6" s="21">
        <f t="shared" si="9"/>
        <v>52.75</v>
      </c>
      <c r="CL6" s="20" t="str">
        <f>IF(CL7="","",IF(CL7="-","【-】","【"&amp;SUBSTITUTE(TEXT(CL7,"#,##0.00"),"-","△")&amp;"】"))</f>
        <v>【52.93】</v>
      </c>
      <c r="CM6" s="21">
        <f>IF(CM7="",NA(),CM7)</f>
        <v>56.81</v>
      </c>
      <c r="CN6" s="21">
        <f t="shared" ref="CN6:CV6" si="10">IF(CN7="",NA(),CN7)</f>
        <v>58.11</v>
      </c>
      <c r="CO6" s="21">
        <f t="shared" si="10"/>
        <v>57.36</v>
      </c>
      <c r="CP6" s="21">
        <f t="shared" si="10"/>
        <v>57.87</v>
      </c>
      <c r="CQ6" s="21">
        <f t="shared" si="10"/>
        <v>56</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93.75</v>
      </c>
      <c r="CY6" s="21">
        <f t="shared" ref="CY6:DG6" si="11">IF(CY7="",NA(),CY7)</f>
        <v>93.7</v>
      </c>
      <c r="CZ6" s="21">
        <f t="shared" si="11"/>
        <v>94.36</v>
      </c>
      <c r="DA6" s="21">
        <f t="shared" si="11"/>
        <v>93.83</v>
      </c>
      <c r="DB6" s="21">
        <f t="shared" si="11"/>
        <v>93.98</v>
      </c>
      <c r="DC6" s="21">
        <f t="shared" si="11"/>
        <v>93.21</v>
      </c>
      <c r="DD6" s="21">
        <f t="shared" si="11"/>
        <v>94.01</v>
      </c>
      <c r="DE6" s="21">
        <f t="shared" si="11"/>
        <v>94.14</v>
      </c>
      <c r="DF6" s="21">
        <f t="shared" si="11"/>
        <v>94.02</v>
      </c>
      <c r="DG6" s="21">
        <f t="shared" si="11"/>
        <v>94.43</v>
      </c>
      <c r="DH6" s="20" t="str">
        <f>IF(DH7="","",IF(DH7="-","【-】","【"&amp;SUBSTITUTE(TEXT(DH7,"#,##0.00"),"-","△")&amp;"】"))</f>
        <v>【94.36】</v>
      </c>
      <c r="DI6" s="21">
        <f>IF(DI7="",NA(),DI7)</f>
        <v>5.84</v>
      </c>
      <c r="DJ6" s="21">
        <f t="shared" ref="DJ6:DR6" si="12">IF(DJ7="",NA(),DJ7)</f>
        <v>11.31</v>
      </c>
      <c r="DK6" s="21">
        <f t="shared" si="12"/>
        <v>16.190000000000001</v>
      </c>
      <c r="DL6" s="21">
        <f t="shared" si="12"/>
        <v>21.04</v>
      </c>
      <c r="DM6" s="21">
        <f t="shared" si="12"/>
        <v>25.44</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1">
        <f>IF(EE7="",NA(),EE7)</f>
        <v>0.44</v>
      </c>
      <c r="EF6" s="21">
        <f t="shared" ref="EF6:EN6" si="14">IF(EF7="",NA(),EF7)</f>
        <v>0.32</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40002</v>
      </c>
      <c r="D7" s="23">
        <v>46</v>
      </c>
      <c r="E7" s="23">
        <v>17</v>
      </c>
      <c r="F7" s="23">
        <v>3</v>
      </c>
      <c r="G7" s="23">
        <v>0</v>
      </c>
      <c r="H7" s="23" t="s">
        <v>96</v>
      </c>
      <c r="I7" s="23" t="s">
        <v>97</v>
      </c>
      <c r="J7" s="23" t="s">
        <v>98</v>
      </c>
      <c r="K7" s="23" t="s">
        <v>99</v>
      </c>
      <c r="L7" s="23" t="s">
        <v>100</v>
      </c>
      <c r="M7" s="23" t="s">
        <v>101</v>
      </c>
      <c r="N7" s="24" t="s">
        <v>102</v>
      </c>
      <c r="O7" s="24">
        <v>88.61</v>
      </c>
      <c r="P7" s="24">
        <v>84.8</v>
      </c>
      <c r="Q7" s="24">
        <v>100</v>
      </c>
      <c r="R7" s="24">
        <v>0</v>
      </c>
      <c r="S7" s="24">
        <v>2242389</v>
      </c>
      <c r="T7" s="24">
        <v>7282.29</v>
      </c>
      <c r="U7" s="24">
        <v>307.92</v>
      </c>
      <c r="V7" s="24">
        <v>882047</v>
      </c>
      <c r="W7" s="24">
        <v>218.08</v>
      </c>
      <c r="X7" s="24">
        <v>4044.6</v>
      </c>
      <c r="Y7" s="24">
        <v>109.64</v>
      </c>
      <c r="Z7" s="24">
        <v>105.66</v>
      </c>
      <c r="AA7" s="24">
        <v>105.01</v>
      </c>
      <c r="AB7" s="24">
        <v>110.81</v>
      </c>
      <c r="AC7" s="29">
        <v>107.45256469684657</v>
      </c>
      <c r="AD7" s="24">
        <v>100.49</v>
      </c>
      <c r="AE7" s="24">
        <v>101.63</v>
      </c>
      <c r="AF7" s="24">
        <v>100.14</v>
      </c>
      <c r="AG7" s="24">
        <v>99.22</v>
      </c>
      <c r="AH7" s="24">
        <v>100.31</v>
      </c>
      <c r="AI7" s="24">
        <v>100.34</v>
      </c>
      <c r="AJ7" s="24">
        <v>0</v>
      </c>
      <c r="AK7" s="24">
        <v>0</v>
      </c>
      <c r="AL7" s="24">
        <v>0</v>
      </c>
      <c r="AM7" s="24">
        <v>0</v>
      </c>
      <c r="AN7" s="29">
        <v>0</v>
      </c>
      <c r="AO7" s="24">
        <v>7.27</v>
      </c>
      <c r="AP7" s="24">
        <v>9.1</v>
      </c>
      <c r="AQ7" s="24">
        <v>10.71</v>
      </c>
      <c r="AR7" s="24">
        <v>11.46</v>
      </c>
      <c r="AS7" s="24">
        <v>9.85</v>
      </c>
      <c r="AT7" s="24">
        <v>9.7899999999999991</v>
      </c>
      <c r="AU7" s="24">
        <v>97.96</v>
      </c>
      <c r="AV7" s="24">
        <v>91.73</v>
      </c>
      <c r="AW7" s="24">
        <v>109.51</v>
      </c>
      <c r="AX7" s="24">
        <v>139.79</v>
      </c>
      <c r="AY7" s="24">
        <v>161.57</v>
      </c>
      <c r="AZ7" s="24">
        <v>97.37</v>
      </c>
      <c r="BA7" s="24">
        <v>101.14</v>
      </c>
      <c r="BB7" s="24">
        <v>104.74</v>
      </c>
      <c r="BC7" s="24">
        <v>104.74</v>
      </c>
      <c r="BD7" s="24">
        <v>104.66</v>
      </c>
      <c r="BE7" s="24">
        <v>104.39</v>
      </c>
      <c r="BF7" s="24">
        <v>321.25</v>
      </c>
      <c r="BG7" s="24">
        <v>296.54000000000002</v>
      </c>
      <c r="BH7" s="24">
        <v>278.86</v>
      </c>
      <c r="BI7" s="24">
        <v>227.22</v>
      </c>
      <c r="BJ7" s="29">
        <v>254.04558924084748</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62.84</v>
      </c>
      <c r="CC7" s="24">
        <v>61.73</v>
      </c>
      <c r="CD7" s="24">
        <v>65.099999999999994</v>
      </c>
      <c r="CE7" s="24">
        <v>62.16</v>
      </c>
      <c r="CF7" s="29">
        <v>64.432203379671378</v>
      </c>
      <c r="CG7" s="24">
        <v>50.64</v>
      </c>
      <c r="CH7" s="24">
        <v>50.67</v>
      </c>
      <c r="CI7" s="24">
        <v>48.7</v>
      </c>
      <c r="CJ7" s="24">
        <v>52.53</v>
      </c>
      <c r="CK7" s="24">
        <v>52.75</v>
      </c>
      <c r="CL7" s="24">
        <v>52.93</v>
      </c>
      <c r="CM7" s="24">
        <v>56.81</v>
      </c>
      <c r="CN7" s="24">
        <v>58.11</v>
      </c>
      <c r="CO7" s="24">
        <v>57.36</v>
      </c>
      <c r="CP7" s="24">
        <v>57.87</v>
      </c>
      <c r="CQ7" s="24">
        <v>56</v>
      </c>
      <c r="CR7" s="24">
        <v>67.209999999999994</v>
      </c>
      <c r="CS7" s="24">
        <v>68.2</v>
      </c>
      <c r="CT7" s="24">
        <v>68.05</v>
      </c>
      <c r="CU7" s="24">
        <v>67.099999999999994</v>
      </c>
      <c r="CV7" s="24">
        <v>71.900000000000006</v>
      </c>
      <c r="CW7" s="24">
        <v>71.88</v>
      </c>
      <c r="CX7" s="24">
        <v>93.75</v>
      </c>
      <c r="CY7" s="24">
        <v>93.7</v>
      </c>
      <c r="CZ7" s="24">
        <v>94.36</v>
      </c>
      <c r="DA7" s="24">
        <v>93.83</v>
      </c>
      <c r="DB7" s="24">
        <v>93.98</v>
      </c>
      <c r="DC7" s="24">
        <v>93.21</v>
      </c>
      <c r="DD7" s="24">
        <v>94.01</v>
      </c>
      <c r="DE7" s="24">
        <v>94.14</v>
      </c>
      <c r="DF7" s="24">
        <v>94.02</v>
      </c>
      <c r="DG7" s="24">
        <v>94.43</v>
      </c>
      <c r="DH7" s="24">
        <v>94.36</v>
      </c>
      <c r="DI7" s="24">
        <v>5.84</v>
      </c>
      <c r="DJ7" s="24">
        <v>11.31</v>
      </c>
      <c r="DK7" s="24">
        <v>16.190000000000001</v>
      </c>
      <c r="DL7" s="24">
        <v>21.04</v>
      </c>
      <c r="DM7" s="24">
        <v>25.44</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0.44</v>
      </c>
      <c r="EF7" s="24">
        <v>0.32</v>
      </c>
      <c r="EG7" s="24">
        <v>0</v>
      </c>
      <c r="EH7" s="24">
        <v>0</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3C50E2E-51E4-45C3-831B-83103205BECA}"/>
</file>

<file path=customXml/itemProps2.xml><?xml version="1.0" encoding="utf-8"?>
<ds:datastoreItem xmlns:ds="http://schemas.openxmlformats.org/officeDocument/2006/customXml" ds:itemID="{88F63C84-8E79-496C-800A-AEF5B71E3F8A}"/>
</file>

<file path=customXml/itemProps3.xml><?xml version="1.0" encoding="utf-8"?>
<ds:datastoreItem xmlns:ds="http://schemas.openxmlformats.org/officeDocument/2006/customXml" ds:itemID="{AA7D90EE-FCAD-4D62-8608-C1A3460F4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2025-02-15T05:18:03Z</dcterms:created>
  <dcterms:modified xsi:type="dcterms:W3CDTF">2025-02-15T05:18:18Z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