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A9950FD-1624-4183-8AFC-85EDB33E68E7}" xr6:coauthVersionLast="47" xr6:coauthVersionMax="47" xr10:uidLastSave="{1B0164D1-AEB7-4777-BF05-A9FA75EBBDC1}"/>
  <workbookProtection workbookAlgorithmName="SHA-512" workbookHashValue="IRWc0WKiPL7j7n0DOvEN9IAdJwUVb/yHHQtqtbqJXSdvdsfi8dnAnw6HoYXBCUTwBXn5mD0QeIOptRH++3k9gg==" workbookSaltValue="f5zA5NDvVyEZqaDOI3MiMQ==" workbookSpinCount="100000" lockStructure="1"/>
  <bookViews>
    <workbookView xWindow="-26910" yWindow="1650"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CV10" i="5" s="1"/>
  <c r="C10" i="5"/>
  <c r="NX79" i="4"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PT55" i="4" s="1"/>
  <c r="CT6" i="5"/>
  <c r="CU11" i="5" s="1"/>
  <c r="CS6" i="5"/>
  <c r="CT11" i="5" s="1"/>
  <c r="CR6" i="5"/>
  <c r="FI90" i="4" s="1"/>
  <c r="CQ6" i="5"/>
  <c r="CM12" i="5" s="1"/>
  <c r="CP6" i="5"/>
  <c r="CL12" i="5" s="1"/>
  <c r="CO6" i="5"/>
  <c r="CK12" i="5" s="1"/>
  <c r="CN6" i="5"/>
  <c r="CJ12" i="5" s="1"/>
  <c r="CM6" i="5"/>
  <c r="CI12" i="5" s="1"/>
  <c r="CL6" i="5"/>
  <c r="CM11" i="5" s="1"/>
  <c r="CK6" i="5"/>
  <c r="LT55" i="4" s="1"/>
  <c r="CJ6" i="5"/>
  <c r="CK11" i="5" s="1"/>
  <c r="CI6" i="5"/>
  <c r="CJ11" i="5" s="1"/>
  <c r="CH6" i="5"/>
  <c r="CI11" i="5" s="1"/>
  <c r="CG6" i="5"/>
  <c r="EH90" i="4" s="1"/>
  <c r="CF6" i="5"/>
  <c r="CE6" i="5"/>
  <c r="CA12" i="5" s="1"/>
  <c r="CD6" i="5"/>
  <c r="BZ12" i="5" s="1"/>
  <c r="CC6" i="5"/>
  <c r="BY12" i="5" s="1"/>
  <c r="CB6" i="5"/>
  <c r="CA6" i="5"/>
  <c r="HT55" i="4" s="1"/>
  <c r="BZ6" i="5"/>
  <c r="CA11" i="5" s="1"/>
  <c r="BY6" i="5"/>
  <c r="BZ11" i="5" s="1"/>
  <c r="BX6" i="5"/>
  <c r="BY11" i="5" s="1"/>
  <c r="BW6" i="5"/>
  <c r="ER55" i="4" s="1"/>
  <c r="BV6" i="5"/>
  <c r="DG90" i="4" s="1"/>
  <c r="BU6" i="5"/>
  <c r="BQ12" i="5" s="1"/>
  <c r="BT6" i="5"/>
  <c r="BP12" i="5" s="1"/>
  <c r="BS6" i="5"/>
  <c r="BO12" i="5" s="1"/>
  <c r="BR6" i="5"/>
  <c r="BN12" i="5" s="1"/>
  <c r="BQ6" i="5"/>
  <c r="BM12" i="5" s="1"/>
  <c r="BP6" i="5"/>
  <c r="BQ11" i="5" s="1"/>
  <c r="BO6" i="5"/>
  <c r="BP11" i="5" s="1"/>
  <c r="BN6" i="5"/>
  <c r="BO11" i="5" s="1"/>
  <c r="BM6" i="5"/>
  <c r="AR55" i="4" s="1"/>
  <c r="BL6" i="5"/>
  <c r="BM11" i="5" s="1"/>
  <c r="BK6" i="5"/>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CF90" i="4"/>
  <c r="C90" i="4"/>
  <c r="RA81" i="4"/>
  <c r="PZ81" i="4"/>
  <c r="MW81" i="4"/>
  <c r="JN81" i="4"/>
  <c r="IM81" i="4"/>
  <c r="GK81" i="4"/>
  <c r="CA81" i="4"/>
  <c r="AZ81" i="4"/>
  <c r="Y81" i="4"/>
  <c r="RA80" i="4"/>
  <c r="NX80" i="4"/>
  <c r="MW80" i="4"/>
  <c r="KO80" i="4"/>
  <c r="JN80" i="4"/>
  <c r="IM80" i="4"/>
  <c r="DB80" i="4"/>
  <c r="CA80" i="4"/>
  <c r="AZ80" i="4"/>
  <c r="RA79" i="4"/>
  <c r="OY79" i="4"/>
  <c r="MW79" i="4"/>
  <c r="IM79" i="4"/>
  <c r="EC79" i="4"/>
  <c r="CA79" i="4"/>
  <c r="Y79" i="4"/>
  <c r="RH56" i="4"/>
  <c r="OZ56" i="4"/>
  <c r="OF56" i="4"/>
  <c r="LT56" i="4"/>
  <c r="JL56" i="4"/>
  <c r="BL56" i="4"/>
  <c r="AR56" i="4"/>
  <c r="OZ55" i="4"/>
  <c r="MN55" i="4"/>
  <c r="KF55" i="4"/>
  <c r="JL55" i="4"/>
  <c r="GZ55" i="4"/>
  <c r="GF55" i="4"/>
  <c r="FL55" i="4"/>
  <c r="BL55" i="4"/>
  <c r="X55" i="4"/>
  <c r="RH54" i="4"/>
  <c r="PT54" i="4"/>
  <c r="OF54" i="4"/>
  <c r="MN54" i="4"/>
  <c r="KZ54" i="4"/>
  <c r="JL54" i="4"/>
  <c r="GF54" i="4"/>
  <c r="CZ54" i="4"/>
  <c r="BL54" i="4"/>
  <c r="X54" i="4"/>
  <c r="OZ33" i="4"/>
  <c r="OF33" i="4"/>
  <c r="MN33" i="4"/>
  <c r="LT33" i="4"/>
  <c r="KZ33" i="4"/>
  <c r="KF33" i="4"/>
  <c r="JL33" i="4"/>
  <c r="GZ33" i="4"/>
  <c r="GF33" i="4"/>
  <c r="FL33" i="4"/>
  <c r="BL33" i="4"/>
  <c r="OZ32" i="4"/>
  <c r="MN32" i="4"/>
  <c r="JL32" i="4"/>
  <c r="CF32" i="4"/>
  <c r="BL32" i="4"/>
  <c r="X32" i="4"/>
  <c r="RH31" i="4"/>
  <c r="PT31" i="4"/>
  <c r="OF31" i="4"/>
  <c r="MN31" i="4"/>
  <c r="KZ31" i="4"/>
  <c r="JL31" i="4"/>
  <c r="GF31" i="4"/>
  <c r="CZ31" i="4"/>
  <c r="BL31" i="4"/>
  <c r="X31" i="4"/>
  <c r="LZ10" i="4"/>
  <c r="IT10" i="4"/>
  <c r="FN10" i="4"/>
  <c r="CH10" i="4"/>
  <c r="B10" i="4"/>
  <c r="PF8" i="4"/>
  <c r="LZ8" i="4"/>
  <c r="IT8" i="4"/>
  <c r="FN8" i="4"/>
  <c r="CH8" i="4"/>
  <c r="B8" i="4"/>
  <c r="B5" i="4"/>
  <c r="BQ10" i="5" l="1"/>
  <c r="BZ10" i="5"/>
  <c r="CA10" i="5"/>
  <c r="EC81" i="4"/>
  <c r="CK10" i="5"/>
  <c r="DG10" i="5"/>
  <c r="FL31" i="4"/>
  <c r="CF54" i="4"/>
  <c r="QN54" i="4"/>
  <c r="GZ31" i="4"/>
  <c r="FL32" i="4"/>
  <c r="FL54" i="4"/>
  <c r="FL56" i="4"/>
  <c r="KF31" i="4"/>
  <c r="GF32" i="4"/>
  <c r="GF56" i="4"/>
  <c r="DB79" i="4"/>
  <c r="GK80" i="4"/>
  <c r="DI10" i="5"/>
  <c r="GZ32" i="4"/>
  <c r="GZ54" i="4"/>
  <c r="CF55" i="4"/>
  <c r="GZ56" i="4"/>
  <c r="W10" i="5"/>
  <c r="DR10" i="5"/>
  <c r="Y10" i="5"/>
  <c r="DS10" i="5"/>
  <c r="HL79" i="4"/>
  <c r="KO81" i="4"/>
  <c r="KF32" i="4"/>
  <c r="KF54" i="4"/>
  <c r="KF56" i="4"/>
  <c r="AH10" i="5"/>
  <c r="EC10" i="5"/>
  <c r="AI10" i="5"/>
  <c r="CV11" i="5"/>
  <c r="OZ54" i="4"/>
  <c r="OZ31" i="4"/>
  <c r="KZ56" i="4"/>
  <c r="JN79" i="4"/>
  <c r="AS10" i="5"/>
  <c r="CF31" i="4"/>
  <c r="QN31" i="4"/>
  <c r="AR33" i="4"/>
  <c r="RH33" i="4"/>
  <c r="MN56" i="4"/>
  <c r="BO10" i="5"/>
  <c r="AF12" i="5"/>
  <c r="ER33" i="4"/>
  <c r="AJ12" i="5"/>
  <c r="HT33" i="4"/>
  <c r="EB10" i="5"/>
  <c r="CJ10" i="5"/>
  <c r="AR10" i="5"/>
  <c r="DQ10" i="5"/>
  <c r="BY10" i="5"/>
  <c r="AG10" i="5"/>
  <c r="DF10" i="5"/>
  <c r="BN10" i="5"/>
  <c r="V10" i="5"/>
  <c r="AZ79" i="4"/>
  <c r="AR54" i="4"/>
  <c r="AR31" i="4"/>
  <c r="U10" i="5"/>
  <c r="V11" i="5"/>
  <c r="BD11" i="5"/>
  <c r="CL11" i="5"/>
  <c r="HL81" i="4"/>
  <c r="CU10" i="5"/>
  <c r="AF11" i="5"/>
  <c r="BN11" i="5"/>
  <c r="BD12" i="5"/>
  <c r="PT33" i="4"/>
  <c r="BX12" i="5"/>
  <c r="ER56" i="4"/>
  <c r="CB12" i="5"/>
  <c r="HT56" i="4"/>
  <c r="KZ32" i="4"/>
  <c r="QN32" i="4"/>
  <c r="KZ55" i="4"/>
  <c r="QN55" i="4"/>
  <c r="RH32" i="4"/>
  <c r="CF33" i="4"/>
  <c r="QN33" i="4"/>
  <c r="RH55" i="4"/>
  <c r="CF56" i="4"/>
  <c r="QN56" i="4"/>
  <c r="OY80" i="4"/>
  <c r="CZ32" i="4"/>
  <c r="OF32" i="4"/>
  <c r="X33" i="4"/>
  <c r="CZ33" i="4"/>
  <c r="CZ55" i="4"/>
  <c r="OF55" i="4"/>
  <c r="X56" i="4"/>
  <c r="CZ56" i="4"/>
  <c r="Y80" i="4"/>
  <c r="EC80" i="4"/>
  <c r="PZ80" i="4"/>
  <c r="OY81" i="4"/>
  <c r="BC10" i="5"/>
  <c r="AJ11" i="5"/>
  <c r="BX11" i="5"/>
  <c r="CV12" i="5"/>
  <c r="PT56" i="4"/>
  <c r="DH12" i="5"/>
  <c r="DB81" i="4"/>
  <c r="DQ11" i="5"/>
  <c r="HL80" i="4"/>
  <c r="EB12" i="5"/>
  <c r="NX81" i="4"/>
  <c r="CT10" i="5"/>
  <c r="BB10" i="5"/>
  <c r="EA10" i="5"/>
  <c r="CI10" i="5"/>
  <c r="AQ10" i="5"/>
  <c r="DP10" i="5"/>
  <c r="BX10" i="5"/>
  <c r="AF10" i="5"/>
  <c r="GK79" i="4"/>
  <c r="ER54" i="4"/>
  <c r="ER31" i="4"/>
  <c r="BM10" i="5"/>
  <c r="AT11" i="5"/>
  <c r="CB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<sst xmlns="http://schemas.openxmlformats.org/spreadsheetml/2006/main" count="262" uniqueCount="108">
  <si>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</si>
  <si>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</si>
  <si>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</si>
  <si>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</si>
  <si>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</si>
  <si>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</si>
  <si>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</si>
  <si>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</si>
  <si>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</si>
  <si>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</si>
  <si>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</si>
  <si>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</si>
  <si>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</si>
  <si>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</si>
  <si>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</si>
  <si>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</si>
  <si>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</si>
  <si>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</si>
  <si>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</si>
  <si>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</si>
  <si>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</si>
  <si>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</si>
  <si>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</si>
  <si>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</si>
  <si>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</si>
  <si>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</si>
  <si>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</si>
  <si>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</si>
  <si>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</si>
  <si>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</si>
  <si>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</si>
  <si>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</si>
  <si>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</si>
  <si>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</si>
  <si>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</si>
  <si>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</si>
  <si>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</si>
  <si>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</si>
  <si>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</si>
  <si>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</si>
  <si>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</si>
  <si>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</si>
  <si>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</si>
  <si>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</si>
  <si>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</si>
  <si>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</si>
  <si>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</si>
  <si>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</si>
  <si>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</si>
  <si>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</si>
  <si>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</si>
  <si>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</si>
  <si>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</si>
  <si>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</si>
  <si>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</si>
  <si>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</si>
  <si>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</si>
  <si>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</si>
  <si>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</si>
  <si>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</si>
  <si>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</si>
  <si>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</si>
  <si>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</si>
  <si>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</si>
  <si>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</si>
  <si>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</si>
  <si>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</si>
  <si>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</si>
  <si>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</si>
  <si>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</si>
  <si>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</si>
  <si>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</si>
  <si>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</si>
  <si>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</si>
  <si>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</si>
  <si>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</si>
  <si>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</si>
  <si>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</si>
  <si>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</si>
  <si>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</si>
  <si>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</si>
  <si>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</si>
  <si>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</si>
  <si>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</si>
  <si>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</si>
  <si>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</si>
  <si>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</si>
  <si>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</si>
  <si>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</si>
  <si>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050008</t>
  </si>
  <si>
    <t>46</t>
  </si>
  <si>
    <t>02</t>
  </si>
  <si>
    <t>0</t>
  </si>
  <si>
    <t>000</t>
  </si>
  <si>
    <t>秋田県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</si>
  <si>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</si>
  <si>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</si>
  <si>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</si>
  <si>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</si>
  <si>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</si>
  <si>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</si>
  <si>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</si>
  <si>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</si>
  <si>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</si>
  <si>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</si>
  <si>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全国平均と比較し、法定耐用年数に近い資産が少ない（管路を除く）。
○管路経年化率、管路更新率
　全国平均と比較し、法定耐用年数を超えた管路の割合が高い。
　現在、第二期改良計画（平成２１年度～令和７年度）を進めており、送水施設の改良等を行っている。
　第三期以降の計画は構想段階であり、アセットマネジメント計画（令和５年度策定）に基づいた見直しを進めている。</t>
    <rPh sb="142" eb="143">
      <t>3</t>
    </rPh>
    <rPh sb="144" eb="146">
      <t>イコウ</t>
    </rPh>
    <rPh sb="171" eb="173">
      <t>レイワ</t>
    </rPh>
    <rPh sb="174" eb="176">
      <t>ネンド</t>
    </rPh>
    <rPh sb="176" eb="178">
      <t>サクテイ</t>
    </rPh>
    <rPh sb="180" eb="181">
      <t>モト</t>
    </rPh>
    <rPh sb="188" eb="189">
      <t>スス</t>
    </rPh>
    <phoneticPr fontId="5"/>
  </si>
  <si>
    <t xml:space="preserve">　収益面ではユーザーの事業縮小や撤退による給水収益の減少、費用面では電気料金の高騰に伴う動力費の増加など、今後厳しい経営状況が見込まれる。
　アセットマネジメント計画に基づいた改良計画の見直しを進めるとともに、給水料金の適正化や用水需要に見合ったダウンサイジングなどで経営の健全化を図る。
</t>
    <rPh sb="1" eb="4">
      <t>シュウエキメン</t>
    </rPh>
    <rPh sb="81" eb="83">
      <t>ケイカク</t>
    </rPh>
    <rPh sb="84" eb="85">
      <t>モト</t>
    </rPh>
    <rPh sb="97" eb="98">
      <t>スス</t>
    </rPh>
    <rPh sb="105" eb="107">
      <t>キュウスイ</t>
    </rPh>
    <rPh sb="107" eb="109">
      <t>リョウキン</t>
    </rPh>
    <rPh sb="110" eb="113">
      <t>テキセイカ</t>
    </rPh>
    <rPh sb="134" eb="136">
      <t>ケイエイ</t>
    </rPh>
    <rPh sb="137" eb="140">
      <t>ケンゼンカ</t>
    </rPh>
    <phoneticPr fontId="5"/>
  </si>
  <si>
    <t>○経常収支比率
　給水収益は前年度より減少した一方で、維持修繕費が抑えられたことにより経常収支比率は上昇した。基準である１００％を上回っており、健全性に問題はない。
○流動比率
　給水収益の減少や動力費の増加により、現金預金残高が減少したことから流動比率は低下したものの１００％を大きく上回っており、短期的な支払能力に問題はない。
○企業債残高対給水収益比率
　近年は新たな企業債を発行しておらず、既存の企業債の償還が進んでいることから年々減少している。
○料金回収率
　供給単価は前年度から変わらなかった一方で、給水原価が維持修繕費等の減少に伴って下降したことにより、料金回収率は上昇した。全国平均を上回っており、健全性に問題はない。
○施設利用率
　契約水量の減量があったことから、前年よりも下降したものの全国平均を上回っており、健全性に問題はない。
○契約率
　契約水量の減量があったことから、前年よりも下降した。新規ユーザーの開拓に努めるとともに、用水需要に見合ったダウンサイジングなども検討していく。</t>
    <rPh sb="19" eb="21">
      <t>ゲンショウ</t>
    </rPh>
    <rPh sb="23" eb="25">
      <t>イッポウ</t>
    </rPh>
    <rPh sb="27" eb="29">
      <t>イジ</t>
    </rPh>
    <rPh sb="29" eb="32">
      <t>シュウゼンヒ</t>
    </rPh>
    <rPh sb="33" eb="34">
      <t>オサ</t>
    </rPh>
    <rPh sb="50" eb="52">
      <t>ジョウショウ</t>
    </rPh>
    <rPh sb="55" eb="57">
      <t>キジュン</t>
    </rPh>
    <rPh sb="65" eb="67">
      <t>ウワマワ</t>
    </rPh>
    <rPh sb="90" eb="92">
      <t>キュウスイ</t>
    </rPh>
    <rPh sb="92" eb="94">
      <t>シュウエキ</t>
    </rPh>
    <rPh sb="95" eb="97">
      <t>ゲンショウ</t>
    </rPh>
    <rPh sb="98" eb="101">
      <t>ドウリョクヒ</t>
    </rPh>
    <rPh sb="102" eb="104">
      <t>ゾウカ</t>
    </rPh>
    <rPh sb="150" eb="153">
      <t>タンキテキ</t>
    </rPh>
    <rPh sb="154" eb="156">
      <t>シハライ</t>
    </rPh>
    <rPh sb="156" eb="158">
      <t>ノウリョク</t>
    </rPh>
    <rPh sb="159" eb="161">
      <t>モンダイ</t>
    </rPh>
    <rPh sb="167" eb="170">
      <t>キギョウサイ</t>
    </rPh>
    <rPh sb="170" eb="172">
      <t>ザンダカ</t>
    </rPh>
    <rPh sb="172" eb="173">
      <t>タイ</t>
    </rPh>
    <rPh sb="173" eb="175">
      <t>キュウスイ</t>
    </rPh>
    <rPh sb="175" eb="177">
      <t>シュウエキ</t>
    </rPh>
    <rPh sb="177" eb="179">
      <t>ヒリツ</t>
    </rPh>
    <rPh sb="181" eb="183">
      <t>キンネン</t>
    </rPh>
    <rPh sb="187" eb="190">
      <t>キギョウサイ</t>
    </rPh>
    <rPh sb="191" eb="193">
      <t>ハッコウ</t>
    </rPh>
    <rPh sb="199" eb="201">
      <t>キゾン</t>
    </rPh>
    <rPh sb="202" eb="205">
      <t>キギョウサイ</t>
    </rPh>
    <rPh sb="206" eb="208">
      <t>ショウカン</t>
    </rPh>
    <rPh sb="209" eb="210">
      <t>スス</t>
    </rPh>
    <rPh sb="218" eb="220">
      <t>ネンネン</t>
    </rPh>
    <rPh sb="220" eb="222">
      <t>ゲンショウ</t>
    </rPh>
    <rPh sb="236" eb="238">
      <t>キョウキュウ</t>
    </rPh>
    <rPh sb="238" eb="240">
      <t>タンカ</t>
    </rPh>
    <rPh sb="241" eb="244">
      <t>ゼンネンド</t>
    </rPh>
    <rPh sb="246" eb="247">
      <t>カ</t>
    </rPh>
    <rPh sb="253" eb="255">
      <t>イッポウ</t>
    </rPh>
    <rPh sb="262" eb="264">
      <t>イジ</t>
    </rPh>
    <rPh sb="264" eb="267">
      <t>シュウゼンヒ</t>
    </rPh>
    <rPh sb="267" eb="268">
      <t>トウ</t>
    </rPh>
    <rPh sb="269" eb="271">
      <t>ゲンショウ</t>
    </rPh>
    <rPh sb="272" eb="273">
      <t>トモナ</t>
    </rPh>
    <rPh sb="275" eb="277">
      <t>カコウ</t>
    </rPh>
    <rPh sb="285" eb="287">
      <t>リョウキン</t>
    </rPh>
    <rPh sb="291" eb="293">
      <t>ジョウショウ</t>
    </rPh>
    <rPh sb="327" eb="329">
      <t>ケイヤク</t>
    </rPh>
    <rPh sb="329" eb="331">
      <t>スイリョウ</t>
    </rPh>
    <rPh sb="332" eb="334">
      <t>ゲンリョウ</t>
    </rPh>
    <rPh sb="343" eb="345">
      <t>ゼンネン</t>
    </rPh>
    <rPh sb="348" eb="350">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</si>
</sst>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30.77</c:v>
                </c:pt>
                <c:pt idx="1">
                  <c:v>31.99</c:v>
                </c:pt>
                <c:pt idx="2">
                  <c:v>33.549999999999997</c:v>
                </c:pt>
                <c:pt idx="3">
                  <c:v>34.909999999999997</c:v>
                </c:pt>
                <c:pt idx="4">
                  <c:v>36.229999999999997</c:v>
                </c:pt>
              </c:numCache>
            </c:numRef>
          </c:val>
          <c:extLst>
            <c:ext xmlns:c16="http://schemas.microsoft.com/office/drawing/2014/chart" uri="{C3380CC4-5D6E-409C-BE32-E72D297353CC}">
              <c16:uniqueId val="{00000000-2335-4080-8D00-9771934313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2335-4080-8D00-9771934313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98.34</c:v>
                </c:pt>
                <c:pt idx="1">
                  <c:v>98.28</c:v>
                </c:pt>
                <c:pt idx="2">
                  <c:v>98.28</c:v>
                </c:pt>
                <c:pt idx="3">
                  <c:v>98.28</c:v>
                </c:pt>
                <c:pt idx="4">
                  <c:v>98.28</c:v>
                </c:pt>
              </c:numCache>
            </c:numRef>
          </c:val>
          <c:extLst>
            <c:ext xmlns:c16="http://schemas.microsoft.com/office/drawing/2014/chart" uri="{C3380CC4-5D6E-409C-BE32-E72D297353CC}">
              <c16:uniqueId val="{00000000-A0BE-4D61-9CB7-4E18EF3BD9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A0BE-4D61-9CB7-4E18EF3BD9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4-4F1D-84F7-BA2ED6F997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DC04-4F1D-84F7-BA2ED6F997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802.1</c:v>
                </c:pt>
                <c:pt idx="1">
                  <c:v>774.94</c:v>
                </c:pt>
                <c:pt idx="2">
                  <c:v>828.02</c:v>
                </c:pt>
                <c:pt idx="3">
                  <c:v>746.1</c:v>
                </c:pt>
                <c:pt idx="4">
                  <c:v>684.72</c:v>
                </c:pt>
              </c:numCache>
            </c:numRef>
          </c:val>
          <c:extLst>
            <c:ext xmlns:c16="http://schemas.microsoft.com/office/drawing/2014/chart" uri="{C3380CC4-5D6E-409C-BE32-E72D297353CC}">
              <c16:uniqueId val="{00000000-A73E-4B44-805E-403B1CB8E1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A73E-4B44-805E-403B1CB8E1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266.89</c:v>
                </c:pt>
                <c:pt idx="1">
                  <c:v>251.97</c:v>
                </c:pt>
                <c:pt idx="2">
                  <c:v>222.28</c:v>
                </c:pt>
                <c:pt idx="3">
                  <c:v>203.62</c:v>
                </c:pt>
                <c:pt idx="4">
                  <c:v>193.73</c:v>
                </c:pt>
              </c:numCache>
            </c:numRef>
          </c:val>
          <c:extLst>
            <c:ext xmlns:c16="http://schemas.microsoft.com/office/drawing/2014/chart" uri="{C3380CC4-5D6E-409C-BE32-E72D297353CC}">
              <c16:uniqueId val="{00000000-346C-4FD0-8BD2-2DE43F3358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346C-4FD0-8BD2-2DE43F3358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117.97</c:v>
                </c:pt>
                <c:pt idx="1">
                  <c:v>122.54</c:v>
                </c:pt>
                <c:pt idx="2">
                  <c:v>123.56</c:v>
                </c:pt>
                <c:pt idx="3">
                  <c:v>115.05</c:v>
                </c:pt>
                <c:pt idx="4">
                  <c:v>117.96</c:v>
                </c:pt>
              </c:numCache>
            </c:numRef>
          </c:val>
          <c:extLst>
            <c:ext xmlns:c16="http://schemas.microsoft.com/office/drawing/2014/chart" uri="{C3380CC4-5D6E-409C-BE32-E72D297353CC}">
              <c16:uniqueId val="{00000000-5BF3-4D0F-B985-D953562B81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5BF3-4D0F-B985-D953562B81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12.67</c:v>
                </c:pt>
                <c:pt idx="1">
                  <c:v>12.11</c:v>
                </c:pt>
                <c:pt idx="2">
                  <c:v>12.58</c:v>
                </c:pt>
                <c:pt idx="3">
                  <c:v>13.49</c:v>
                </c:pt>
                <c:pt idx="4">
                  <c:v>13.09</c:v>
                </c:pt>
              </c:numCache>
            </c:numRef>
          </c:val>
          <c:extLst>
            <c:ext xmlns:c16="http://schemas.microsoft.com/office/drawing/2014/chart" uri="{C3380CC4-5D6E-409C-BE32-E72D297353CC}">
              <c16:uniqueId val="{00000000-C4CE-4FE3-9BE2-7344B03BB1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C4CE-4FE3-9BE2-7344B03BB1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69.05</c:v>
                </c:pt>
                <c:pt idx="1">
                  <c:v>68.22</c:v>
                </c:pt>
                <c:pt idx="2">
                  <c:v>69.23</c:v>
                </c:pt>
                <c:pt idx="3">
                  <c:v>68.650000000000006</c:v>
                </c:pt>
                <c:pt idx="4">
                  <c:v>60.79</c:v>
                </c:pt>
              </c:numCache>
            </c:numRef>
          </c:val>
          <c:extLst>
            <c:ext xmlns:c16="http://schemas.microsoft.com/office/drawing/2014/chart" uri="{C3380CC4-5D6E-409C-BE32-E72D297353CC}">
              <c16:uniqueId val="{00000000-4325-4926-B8D7-0C5806A356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4325-4926-B8D7-0C5806A356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78.739999999999995</c:v>
                </c:pt>
                <c:pt idx="1">
                  <c:v>78.89</c:v>
                </c:pt>
                <c:pt idx="2">
                  <c:v>78.44</c:v>
                </c:pt>
                <c:pt idx="3">
                  <c:v>78.64</c:v>
                </c:pt>
                <c:pt idx="4">
                  <c:v>75.040000000000006</c:v>
                </c:pt>
              </c:numCache>
            </c:numRef>
          </c:val>
          <c:extLst>
            <c:ext xmlns:c16="http://schemas.microsoft.com/office/drawing/2014/chart" uri="{C3380CC4-5D6E-409C-BE32-E72D297353CC}">
              <c16:uniqueId val="{00000000-EF8A-4E24-9821-2A153B6508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EF8A-4E24-9821-2A153B6508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83-4665-AA24-E407A09111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3A83-4665-AA24-E407A09111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115.81</c:v>
                </c:pt>
                <c:pt idx="1">
                  <c:v>119.54</c:v>
                </c:pt>
                <c:pt idx="2">
                  <c:v>120.67</c:v>
                </c:pt>
                <c:pt idx="3">
                  <c:v>114.14</c:v>
                </c:pt>
                <c:pt idx="4">
                  <c:v>115.84</c:v>
                </c:pt>
              </c:numCache>
            </c:numRef>
          </c:val>
          <c:extLst>
            <c:ext xmlns:c16="http://schemas.microsoft.com/office/drawing/2014/chart" uri="{C3380CC4-5D6E-409C-BE32-E72D297353CC}">
              <c16:uniqueId val="{00000000-2978-4F4B-9B8E-073BBE89D0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2978-4F4B-9B8E-073BBE89D0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6" zoomScale="80" zoomScaleNormal="80" workbookViewId="0">
      <selection activeCell="TE34" sqref="TE3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秋田県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200000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121574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89.3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150070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115.81</v>
      </c>
      <c r="Y32" s="121"/>
      <c r="Z32" s="121"/>
      <c r="AA32" s="121"/>
      <c r="AB32" s="121"/>
      <c r="AC32" s="121"/>
      <c r="AD32" s="121"/>
      <c r="AE32" s="121"/>
      <c r="AF32" s="121"/>
      <c r="AG32" s="121"/>
      <c r="AH32" s="121"/>
      <c r="AI32" s="121"/>
      <c r="AJ32" s="121"/>
      <c r="AK32" s="121"/>
      <c r="AL32" s="121"/>
      <c r="AM32" s="121"/>
      <c r="AN32" s="121"/>
      <c r="AO32" s="121"/>
      <c r="AP32" s="121"/>
      <c r="AQ32" s="122"/>
      <c r="AR32" s="120">
        <f>データ!U6</f>
        <v>119.54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120.67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114.14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115.84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802.1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774.94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828.02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746.1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684.72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266.89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251.97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222.28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203.62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193.73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117.97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122.54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123.56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115.05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117.96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12.67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12.11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12.58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13.49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13.09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69.05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68.22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69.23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68.650000000000006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60.79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78.739999999999995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78.89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78.44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78.64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75.040000000000006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30.77</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31.99</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33.549999999999997</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34.909999999999997</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36.229999999999997</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98.34</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98.28</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98.28</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98.28</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98.28</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60.09</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60.35</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61.07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61.99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62.44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50.93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52.07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50.36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51.48</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52.79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0.5</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NXUH/84y8WD5uJVKwn1T3C5Wy4TZdeNfTbc9T0jER0S2ocw4XXzd8KJ64TBqNcxFMimA2WLtZ66L30asJEQg==" saltValue="JivfCLUxI6tjYVAKIOpOh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115.81</v>
      </c>
      <c r="U6" s="35">
        <f>U7</f>
        <v>119.54</v>
      </c>
      <c r="V6" s="35">
        <f>V7</f>
        <v>120.67</v>
      </c>
      <c r="W6" s="35">
        <f>W7</f>
        <v>114.14</v>
      </c>
      <c r="X6" s="35">
        <f t="shared" si="3"/>
        <v>115.84</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802.1</v>
      </c>
      <c r="AQ6" s="35">
        <f>AQ7</f>
        <v>774.94</v>
      </c>
      <c r="AR6" s="35">
        <f>AR7</f>
        <v>828.02</v>
      </c>
      <c r="AS6" s="35">
        <f>AS7</f>
        <v>746.1</v>
      </c>
      <c r="AT6" s="35">
        <f t="shared" si="3"/>
        <v>684.72</v>
      </c>
      <c r="AU6" s="35">
        <f t="shared" si="3"/>
        <v>368.36</v>
      </c>
      <c r="AV6" s="35">
        <f t="shared" si="3"/>
        <v>380.84</v>
      </c>
      <c r="AW6" s="35">
        <f t="shared" si="3"/>
        <v>424.64</v>
      </c>
      <c r="AX6" s="35">
        <f t="shared" si="3"/>
        <v>427.23</v>
      </c>
      <c r="AY6" s="35">
        <f t="shared" si="3"/>
        <v>454.07</v>
      </c>
      <c r="AZ6" s="33" t="str">
        <f>IF(AZ7="-","【-】","【"&amp;SUBSTITUTE(TEXT(AZ7,"#,##0.00"),"-","△")&amp;"】")</f>
        <v>【494.95】</v>
      </c>
      <c r="BA6" s="35">
        <f t="shared" si="3"/>
        <v>266.89</v>
      </c>
      <c r="BB6" s="35">
        <f>BB7</f>
        <v>251.97</v>
      </c>
      <c r="BC6" s="35">
        <f>BC7</f>
        <v>222.28</v>
      </c>
      <c r="BD6" s="35">
        <f>BD7</f>
        <v>203.62</v>
      </c>
      <c r="BE6" s="35">
        <f t="shared" si="3"/>
        <v>193.73</v>
      </c>
      <c r="BF6" s="35">
        <f t="shared" si="3"/>
        <v>227.51</v>
      </c>
      <c r="BG6" s="35">
        <f t="shared" si="3"/>
        <v>225.72</v>
      </c>
      <c r="BH6" s="35">
        <f t="shared" si="3"/>
        <v>217.8</v>
      </c>
      <c r="BI6" s="35">
        <f t="shared" si="3"/>
        <v>216.05</v>
      </c>
      <c r="BJ6" s="35">
        <f t="shared" si="3"/>
        <v>213.13</v>
      </c>
      <c r="BK6" s="33" t="str">
        <f>IF(BK7="-","【-】","【"&amp;SUBSTITUTE(TEXT(BK7,"#,##0.00"),"-","△")&amp;"】")</f>
        <v>【229.84】</v>
      </c>
      <c r="BL6" s="35">
        <f t="shared" si="3"/>
        <v>117.97</v>
      </c>
      <c r="BM6" s="35">
        <f>BM7</f>
        <v>122.54</v>
      </c>
      <c r="BN6" s="35">
        <f>BN7</f>
        <v>123.56</v>
      </c>
      <c r="BO6" s="35">
        <f>BO7</f>
        <v>115.05</v>
      </c>
      <c r="BP6" s="35">
        <f t="shared" si="3"/>
        <v>117.96</v>
      </c>
      <c r="BQ6" s="35">
        <f t="shared" si="3"/>
        <v>117.69</v>
      </c>
      <c r="BR6" s="35">
        <f t="shared" si="3"/>
        <v>116.75</v>
      </c>
      <c r="BS6" s="35">
        <f t="shared" si="3"/>
        <v>115.48</v>
      </c>
      <c r="BT6" s="35">
        <f t="shared" si="3"/>
        <v>109.91</v>
      </c>
      <c r="BU6" s="35">
        <f t="shared" si="3"/>
        <v>111.83</v>
      </c>
      <c r="BV6" s="33" t="str">
        <f>IF(BV7="-","【-】","【"&amp;SUBSTITUTE(TEXT(BV7,"#,##0.00"),"-","△")&amp;"】")</f>
        <v>【110.13】</v>
      </c>
      <c r="BW6" s="35">
        <f t="shared" si="3"/>
        <v>12.67</v>
      </c>
      <c r="BX6" s="35">
        <f>BX7</f>
        <v>12.11</v>
      </c>
      <c r="BY6" s="35">
        <f>BY7</f>
        <v>12.58</v>
      </c>
      <c r="BZ6" s="35">
        <f>BZ7</f>
        <v>13.49</v>
      </c>
      <c r="CA6" s="35">
        <f t="shared" si="3"/>
        <v>13.09</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69.05</v>
      </c>
      <c r="CI6" s="35">
        <f>CI7</f>
        <v>68.22</v>
      </c>
      <c r="CJ6" s="35">
        <f>CJ7</f>
        <v>69.23</v>
      </c>
      <c r="CK6" s="35">
        <f>CK7</f>
        <v>68.650000000000006</v>
      </c>
      <c r="CL6" s="35">
        <f t="shared" si="5"/>
        <v>60.79</v>
      </c>
      <c r="CM6" s="35">
        <f t="shared" si="5"/>
        <v>57.96</v>
      </c>
      <c r="CN6" s="35">
        <f t="shared" si="5"/>
        <v>56</v>
      </c>
      <c r="CO6" s="35">
        <f t="shared" si="5"/>
        <v>56.81</v>
      </c>
      <c r="CP6" s="35">
        <f t="shared" si="5"/>
        <v>55.65</v>
      </c>
      <c r="CQ6" s="35">
        <f t="shared" si="5"/>
        <v>54.73</v>
      </c>
      <c r="CR6" s="33" t="str">
        <f>IF(CR7="-","【-】","【"&amp;SUBSTITUTE(TEXT(CR7,"#,##0.00"),"-","△")&amp;"】")</f>
        <v>【52.61】</v>
      </c>
      <c r="CS6" s="35">
        <f t="shared" ref="CS6:DB6" si="6">CS7</f>
        <v>78.739999999999995</v>
      </c>
      <c r="CT6" s="35">
        <f>CT7</f>
        <v>78.89</v>
      </c>
      <c r="CU6" s="35">
        <f>CU7</f>
        <v>78.44</v>
      </c>
      <c r="CV6" s="35">
        <f>CV7</f>
        <v>78.64</v>
      </c>
      <c r="CW6" s="35">
        <f t="shared" si="6"/>
        <v>75.040000000000006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30.77</v>
      </c>
      <c r="DE6" s="35">
        <f>DE7</f>
        <v>31.99</v>
      </c>
      <c r="DF6" s="35">
        <f>DF7</f>
        <v>33.549999999999997</v>
      </c>
      <c r="DG6" s="35">
        <f>DG7</f>
        <v>34.909999999999997</v>
      </c>
      <c r="DH6" s="35">
        <f t="shared" si="7"/>
        <v>36.229999999999997</v>
      </c>
      <c r="DI6" s="35">
        <f t="shared" si="7"/>
        <v>60.09</v>
      </c>
      <c r="DJ6" s="35">
        <f t="shared" si="7"/>
        <v>60.35</v>
      </c>
      <c r="DK6" s="35">
        <f t="shared" si="7"/>
        <v>61.07</v>
      </c>
      <c r="DL6" s="35">
        <f t="shared" si="7"/>
        <v>61.99</v>
      </c>
      <c r="DM6" s="35">
        <f t="shared" si="7"/>
        <v>62.44</v>
      </c>
      <c r="DN6" s="33" t="str">
        <f>IF(DN7="-","【-】","【"&amp;SUBSTITUTE(TEXT(DN7,"#,##0.00"),"-","△")&amp;"】")</f>
        <v>【61.16】</v>
      </c>
      <c r="DO6" s="35">
        <f t="shared" ref="DO6:DX6" si="8">DO7</f>
        <v>98.34</v>
      </c>
      <c r="DP6" s="35">
        <f>DP7</f>
        <v>98.28</v>
      </c>
      <c r="DQ6" s="35">
        <f>DQ7</f>
        <v>98.28</v>
      </c>
      <c r="DR6" s="35">
        <f>DR7</f>
        <v>98.28</v>
      </c>
      <c r="DS6" s="35">
        <f t="shared" si="8"/>
        <v>98.28</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200000</v>
      </c>
      <c r="L7" s="37" t="s">
        <v>97</v>
      </c>
      <c r="M7" s="38">
        <v>1</v>
      </c>
      <c r="N7" s="38">
        <v>121574</v>
      </c>
      <c r="O7" s="39" t="s">
        <v>98</v>
      </c>
      <c r="P7" s="39">
        <v>89.3</v>
      </c>
      <c r="Q7" s="38">
        <v>29</v>
      </c>
      <c r="R7" s="38">
        <v>150070</v>
      </c>
      <c r="S7" s="37" t="s">
        <v>99</v>
      </c>
      <c r="T7" s="40">
        <v>115.81</v>
      </c>
      <c r="U7" s="40">
        <v>119.54</v>
      </c>
      <c r="V7" s="40">
        <v>120.67</v>
      </c>
      <c r="W7" s="40">
        <v>114.14</v>
      </c>
      <c r="X7" s="40">
        <v>115.84</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802.1</v>
      </c>
      <c r="AQ7" s="40">
        <v>774.94</v>
      </c>
      <c r="AR7" s="40">
        <v>828.02</v>
      </c>
      <c r="AS7" s="40">
        <v>746.1</v>
      </c>
      <c r="AT7" s="40">
        <v>684.72</v>
      </c>
      <c r="AU7" s="40">
        <v>368.36</v>
      </c>
      <c r="AV7" s="40">
        <v>380.84</v>
      </c>
      <c r="AW7" s="40">
        <v>424.64</v>
      </c>
      <c r="AX7" s="40">
        <v>427.23</v>
      </c>
      <c r="AY7" s="40">
        <v>454.07</v>
      </c>
      <c r="AZ7" s="40">
        <v>494.95</v>
      </c>
      <c r="BA7" s="40">
        <v>266.89</v>
      </c>
      <c r="BB7" s="40">
        <v>251.97</v>
      </c>
      <c r="BC7" s="40">
        <v>222.28</v>
      </c>
      <c r="BD7" s="40">
        <v>203.62</v>
      </c>
      <c r="BE7" s="40">
        <v>193.73</v>
      </c>
      <c r="BF7" s="40">
        <v>227.51</v>
      </c>
      <c r="BG7" s="40">
        <v>225.72</v>
      </c>
      <c r="BH7" s="40">
        <v>217.8</v>
      </c>
      <c r="BI7" s="40">
        <v>216.05</v>
      </c>
      <c r="BJ7" s="40">
        <v>213.13</v>
      </c>
      <c r="BK7" s="40">
        <v>229.84</v>
      </c>
      <c r="BL7" s="40">
        <v>117.97</v>
      </c>
      <c r="BM7" s="40">
        <v>122.54</v>
      </c>
      <c r="BN7" s="40">
        <v>123.56</v>
      </c>
      <c r="BO7" s="40">
        <v>115.05</v>
      </c>
      <c r="BP7" s="40">
        <v>117.96</v>
      </c>
      <c r="BQ7" s="40">
        <v>117.69</v>
      </c>
      <c r="BR7" s="40">
        <v>116.75</v>
      </c>
      <c r="BS7" s="40">
        <v>115.48</v>
      </c>
      <c r="BT7" s="40">
        <v>109.91</v>
      </c>
      <c r="BU7" s="40">
        <v>111.83</v>
      </c>
      <c r="BV7" s="40">
        <v>110.13</v>
      </c>
      <c r="BW7" s="40">
        <v>12.67</v>
      </c>
      <c r="BX7" s="40">
        <v>12.11</v>
      </c>
      <c r="BY7" s="40">
        <v>12.58</v>
      </c>
      <c r="BZ7" s="40">
        <v>13.49</v>
      </c>
      <c r="CA7" s="40">
        <v>13.09</v>
      </c>
      <c r="CB7" s="40">
        <v>17.07</v>
      </c>
      <c r="CC7" s="40">
        <v>17.22</v>
      </c>
      <c r="CD7" s="40">
        <v>17.440000000000001</v>
      </c>
      <c r="CE7" s="40">
        <v>18.62</v>
      </c>
      <c r="CF7" s="40">
        <v>18.36</v>
      </c>
      <c r="CG7" s="40">
        <v>19.72</v>
      </c>
      <c r="CH7" s="40">
        <v>69.05</v>
      </c>
      <c r="CI7" s="40">
        <v>68.22</v>
      </c>
      <c r="CJ7" s="40">
        <v>69.23</v>
      </c>
      <c r="CK7" s="40">
        <v>68.650000000000006</v>
      </c>
      <c r="CL7" s="40">
        <v>60.79</v>
      </c>
      <c r="CM7" s="40">
        <v>57.96</v>
      </c>
      <c r="CN7" s="40">
        <v>56</v>
      </c>
      <c r="CO7" s="40">
        <v>56.81</v>
      </c>
      <c r="CP7" s="40">
        <v>55.65</v>
      </c>
      <c r="CQ7" s="40">
        <v>54.73</v>
      </c>
      <c r="CR7" s="40">
        <v>52.61</v>
      </c>
      <c r="CS7" s="40">
        <v>78.739999999999995</v>
      </c>
      <c r="CT7" s="40">
        <v>78.89</v>
      </c>
      <c r="CU7" s="40">
        <v>78.44</v>
      </c>
      <c r="CV7" s="40">
        <v>78.64</v>
      </c>
      <c r="CW7" s="40">
        <v>75.040000000000006</v>
      </c>
      <c r="CX7" s="40">
        <v>80.540000000000006</v>
      </c>
      <c r="CY7" s="40">
        <v>80.08</v>
      </c>
      <c r="CZ7" s="40">
        <v>79.69</v>
      </c>
      <c r="DA7" s="40">
        <v>78.66</v>
      </c>
      <c r="DB7" s="40">
        <v>80.2</v>
      </c>
      <c r="DC7" s="40">
        <v>77.52</v>
      </c>
      <c r="DD7" s="40">
        <v>30.77</v>
      </c>
      <c r="DE7" s="40">
        <v>31.99</v>
      </c>
      <c r="DF7" s="40">
        <v>33.549999999999997</v>
      </c>
      <c r="DG7" s="40">
        <v>34.909999999999997</v>
      </c>
      <c r="DH7" s="40">
        <v>36.229999999999997</v>
      </c>
      <c r="DI7" s="40">
        <v>60.09</v>
      </c>
      <c r="DJ7" s="40">
        <v>60.35</v>
      </c>
      <c r="DK7" s="40">
        <v>61.07</v>
      </c>
      <c r="DL7" s="40">
        <v>61.99</v>
      </c>
      <c r="DM7" s="40">
        <v>62.44</v>
      </c>
      <c r="DN7" s="40">
        <v>61.16</v>
      </c>
      <c r="DO7" s="40">
        <v>98.34</v>
      </c>
      <c r="DP7" s="40">
        <v>98.28</v>
      </c>
      <c r="DQ7" s="40">
        <v>98.28</v>
      </c>
      <c r="DR7" s="40">
        <v>98.28</v>
      </c>
      <c r="DS7" s="40">
        <v>98.28</v>
      </c>
      <c r="DT7" s="40">
        <v>50.93</v>
      </c>
      <c r="DU7" s="40">
        <v>52.07</v>
      </c>
      <c r="DV7" s="40">
        <v>50.36</v>
      </c>
      <c r="DW7" s="40">
        <v>51.48</v>
      </c>
      <c r="DX7" s="40">
        <v>52.79</v>
      </c>
      <c r="DY7" s="40">
        <v>49.95</v>
      </c>
      <c r="DZ7" s="40">
        <v>0</v>
      </c>
      <c r="EA7" s="40">
        <v>0</v>
      </c>
      <c r="EB7" s="40">
        <v>0</v>
      </c>
      <c r="EC7" s="40">
        <v>0</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115.81</v>
      </c>
      <c r="V11" s="48">
        <f>IF(U6="-",NA(),U6)</f>
        <v>119.54</v>
      </c>
      <c r="W11" s="48">
        <f>IF(V6="-",NA(),V6)</f>
        <v>120.67</v>
      </c>
      <c r="X11" s="48">
        <f>IF(W6="-",NA(),W6)</f>
        <v>114.14</v>
      </c>
      <c r="Y11" s="48">
        <f>IF(X6="-",NA(),X6)</f>
        <v>115.84</v>
      </c>
      <c r="AE11" s="47" t="s">
        <v>23</v>
      </c>
      <c r="AF11" s="48">
        <f>IF(AE6="-",NA(),AE6)</f>
        <v>0</v>
      </c>
      <c r="AG11" s="48">
        <f>IF(AF6="-",NA(),AF6)</f>
        <v>0</v>
      </c>
      <c r="AH11" s="48">
        <f>IF(AG6="-",NA(),AG6)</f>
        <v>0</v>
      </c>
      <c r="AI11" s="48">
        <f>IF(AH6="-",NA(),AH6)</f>
        <v>0</v>
      </c>
      <c r="AJ11" s="48">
        <f>IF(AI6="-",NA(),AI6)</f>
        <v>0</v>
      </c>
      <c r="AP11" s="47" t="s">
        <v>23</v>
      </c>
      <c r="AQ11" s="48">
        <f>IF(AP6="-",NA(),AP6)</f>
        <v>802.1</v>
      </c>
      <c r="AR11" s="48">
        <f>IF(AQ6="-",NA(),AQ6)</f>
        <v>774.94</v>
      </c>
      <c r="AS11" s="48">
        <f>IF(AR6="-",NA(),AR6)</f>
        <v>828.02</v>
      </c>
      <c r="AT11" s="48">
        <f>IF(AS6="-",NA(),AS6)</f>
        <v>746.1</v>
      </c>
      <c r="AU11" s="48">
        <f>IF(AT6="-",NA(),AT6)</f>
        <v>684.72</v>
      </c>
      <c r="BA11" s="47" t="s">
        <v>23</v>
      </c>
      <c r="BB11" s="48">
        <f>IF(BA6="-",NA(),BA6)</f>
        <v>266.89</v>
      </c>
      <c r="BC11" s="48">
        <f>IF(BB6="-",NA(),BB6)</f>
        <v>251.97</v>
      </c>
      <c r="BD11" s="48">
        <f>IF(BC6="-",NA(),BC6)</f>
        <v>222.28</v>
      </c>
      <c r="BE11" s="48">
        <f>IF(BD6="-",NA(),BD6)</f>
        <v>203.62</v>
      </c>
      <c r="BF11" s="48">
        <f>IF(BE6="-",NA(),BE6)</f>
        <v>193.73</v>
      </c>
      <c r="BL11" s="47" t="s">
        <v>23</v>
      </c>
      <c r="BM11" s="48">
        <f>IF(BL6="-",NA(),BL6)</f>
        <v>117.97</v>
      </c>
      <c r="BN11" s="48">
        <f>IF(BM6="-",NA(),BM6)</f>
        <v>122.54</v>
      </c>
      <c r="BO11" s="48">
        <f>IF(BN6="-",NA(),BN6)</f>
        <v>123.56</v>
      </c>
      <c r="BP11" s="48">
        <f>IF(BO6="-",NA(),BO6)</f>
        <v>115.05</v>
      </c>
      <c r="BQ11" s="48">
        <f>IF(BP6="-",NA(),BP6)</f>
        <v>117.96</v>
      </c>
      <c r="BW11" s="47" t="s">
        <v>23</v>
      </c>
      <c r="BX11" s="48">
        <f>IF(BW6="-",NA(),BW6)</f>
        <v>12.67</v>
      </c>
      <c r="BY11" s="48">
        <f>IF(BX6="-",NA(),BX6)</f>
        <v>12.11</v>
      </c>
      <c r="BZ11" s="48">
        <f>IF(BY6="-",NA(),BY6)</f>
        <v>12.58</v>
      </c>
      <c r="CA11" s="48">
        <f>IF(BZ6="-",NA(),BZ6)</f>
        <v>13.49</v>
      </c>
      <c r="CB11" s="48">
        <f>IF(CA6="-",NA(),CA6)</f>
        <v>13.09</v>
      </c>
      <c r="CH11" s="47" t="s">
        <v>23</v>
      </c>
      <c r="CI11" s="48">
        <f>IF(CH6="-",NA(),CH6)</f>
        <v>69.05</v>
      </c>
      <c r="CJ11" s="48">
        <f>IF(CI6="-",NA(),CI6)</f>
        <v>68.22</v>
      </c>
      <c r="CK11" s="48">
        <f>IF(CJ6="-",NA(),CJ6)</f>
        <v>69.23</v>
      </c>
      <c r="CL11" s="48">
        <f>IF(CK6="-",NA(),CK6)</f>
        <v>68.650000000000006</v>
      </c>
      <c r="CM11" s="48">
        <f>IF(CL6="-",NA(),CL6)</f>
        <v>60.79</v>
      </c>
      <c r="CS11" s="47" t="s">
        <v>23</v>
      </c>
      <c r="CT11" s="48">
        <f>IF(CS6="-",NA(),CS6)</f>
        <v>78.739999999999995</v>
      </c>
      <c r="CU11" s="48">
        <f>IF(CT6="-",NA(),CT6)</f>
        <v>78.89</v>
      </c>
      <c r="CV11" s="48">
        <f>IF(CU6="-",NA(),CU6)</f>
        <v>78.44</v>
      </c>
      <c r="CW11" s="48">
        <f>IF(CV6="-",NA(),CV6)</f>
        <v>78.64</v>
      </c>
      <c r="CX11" s="48">
        <f>IF(CW6="-",NA(),CW6)</f>
        <v>75.040000000000006</v>
      </c>
      <c r="DD11" s="47" t="s">
        <v>23</v>
      </c>
      <c r="DE11" s="48">
        <f>IF(DD6="-",NA(),DD6)</f>
        <v>30.77</v>
      </c>
      <c r="DF11" s="48">
        <f>IF(DE6="-",NA(),DE6)</f>
        <v>31.99</v>
      </c>
      <c r="DG11" s="48">
        <f>IF(DF6="-",NA(),DF6)</f>
        <v>33.549999999999997</v>
      </c>
      <c r="DH11" s="48">
        <f>IF(DG6="-",NA(),DG6)</f>
        <v>34.909999999999997</v>
      </c>
      <c r="DI11" s="48">
        <f>IF(DH6="-",NA(),DH6)</f>
        <v>36.229999999999997</v>
      </c>
      <c r="DO11" s="47" t="s">
        <v>23</v>
      </c>
      <c r="DP11" s="48">
        <f>IF(DO6="-",NA(),DO6)</f>
        <v>98.34</v>
      </c>
      <c r="DQ11" s="48">
        <f>IF(DP6="-",NA(),DP6)</f>
        <v>98.28</v>
      </c>
      <c r="DR11" s="48">
        <f>IF(DQ6="-",NA(),DQ6)</f>
        <v>98.28</v>
      </c>
      <c r="DS11" s="48">
        <f>IF(DR6="-",NA(),DR6)</f>
        <v>98.28</v>
      </c>
      <c r="DT11" s="48">
        <f>IF(DS6="-",NA(),DS6)</f>
        <v>98.28</v>
      </c>
      <c r="DZ11" s="47" t="s">
        <v>23</v>
      </c>
      <c r="EA11" s="48">
        <f>IF(DZ6="-",NA(),DZ6)</f>
        <v>0</v>
      </c>
      <c r="EB11" s="48">
        <f>IF(EA6="-",NA(),EA6)</f>
        <v>0</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6E2BA42-5173-441F-8680-7AA562DBF5EE}"/>
</file>

<file path=customXml/itemProps2.xml><?xml version="1.0" encoding="utf-8"?>
<ds:datastoreItem xmlns:ds="http://schemas.openxmlformats.org/officeDocument/2006/customXml" ds:itemID="{A11B60CA-9CE7-44B0-B081-7FE32B19E438}"/>
</file>

<file path=customXml/itemProps3.xml><?xml version="1.0" encoding="utf-8"?>
<ds:datastoreItem xmlns:ds="http://schemas.openxmlformats.org/officeDocument/2006/customXml" ds:itemID="{F678A754-E5AA-4EB6-BAC4-3193BFCDB5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2025-02-13T05:37:03Z</dcterms:created>
  <dcterms:modified xsi:type="dcterms:W3CDTF">2025-02-13T07:42:58Z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