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09"/>
  <workbookPr filterPrivacy="1"/>
  <xr:revisionPtr revIDLastSave="2" documentId="11_86EF95F1528063FF0AB9D04F9A1F672A617DF666" xr6:coauthVersionLast="47" xr6:coauthVersionMax="47" xr10:uidLastSave="{1904F11A-8E49-45C0-82AA-C2B57C7B9073}"/>
  <workbookProtection workbookAlgorithmName="SHA-512" workbookHashValue="+04zt6ig2c8smS+0CTvXUOK/pBg5YBEyA7+uEsqGPp+fV101ZfSi4q/X2zwmgFiF1MetKMheSBuJYdQl1Z0q/g==" workbookSaltValue="DI0ukP5uKAPtN8Z1eY1pI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<sst xmlns="http://schemas.openxmlformats.org/spreadsheetml/2006/main" count="253" uniqueCount="114">
  <si>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</si>
  <si>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</si>
  <si>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</si>
  <si>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</si>
  <si>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</si>
  <si>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</si>
  <si>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</si>
  <si>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</si>
  <si>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</si>
  <si>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</si>
  <si>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</si>
  <si>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</si>
  <si>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</si>
  <si>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</si>
  <si>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</si>
  <si>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</si>
  <si>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</si>
  <si>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</si>
  <si>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</si>
  <si>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</si>
  <si>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</si>
  <si>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</si>
  <si>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</si>
  <si>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</si>
  <si>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</si>
  <si>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</si>
  <si>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</si>
  <si>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①経常収支比率
　維持管理等に要する費用は、流域関連市町負担金や他会計補助金等の収益により賄えている。また、減価償却費に対して収益化する長期前受金戻入額及び負担金（資本費）収益が減価償却費の額を上回ったこと等により、100％を上回っている。
②累積欠損金比率
　累積欠損金は生じていない。
③流動比率
　100%を超えており、短期的な債務に対する支払能力を有している。
④企業債残高対事業規模比率
　流域下水道の供用開始がS62～H11であり、企業債元金償還が終わっていない施設があるため、類似団体の平均値と比較して高い比率となっている。
⑤経費回収率
　流域関連市町からの負担金を収入しており、使用料の収入がないためゼロとなっている。
⑥汚水処理原価
　経費節減により、前年度並みの数値を維持し、類似団体平均値と同等となっている。
⑦施設利用率
　類似団体平均値と比較して高い水準にあり、一定の余力を残して稼働していることから、施設規模は適正である。
⑧水洗化率
　類似団体平均値と比較して低い水準にあることから、水洗化人口増加のための対策を流域関連市町と連携して進めていく。</t>
    <phoneticPr fontId="4"/>
  </si>
  <si>
    <t>2. 老朽化の状況について</t>
    <phoneticPr fontId="4"/>
  </si>
  <si>
    <t>①有形固定資産減価償却率
　算定基礎となる減価償却累計額は、令和２年度に地方公営企業法の財務に関する規定を適用してからの数値となるため、類似団体の平均値と比較して低い値となっている。
②管渠老朽化率及び③管渠改善率
　耐用年数を経過した管渠等はないものの、ストックマネジメントによる戦略的な維持管理を行い、長寿命化と改築更新事業費の平準化を図っていく。</t>
    <phoneticPr fontId="4"/>
  </si>
  <si>
    <t>2. 老朽化の状況</t>
    <phoneticPr fontId="4"/>
  </si>
  <si>
    <t>全体総括</t>
    <rPh sb="0" eb="2">
      <t>ゼンタイ</t>
    </rPh>
    <rPh sb="2" eb="4">
      <t>ソウカツ</t>
    </rPh>
    <phoneticPr fontId="4"/>
  </si>
  <si>
    <t>・各経営指標から、令和５年度の経営状況は健全であるといえる。
・一方、流域下水道を取り巻く経営環境は、施設の老朽化に伴う更新や維持管理経費の増加、地震や浸水等の災害リスクへの対応などにより、厳しさを増していくことが想定される。
・今後は経営戦略に基づき、ストックマネジメントによる戦略的な維持管理等により経営基盤の強化を図り、持続可能な経営に取り組んでいく。</t>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</si>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</sst>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0.09</c:v>
                </c:pt>
                <c:pt idx="3" formatCode="#,##0.00;&quot;△&quot;#,##0.00;&quot;-&quot;">
                  <c:v>0.06</c:v>
                </c:pt>
                <c:pt idx="4" formatCode="#,##0.00;&quot;△&quot;#,##0.00;&quot;-&quot;">
                  <c:v>0.1</c:v>
                </c:pt>
              </c:numCache>
            </c:numRef>
          </c:val>
          <c:extLst>
            <c:ext xmlns:c16="http://schemas.microsoft.com/office/drawing/2014/chart" uri="{C3380CC4-5D6E-409C-BE32-E72D297353CC}">
              <c16:uniqueId val="{00000000-5ACA-4D42-8628-6661977362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1.87</c:v>
                </c:pt>
                <c:pt idx="2">
                  <c:v>0.1</c:v>
                </c:pt>
                <c:pt idx="3">
                  <c:v>0.09</c:v>
                </c:pt>
                <c:pt idx="4">
                  <c:v>0.06</c:v>
                </c:pt>
              </c:numCache>
            </c:numRef>
          </c:val>
          <c:smooth val="0"/>
          <c:extLst>
            <c:ext xmlns:c16="http://schemas.microsoft.com/office/drawing/2014/chart" uri="{C3380CC4-5D6E-409C-BE32-E72D297353CC}">
              <c16:uniqueId val="{00000001-5ACA-4D42-8628-6661977362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76.34</c:v>
                </c:pt>
                <c:pt idx="2">
                  <c:v>74.95</c:v>
                </c:pt>
                <c:pt idx="3">
                  <c:v>74.239999999999995</c:v>
                </c:pt>
                <c:pt idx="4">
                  <c:v>73.73</c:v>
                </c:pt>
              </c:numCache>
            </c:numRef>
          </c:val>
          <c:extLst>
            <c:ext xmlns:c16="http://schemas.microsoft.com/office/drawing/2014/chart" uri="{C3380CC4-5D6E-409C-BE32-E72D297353CC}">
              <c16:uniqueId val="{00000000-43BA-48B1-B895-D321E1BA6F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68.2</c:v>
                </c:pt>
                <c:pt idx="2">
                  <c:v>68.05</c:v>
                </c:pt>
                <c:pt idx="3">
                  <c:v>67.099999999999994</c:v>
                </c:pt>
                <c:pt idx="4">
                  <c:v>71.900000000000006</c:v>
                </c:pt>
              </c:numCache>
            </c:numRef>
          </c:val>
          <c:smooth val="0"/>
          <c:extLst>
            <c:ext xmlns:c16="http://schemas.microsoft.com/office/drawing/2014/chart" uri="{C3380CC4-5D6E-409C-BE32-E72D297353CC}">
              <c16:uniqueId val="{00000001-43BA-48B1-B895-D321E1BA6F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90.94</c:v>
                </c:pt>
                <c:pt idx="2">
                  <c:v>91.34</c:v>
                </c:pt>
                <c:pt idx="3">
                  <c:v>91.87</c:v>
                </c:pt>
                <c:pt idx="4">
                  <c:v>92.09</c:v>
                </c:pt>
              </c:numCache>
            </c:numRef>
          </c:val>
          <c:extLst>
            <c:ext xmlns:c16="http://schemas.microsoft.com/office/drawing/2014/chart" uri="{C3380CC4-5D6E-409C-BE32-E72D297353CC}">
              <c16:uniqueId val="{00000000-EEFB-4E81-B37D-AB03180726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94.01</c:v>
                </c:pt>
                <c:pt idx="2">
                  <c:v>94.14</c:v>
                </c:pt>
                <c:pt idx="3">
                  <c:v>94.02</c:v>
                </c:pt>
                <c:pt idx="4">
                  <c:v>94.43</c:v>
                </c:pt>
              </c:numCache>
            </c:numRef>
          </c:val>
          <c:smooth val="0"/>
          <c:extLst>
            <c:ext xmlns:c16="http://schemas.microsoft.com/office/drawing/2014/chart" uri="{C3380CC4-5D6E-409C-BE32-E72D297353CC}">
              <c16:uniqueId val="{00000001-EEFB-4E81-B37D-AB03180726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103.69</c:v>
                </c:pt>
                <c:pt idx="2">
                  <c:v>103.58</c:v>
                </c:pt>
                <c:pt idx="3">
                  <c:v>101.92</c:v>
                </c:pt>
                <c:pt idx="4">
                  <c:v>101.54</c:v>
                </c:pt>
              </c:numCache>
            </c:numRef>
          </c:val>
          <c:extLst>
            <c:ext xmlns:c16="http://schemas.microsoft.com/office/drawing/2014/chart" uri="{C3380CC4-5D6E-409C-BE32-E72D297353CC}">
              <c16:uniqueId val="{00000000-F25D-4839-8898-71EDDD6D715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101.63</c:v>
                </c:pt>
                <c:pt idx="2">
                  <c:v>100.14</c:v>
                </c:pt>
                <c:pt idx="3">
                  <c:v>99.22</c:v>
                </c:pt>
                <c:pt idx="4">
                  <c:v>100.31</c:v>
                </c:pt>
              </c:numCache>
            </c:numRef>
          </c:val>
          <c:smooth val="0"/>
          <c:extLst>
            <c:ext xmlns:c16="http://schemas.microsoft.com/office/drawing/2014/chart" uri="{C3380CC4-5D6E-409C-BE32-E72D297353CC}">
              <c16:uniqueId val="{00000001-F25D-4839-8898-71EDDD6D715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4.7</c:v>
                </c:pt>
                <c:pt idx="2">
                  <c:v>9.01</c:v>
                </c:pt>
                <c:pt idx="3">
                  <c:v>13.2</c:v>
                </c:pt>
                <c:pt idx="4">
                  <c:v>17.45</c:v>
                </c:pt>
              </c:numCache>
            </c:numRef>
          </c:val>
          <c:extLst>
            <c:ext xmlns:c16="http://schemas.microsoft.com/office/drawing/2014/chart" uri="{C3380CC4-5D6E-409C-BE32-E72D297353CC}">
              <c16:uniqueId val="{00000000-575D-4E23-B639-D0D42315A3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31.96</c:v>
                </c:pt>
                <c:pt idx="2">
                  <c:v>34.17</c:v>
                </c:pt>
                <c:pt idx="3">
                  <c:v>36.770000000000003</c:v>
                </c:pt>
                <c:pt idx="4">
                  <c:v>41.04</c:v>
                </c:pt>
              </c:numCache>
            </c:numRef>
          </c:val>
          <c:smooth val="0"/>
          <c:extLst>
            <c:ext xmlns:c16="http://schemas.microsoft.com/office/drawing/2014/chart" uri="{C3380CC4-5D6E-409C-BE32-E72D297353CC}">
              <c16:uniqueId val="{00000001-575D-4E23-B639-D0D42315A3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ADA-4D1A-9D58-1AE562D022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0.93</c:v>
                </c:pt>
                <c:pt idx="2">
                  <c:v>1.04</c:v>
                </c:pt>
                <c:pt idx="3">
                  <c:v>1.26</c:v>
                </c:pt>
                <c:pt idx="4">
                  <c:v>1.64</c:v>
                </c:pt>
              </c:numCache>
            </c:numRef>
          </c:val>
          <c:smooth val="0"/>
          <c:extLst>
            <c:ext xmlns:c16="http://schemas.microsoft.com/office/drawing/2014/chart" uri="{C3380CC4-5D6E-409C-BE32-E72D297353CC}">
              <c16:uniqueId val="{00000001-4ADA-4D1A-9D58-1AE562D022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791-455F-B82B-75582FD614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9.1</c:v>
                </c:pt>
                <c:pt idx="2">
                  <c:v>10.71</c:v>
                </c:pt>
                <c:pt idx="3">
                  <c:v>11.46</c:v>
                </c:pt>
                <c:pt idx="4">
                  <c:v>9.85</c:v>
                </c:pt>
              </c:numCache>
            </c:numRef>
          </c:val>
          <c:smooth val="0"/>
          <c:extLst>
            <c:ext xmlns:c16="http://schemas.microsoft.com/office/drawing/2014/chart" uri="{C3380CC4-5D6E-409C-BE32-E72D297353CC}">
              <c16:uniqueId val="{00000001-B791-455F-B82B-75582FD614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121.13</c:v>
                </c:pt>
                <c:pt idx="2">
                  <c:v>101.43</c:v>
                </c:pt>
                <c:pt idx="3">
                  <c:v>112.84</c:v>
                </c:pt>
                <c:pt idx="4">
                  <c:v>130.58000000000001</c:v>
                </c:pt>
              </c:numCache>
            </c:numRef>
          </c:val>
          <c:extLst>
            <c:ext xmlns:c16="http://schemas.microsoft.com/office/drawing/2014/chart" uri="{C3380CC4-5D6E-409C-BE32-E72D297353CC}">
              <c16:uniqueId val="{00000000-D6DB-4DDD-B7D9-F53B8C64F7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101.14</c:v>
                </c:pt>
                <c:pt idx="2">
                  <c:v>104.74</c:v>
                </c:pt>
                <c:pt idx="3">
                  <c:v>104.74</c:v>
                </c:pt>
                <c:pt idx="4">
                  <c:v>104.66</c:v>
                </c:pt>
              </c:numCache>
            </c:numRef>
          </c:val>
          <c:smooth val="0"/>
          <c:extLst>
            <c:ext xmlns:c16="http://schemas.microsoft.com/office/drawing/2014/chart" uri="{C3380CC4-5D6E-409C-BE32-E72D297353CC}">
              <c16:uniqueId val="{00000001-D6DB-4DDD-B7D9-F53B8C64F7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295.63</c:v>
                </c:pt>
                <c:pt idx="2">
                  <c:v>296.92</c:v>
                </c:pt>
                <c:pt idx="3">
                  <c:v>288.94</c:v>
                </c:pt>
                <c:pt idx="4">
                  <c:v>279.94</c:v>
                </c:pt>
              </c:numCache>
            </c:numRef>
          </c:val>
          <c:extLst>
            <c:ext xmlns:c16="http://schemas.microsoft.com/office/drawing/2014/chart" uri="{C3380CC4-5D6E-409C-BE32-E72D297353CC}">
              <c16:uniqueId val="{00000000-56DF-4C6C-84C0-4E79C06F23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255.67</c:v>
                </c:pt>
                <c:pt idx="2">
                  <c:v>242.44</c:v>
                </c:pt>
                <c:pt idx="3">
                  <c:v>228.09</c:v>
                </c:pt>
                <c:pt idx="4">
                  <c:v>223.54</c:v>
                </c:pt>
              </c:numCache>
            </c:numRef>
          </c:val>
          <c:smooth val="0"/>
          <c:extLst>
            <c:ext xmlns:c16="http://schemas.microsoft.com/office/drawing/2014/chart" uri="{C3380CC4-5D6E-409C-BE32-E72D297353CC}">
              <c16:uniqueId val="{00000001-56DF-4C6C-84C0-4E79C06F23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3A0-4399-916D-AA27763D29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A3A0-4399-916D-AA27763D29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50.65</c:v>
                </c:pt>
                <c:pt idx="2">
                  <c:v>52.44</c:v>
                </c:pt>
                <c:pt idx="3">
                  <c:v>52.38</c:v>
                </c:pt>
                <c:pt idx="4">
                  <c:v>52.75</c:v>
                </c:pt>
              </c:numCache>
            </c:numRef>
          </c:val>
          <c:extLst>
            <c:ext xmlns:c16="http://schemas.microsoft.com/office/drawing/2014/chart" uri="{C3380CC4-5D6E-409C-BE32-E72D297353CC}">
              <c16:uniqueId val="{00000000-BA95-44F8-B53C-963A0905CA2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50.67</c:v>
                </c:pt>
                <c:pt idx="2">
                  <c:v>48.7</c:v>
                </c:pt>
                <c:pt idx="3">
                  <c:v>52.53</c:v>
                </c:pt>
                <c:pt idx="4">
                  <c:v>52.75</c:v>
                </c:pt>
              </c:numCache>
            </c:numRef>
          </c:val>
          <c:smooth val="0"/>
          <c:extLst>
            <c:ext xmlns:c16="http://schemas.microsoft.com/office/drawing/2014/chart" uri="{C3380CC4-5D6E-409C-BE32-E72D297353CC}">
              <c16:uniqueId val="{00000001-BA95-44F8-B53C-963A0905CA2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7" sqref="B7:H7"/>
    </sheetView>
  </sheetViews>
  <sheetFormatPr defaultColWidth="2.5703125" defaultRowHeight="13.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山形県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5">
        <f>データ!S6</f>
        <v>1027509</v>
      </c>
      <c r="AM8" s="45"/>
      <c r="AN8" s="45"/>
      <c r="AO8" s="45"/>
      <c r="AP8" s="45"/>
      <c r="AQ8" s="45"/>
      <c r="AR8" s="45"/>
      <c r="AS8" s="45"/>
      <c r="AT8" s="44">
        <f>データ!T6</f>
        <v>9323.15</v>
      </c>
      <c r="AU8" s="44"/>
      <c r="AV8" s="44"/>
      <c r="AW8" s="44"/>
      <c r="AX8" s="44"/>
      <c r="AY8" s="44"/>
      <c r="AZ8" s="44"/>
      <c r="BA8" s="44"/>
      <c r="BB8" s="44">
        <f>データ!U6</f>
        <v>110.21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c r="A10" s="2"/>
      <c r="B10" s="44" t="str">
        <f>データ!N6</f>
        <v>-</v>
      </c>
      <c r="C10" s="44"/>
      <c r="D10" s="44"/>
      <c r="E10" s="44"/>
      <c r="F10" s="44"/>
      <c r="G10" s="44"/>
      <c r="H10" s="44"/>
      <c r="I10" s="44">
        <f>データ!O6</f>
        <v>83.56</v>
      </c>
      <c r="J10" s="44"/>
      <c r="K10" s="44"/>
      <c r="L10" s="44"/>
      <c r="M10" s="44"/>
      <c r="N10" s="44"/>
      <c r="O10" s="44"/>
      <c r="P10" s="44">
        <f>データ!P6</f>
        <v>57.03</v>
      </c>
      <c r="Q10" s="44"/>
      <c r="R10" s="44"/>
      <c r="S10" s="44"/>
      <c r="T10" s="44"/>
      <c r="U10" s="44"/>
      <c r="V10" s="44"/>
      <c r="W10" s="44">
        <f>データ!Q6</f>
        <v>100</v>
      </c>
      <c r="X10" s="44"/>
      <c r="Y10" s="44"/>
      <c r="Z10" s="44"/>
      <c r="AA10" s="44"/>
      <c r="AB10" s="44"/>
      <c r="AC10" s="44"/>
      <c r="AD10" s="45">
        <f>データ!R6</f>
        <v>0</v>
      </c>
      <c r="AE10" s="45"/>
      <c r="AF10" s="45"/>
      <c r="AG10" s="45"/>
      <c r="AH10" s="45"/>
      <c r="AI10" s="45"/>
      <c r="AJ10" s="45"/>
      <c r="AK10" s="2"/>
      <c r="AL10" s="45">
        <f>データ!V6</f>
        <v>432707</v>
      </c>
      <c r="AM10" s="45"/>
      <c r="AN10" s="45"/>
      <c r="AO10" s="45"/>
      <c r="AP10" s="45"/>
      <c r="AQ10" s="45"/>
      <c r="AR10" s="45"/>
      <c r="AS10" s="45"/>
      <c r="AT10" s="44">
        <f>データ!W6</f>
        <v>149.44999999999999</v>
      </c>
      <c r="AU10" s="44"/>
      <c r="AV10" s="44"/>
      <c r="AW10" s="44"/>
      <c r="AX10" s="44"/>
      <c r="AY10" s="44"/>
      <c r="AZ10" s="44"/>
      <c r="BA10" s="44"/>
      <c r="BB10" s="44">
        <f>データ!X6</f>
        <v>2895.33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27</v>
      </c>
      <c r="BM16" s="29"/>
      <c r="BN16" s="29"/>
      <c r="BO16" s="29"/>
      <c r="BP16" s="29"/>
      <c r="BQ16" s="29"/>
      <c r="BR16" s="29"/>
      <c r="BS16" s="29"/>
      <c r="BT16" s="29"/>
      <c r="BU16" s="29"/>
      <c r="BV16" s="29"/>
      <c r="BW16" s="29"/>
      <c r="BX16" s="29"/>
      <c r="BY16" s="29"/>
      <c r="BZ16" s="3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28</v>
      </c>
      <c r="BM45" s="38"/>
      <c r="BN45" s="38"/>
      <c r="BO45" s="38"/>
      <c r="BP45" s="38"/>
      <c r="BQ45" s="38"/>
      <c r="BR45" s="38"/>
      <c r="BS45" s="38"/>
      <c r="BT45" s="38"/>
      <c r="BU45" s="38"/>
      <c r="BV45" s="38"/>
      <c r="BW45" s="38"/>
      <c r="BX45" s="38"/>
      <c r="BY45" s="38"/>
      <c r="BZ45" s="39"/>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29</v>
      </c>
      <c r="BM47" s="29"/>
      <c r="BN47" s="29"/>
      <c r="BO47" s="29"/>
      <c r="BP47" s="29"/>
      <c r="BQ47" s="29"/>
      <c r="BR47" s="29"/>
      <c r="BS47" s="29"/>
      <c r="BT47" s="29"/>
      <c r="BU47" s="29"/>
      <c r="BV47" s="29"/>
      <c r="BW47" s="29"/>
      <c r="BX47" s="29"/>
      <c r="BY47" s="29"/>
      <c r="BZ47" s="30"/>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c r="A60" s="2"/>
      <c r="B60" s="34" t="s">
        <v>30</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31</v>
      </c>
      <c r="BM64" s="38"/>
      <c r="BN64" s="38"/>
      <c r="BO64" s="38"/>
      <c r="BP64" s="38"/>
      <c r="BQ64" s="38"/>
      <c r="BR64" s="38"/>
      <c r="BS64" s="38"/>
      <c r="BT64" s="38"/>
      <c r="BU64" s="38"/>
      <c r="BV64" s="38"/>
      <c r="BW64" s="38"/>
      <c r="BX64" s="38"/>
      <c r="BY64" s="38"/>
      <c r="BZ64" s="39"/>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32</v>
      </c>
      <c r="BM66" s="29"/>
      <c r="BN66" s="29"/>
      <c r="BO66" s="29"/>
      <c r="BP66" s="29"/>
      <c r="BQ66" s="29"/>
      <c r="BR66" s="29"/>
      <c r="BS66" s="29"/>
      <c r="BT66" s="29"/>
      <c r="BU66" s="29"/>
      <c r="BV66" s="29"/>
      <c r="BW66" s="29"/>
      <c r="BX66" s="29"/>
      <c r="BY66" s="29"/>
      <c r="BZ66" s="30"/>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c r="C83" s="43" t="s">
        <v>33</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c r="B85" s="12"/>
      <c r="C85" s="12"/>
      <c r="D85" s="12"/>
      <c r="E85" s="12" t="str">
        <f>データ!AI6</f>
        <v>【100.34】</v>
      </c>
      <c r="F85" s="12" t="str">
        <f>データ!AT6</f>
        <v>【9.79】</v>
      </c>
      <c r="G85" s="12" t="str">
        <f>データ!BE6</f>
        <v>【104.39】</v>
      </c>
      <c r="H85" s="12" t="str">
        <f>データ!BP6</f>
        <v>【225.90】</v>
      </c>
      <c r="I85" s="12" t="str">
        <f>データ!CA6</f>
        <v>【0.00】</v>
      </c>
      <c r="J85" s="12" t="str">
        <f>データ!CL6</f>
        <v>【52.93】</v>
      </c>
      <c r="K85" s="12" t="str">
        <f>データ!CW6</f>
        <v>【71.88】</v>
      </c>
      <c r="L85" s="12" t="str">
        <f>データ!DH6</f>
        <v>【94.36】</v>
      </c>
      <c r="M85" s="12" t="str">
        <f>データ!DS6</f>
        <v>【40.81】</v>
      </c>
      <c r="N85" s="12" t="str">
        <f>データ!ED6</f>
        <v>【1.62】</v>
      </c>
      <c r="O85" s="12" t="str">
        <f>データ!EO6</f>
        <v>【0.06】</v>
      </c>
    </row>
  </sheetData>
  <sheetProtection algorithmName="SHA-512" hashValue="olJFPqHcUL1MY+xDDF98R9y73vpKTb88zp7rhYaXWAwU2BWK7+qMaCYm7xlKq/JQYQDtn9NchWVeRNSPfcnNSQ==" saltValue="5zJEv5VWs1SiOLDe50/g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cols>
    <col min="2" max="144" width="11.85546875" customWidth="1"/>
  </cols>
  <sheetData>
    <row r="1" spans="1:148">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30</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8">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c r="A6" s="14" t="s">
        <v>97</v>
      </c>
      <c r="B6" s="19">
        <f>B7</f>
        <v>2023</v>
      </c>
      <c r="C6" s="19">
        <f t="shared" ref="C6:X6" si="3">C7</f>
        <v>60003</v>
      </c>
      <c r="D6" s="19">
        <f t="shared" si="3"/>
        <v>46</v>
      </c>
      <c r="E6" s="19">
        <f t="shared" si="3"/>
        <v>17</v>
      </c>
      <c r="F6" s="19">
        <f t="shared" si="3"/>
        <v>3</v>
      </c>
      <c r="G6" s="19">
        <f t="shared" si="3"/>
        <v>0</v>
      </c>
      <c r="H6" s="19" t="str">
        <f t="shared" si="3"/>
        <v>山形県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83.56</v>
      </c>
      <c r="P6" s="20">
        <f t="shared" si="3"/>
        <v>57.03</v>
      </c>
      <c r="Q6" s="20">
        <f t="shared" si="3"/>
        <v>100</v>
      </c>
      <c r="R6" s="20">
        <f t="shared" si="3"/>
        <v>0</v>
      </c>
      <c r="S6" s="20">
        <f t="shared" si="3"/>
        <v>1027509</v>
      </c>
      <c r="T6" s="20">
        <f t="shared" si="3"/>
        <v>9323.15</v>
      </c>
      <c r="U6" s="20">
        <f t="shared" si="3"/>
        <v>110.21</v>
      </c>
      <c r="V6" s="20">
        <f t="shared" si="3"/>
        <v>432707</v>
      </c>
      <c r="W6" s="20">
        <f t="shared" si="3"/>
        <v>149.44999999999999</v>
      </c>
      <c r="X6" s="20">
        <f t="shared" si="3"/>
        <v>2895.33</v>
      </c>
      <c r="Y6" s="21" t="str">
        <f>IF(Y7="",NA(),Y7)</f>
        <v>-</v>
      </c>
      <c r="Z6" s="21">
        <f t="shared" ref="Z6:AH6" si="4">IF(Z7="",NA(),Z7)</f>
        <v>103.69</v>
      </c>
      <c r="AA6" s="21">
        <f t="shared" si="4"/>
        <v>103.58</v>
      </c>
      <c r="AB6" s="21">
        <f t="shared" si="4"/>
        <v>101.92</v>
      </c>
      <c r="AC6" s="21">
        <f t="shared" si="4"/>
        <v>101.54</v>
      </c>
      <c r="AD6" s="21" t="str">
        <f t="shared" si="4"/>
        <v>-</v>
      </c>
      <c r="AE6" s="21">
        <f t="shared" si="4"/>
        <v>101.63</v>
      </c>
      <c r="AF6" s="21">
        <f t="shared" si="4"/>
        <v>100.14</v>
      </c>
      <c r="AG6" s="21">
        <f t="shared" si="4"/>
        <v>99.22</v>
      </c>
      <c r="AH6" s="21">
        <f t="shared" si="4"/>
        <v>100.31</v>
      </c>
      <c r="AI6" s="20" t="str">
        <f>IF(AI7="","",IF(AI7="-","【-】","【"&amp;SUBSTITUTE(TEXT(AI7,"#,##0.00"),"-","△")&amp;"】"))</f>
        <v>【100.34】</v>
      </c>
      <c r="AJ6" s="21" t="str">
        <f>IF(AJ7="",NA(),AJ7)</f>
        <v>-</v>
      </c>
      <c r="AK6" s="20">
        <f t="shared" ref="AK6:AS6" si="5">IF(AK7="",NA(),AK7)</f>
        <v>0</v>
      </c>
      <c r="AL6" s="20">
        <f t="shared" si="5"/>
        <v>0</v>
      </c>
      <c r="AM6" s="20">
        <f t="shared" si="5"/>
        <v>0</v>
      </c>
      <c r="AN6" s="20">
        <f t="shared" si="5"/>
        <v>0</v>
      </c>
      <c r="AO6" s="21" t="str">
        <f t="shared" si="5"/>
        <v>-</v>
      </c>
      <c r="AP6" s="21">
        <f t="shared" si="5"/>
        <v>9.1</v>
      </c>
      <c r="AQ6" s="21">
        <f t="shared" si="5"/>
        <v>10.71</v>
      </c>
      <c r="AR6" s="21">
        <f t="shared" si="5"/>
        <v>11.46</v>
      </c>
      <c r="AS6" s="21">
        <f t="shared" si="5"/>
        <v>9.85</v>
      </c>
      <c r="AT6" s="20" t="str">
        <f>IF(AT7="","",IF(AT7="-","【-】","【"&amp;SUBSTITUTE(TEXT(AT7,"#,##0.00"),"-","△")&amp;"】"))</f>
        <v>【9.79】</v>
      </c>
      <c r="AU6" s="21" t="str">
        <f>IF(AU7="",NA(),AU7)</f>
        <v>-</v>
      </c>
      <c r="AV6" s="21">
        <f t="shared" ref="AV6:BD6" si="6">IF(AV7="",NA(),AV7)</f>
        <v>121.13</v>
      </c>
      <c r="AW6" s="21">
        <f t="shared" si="6"/>
        <v>101.43</v>
      </c>
      <c r="AX6" s="21">
        <f t="shared" si="6"/>
        <v>112.84</v>
      </c>
      <c r="AY6" s="21">
        <f t="shared" si="6"/>
        <v>130.58000000000001</v>
      </c>
      <c r="AZ6" s="21" t="str">
        <f t="shared" si="6"/>
        <v>-</v>
      </c>
      <c r="BA6" s="21">
        <f t="shared" si="6"/>
        <v>101.14</v>
      </c>
      <c r="BB6" s="21">
        <f t="shared" si="6"/>
        <v>104.74</v>
      </c>
      <c r="BC6" s="21">
        <f t="shared" si="6"/>
        <v>104.74</v>
      </c>
      <c r="BD6" s="21">
        <f t="shared" si="6"/>
        <v>104.66</v>
      </c>
      <c r="BE6" s="20" t="str">
        <f>IF(BE7="","",IF(BE7="-","【-】","【"&amp;SUBSTITUTE(TEXT(BE7,"#,##0.00"),"-","△")&amp;"】"))</f>
        <v>【104.39】</v>
      </c>
      <c r="BF6" s="21" t="str">
        <f>IF(BF7="",NA(),BF7)</f>
        <v>-</v>
      </c>
      <c r="BG6" s="21">
        <f t="shared" ref="BG6:BO6" si="7">IF(BG7="",NA(),BG7)</f>
        <v>295.63</v>
      </c>
      <c r="BH6" s="21">
        <f t="shared" si="7"/>
        <v>296.92</v>
      </c>
      <c r="BI6" s="21">
        <f t="shared" si="7"/>
        <v>288.94</v>
      </c>
      <c r="BJ6" s="21">
        <f t="shared" si="7"/>
        <v>279.94</v>
      </c>
      <c r="BK6" s="21" t="str">
        <f t="shared" si="7"/>
        <v>-</v>
      </c>
      <c r="BL6" s="21">
        <f t="shared" si="7"/>
        <v>255.67</v>
      </c>
      <c r="BM6" s="21">
        <f t="shared" si="7"/>
        <v>242.44</v>
      </c>
      <c r="BN6" s="21">
        <f t="shared" si="7"/>
        <v>228.09</v>
      </c>
      <c r="BO6" s="21">
        <f t="shared" si="7"/>
        <v>223.54</v>
      </c>
      <c r="BP6" s="20" t="str">
        <f>IF(BP7="","",IF(BP7="-","【-】","【"&amp;SUBSTITUTE(TEXT(BP7,"#,##0.00"),"-","△")&amp;"】"))</f>
        <v>【225.90】</v>
      </c>
      <c r="BQ6" s="21" t="str">
        <f>IF(BQ7="",NA(),BQ7)</f>
        <v>-</v>
      </c>
      <c r="BR6" s="20">
        <f t="shared" ref="BR6:BZ6" si="8">IF(BR7="",NA(),BR7)</f>
        <v>0</v>
      </c>
      <c r="BS6" s="20">
        <f t="shared" si="8"/>
        <v>0</v>
      </c>
      <c r="BT6" s="20">
        <f t="shared" si="8"/>
        <v>0</v>
      </c>
      <c r="BU6" s="20">
        <f t="shared" si="8"/>
        <v>0</v>
      </c>
      <c r="BV6" s="21" t="str">
        <f t="shared" si="8"/>
        <v>-</v>
      </c>
      <c r="BW6" s="20">
        <f t="shared" si="8"/>
        <v>0</v>
      </c>
      <c r="BX6" s="20">
        <f t="shared" si="8"/>
        <v>0</v>
      </c>
      <c r="BY6" s="20">
        <f t="shared" si="8"/>
        <v>0</v>
      </c>
      <c r="BZ6" s="20">
        <f t="shared" si="8"/>
        <v>0</v>
      </c>
      <c r="CA6" s="20" t="str">
        <f>IF(CA7="","",IF(CA7="-","【-】","【"&amp;SUBSTITUTE(TEXT(CA7,"#,##0.00"),"-","△")&amp;"】"))</f>
        <v>【0.00】</v>
      </c>
      <c r="CB6" s="21" t="str">
        <f>IF(CB7="",NA(),CB7)</f>
        <v>-</v>
      </c>
      <c r="CC6" s="21">
        <f t="shared" ref="CC6:CK6" si="9">IF(CC7="",NA(),CC7)</f>
        <v>50.65</v>
      </c>
      <c r="CD6" s="21">
        <f t="shared" si="9"/>
        <v>52.44</v>
      </c>
      <c r="CE6" s="21">
        <f t="shared" si="9"/>
        <v>52.38</v>
      </c>
      <c r="CF6" s="21">
        <f t="shared" si="9"/>
        <v>52.75</v>
      </c>
      <c r="CG6" s="21" t="str">
        <f t="shared" si="9"/>
        <v>-</v>
      </c>
      <c r="CH6" s="21">
        <f t="shared" si="9"/>
        <v>50.67</v>
      </c>
      <c r="CI6" s="21">
        <f t="shared" si="9"/>
        <v>48.7</v>
      </c>
      <c r="CJ6" s="21">
        <f t="shared" si="9"/>
        <v>52.53</v>
      </c>
      <c r="CK6" s="21">
        <f t="shared" si="9"/>
        <v>52.75</v>
      </c>
      <c r="CL6" s="20" t="str">
        <f>IF(CL7="","",IF(CL7="-","【-】","【"&amp;SUBSTITUTE(TEXT(CL7,"#,##0.00"),"-","△")&amp;"】"))</f>
        <v>【52.93】</v>
      </c>
      <c r="CM6" s="21" t="str">
        <f>IF(CM7="",NA(),CM7)</f>
        <v>-</v>
      </c>
      <c r="CN6" s="21">
        <f t="shared" ref="CN6:CV6" si="10">IF(CN7="",NA(),CN7)</f>
        <v>76.34</v>
      </c>
      <c r="CO6" s="21">
        <f t="shared" si="10"/>
        <v>74.95</v>
      </c>
      <c r="CP6" s="21">
        <f t="shared" si="10"/>
        <v>74.239999999999995</v>
      </c>
      <c r="CQ6" s="21">
        <f t="shared" si="10"/>
        <v>73.73</v>
      </c>
      <c r="CR6" s="21" t="str">
        <f t="shared" si="10"/>
        <v>-</v>
      </c>
      <c r="CS6" s="21">
        <f t="shared" si="10"/>
        <v>68.2</v>
      </c>
      <c r="CT6" s="21">
        <f t="shared" si="10"/>
        <v>68.05</v>
      </c>
      <c r="CU6" s="21">
        <f t="shared" si="10"/>
        <v>67.099999999999994</v>
      </c>
      <c r="CV6" s="21">
        <f t="shared" si="10"/>
        <v>71.900000000000006</v>
      </c>
      <c r="CW6" s="20" t="str">
        <f>IF(CW7="","",IF(CW7="-","【-】","【"&amp;SUBSTITUTE(TEXT(CW7,"#,##0.00"),"-","△")&amp;"】"))</f>
        <v>【71.88】</v>
      </c>
      <c r="CX6" s="21" t="str">
        <f>IF(CX7="",NA(),CX7)</f>
        <v>-</v>
      </c>
      <c r="CY6" s="21">
        <f t="shared" ref="CY6:DG6" si="11">IF(CY7="",NA(),CY7)</f>
        <v>90.94</v>
      </c>
      <c r="CZ6" s="21">
        <f t="shared" si="11"/>
        <v>91.34</v>
      </c>
      <c r="DA6" s="21">
        <f t="shared" si="11"/>
        <v>91.87</v>
      </c>
      <c r="DB6" s="21">
        <f t="shared" si="11"/>
        <v>92.09</v>
      </c>
      <c r="DC6" s="21" t="str">
        <f t="shared" si="11"/>
        <v>-</v>
      </c>
      <c r="DD6" s="21">
        <f t="shared" si="11"/>
        <v>94.01</v>
      </c>
      <c r="DE6" s="21">
        <f t="shared" si="11"/>
        <v>94.14</v>
      </c>
      <c r="DF6" s="21">
        <f t="shared" si="11"/>
        <v>94.02</v>
      </c>
      <c r="DG6" s="21">
        <f t="shared" si="11"/>
        <v>94.43</v>
      </c>
      <c r="DH6" s="20" t="str">
        <f>IF(DH7="","",IF(DH7="-","【-】","【"&amp;SUBSTITUTE(TEXT(DH7,"#,##0.00"),"-","△")&amp;"】"))</f>
        <v>【94.36】</v>
      </c>
      <c r="DI6" s="21" t="str">
        <f>IF(DI7="",NA(),DI7)</f>
        <v>-</v>
      </c>
      <c r="DJ6" s="21">
        <f t="shared" ref="DJ6:DR6" si="12">IF(DJ7="",NA(),DJ7)</f>
        <v>4.7</v>
      </c>
      <c r="DK6" s="21">
        <f t="shared" si="12"/>
        <v>9.01</v>
      </c>
      <c r="DL6" s="21">
        <f t="shared" si="12"/>
        <v>13.2</v>
      </c>
      <c r="DM6" s="21">
        <f t="shared" si="12"/>
        <v>17.45</v>
      </c>
      <c r="DN6" s="21" t="str">
        <f t="shared" si="12"/>
        <v>-</v>
      </c>
      <c r="DO6" s="21">
        <f t="shared" si="12"/>
        <v>31.96</v>
      </c>
      <c r="DP6" s="21">
        <f t="shared" si="12"/>
        <v>34.17</v>
      </c>
      <c r="DQ6" s="21">
        <f t="shared" si="12"/>
        <v>36.770000000000003</v>
      </c>
      <c r="DR6" s="21">
        <f t="shared" si="12"/>
        <v>41.04</v>
      </c>
      <c r="DS6" s="20" t="str">
        <f>IF(DS7="","",IF(DS7="-","【-】","【"&amp;SUBSTITUTE(TEXT(DS7,"#,##0.00"),"-","△")&amp;"】"))</f>
        <v>【40.81】</v>
      </c>
      <c r="DT6" s="21" t="str">
        <f>IF(DT7="",NA(),DT7)</f>
        <v>-</v>
      </c>
      <c r="DU6" s="20">
        <f t="shared" ref="DU6:EC6" si="13">IF(DU7="",NA(),DU7)</f>
        <v>0</v>
      </c>
      <c r="DV6" s="20">
        <f t="shared" si="13"/>
        <v>0</v>
      </c>
      <c r="DW6" s="20">
        <f t="shared" si="13"/>
        <v>0</v>
      </c>
      <c r="DX6" s="20">
        <f t="shared" si="13"/>
        <v>0</v>
      </c>
      <c r="DY6" s="21" t="str">
        <f t="shared" si="13"/>
        <v>-</v>
      </c>
      <c r="DZ6" s="21">
        <f t="shared" si="13"/>
        <v>0.93</v>
      </c>
      <c r="EA6" s="21">
        <f t="shared" si="13"/>
        <v>1.04</v>
      </c>
      <c r="EB6" s="21">
        <f t="shared" si="13"/>
        <v>1.26</v>
      </c>
      <c r="EC6" s="21">
        <f t="shared" si="13"/>
        <v>1.64</v>
      </c>
      <c r="ED6" s="20" t="str">
        <f>IF(ED7="","",IF(ED7="-","【-】","【"&amp;SUBSTITUTE(TEXT(ED7,"#,##0.00"),"-","△")&amp;"】"))</f>
        <v>【1.62】</v>
      </c>
      <c r="EE6" s="21" t="str">
        <f>IF(EE7="",NA(),EE7)</f>
        <v>-</v>
      </c>
      <c r="EF6" s="20">
        <f t="shared" ref="EF6:EN6" si="14">IF(EF7="",NA(),EF7)</f>
        <v>0</v>
      </c>
      <c r="EG6" s="21">
        <f t="shared" si="14"/>
        <v>0.09</v>
      </c>
      <c r="EH6" s="21">
        <f t="shared" si="14"/>
        <v>0.06</v>
      </c>
      <c r="EI6" s="21">
        <f t="shared" si="14"/>
        <v>0.1</v>
      </c>
      <c r="EJ6" s="21" t="str">
        <f t="shared" si="14"/>
        <v>-</v>
      </c>
      <c r="EK6" s="21">
        <f t="shared" si="14"/>
        <v>1.87</v>
      </c>
      <c r="EL6" s="21">
        <f t="shared" si="14"/>
        <v>0.1</v>
      </c>
      <c r="EM6" s="21">
        <f t="shared" si="14"/>
        <v>0.09</v>
      </c>
      <c r="EN6" s="21">
        <f t="shared" si="14"/>
        <v>0.06</v>
      </c>
      <c r="EO6" s="20" t="str">
        <f>IF(EO7="","",IF(EO7="-","【-】","【"&amp;SUBSTITUTE(TEXT(EO7,"#,##0.00"),"-","△")&amp;"】"))</f>
        <v>【0.06】</v>
      </c>
    </row>
    <row r="7" spans="1:148" s="22" customFormat="1">
      <c r="A7" s="14"/>
      <c r="B7" s="23">
        <v>2023</v>
      </c>
      <c r="C7" s="23">
        <v>60003</v>
      </c>
      <c r="D7" s="23">
        <v>46</v>
      </c>
      <c r="E7" s="23">
        <v>17</v>
      </c>
      <c r="F7" s="23">
        <v>3</v>
      </c>
      <c r="G7" s="23">
        <v>0</v>
      </c>
      <c r="H7" s="23" t="s">
        <v>98</v>
      </c>
      <c r="I7" s="23" t="s">
        <v>99</v>
      </c>
      <c r="J7" s="23" t="s">
        <v>100</v>
      </c>
      <c r="K7" s="23" t="s">
        <v>101</v>
      </c>
      <c r="L7" s="23" t="s">
        <v>102</v>
      </c>
      <c r="M7" s="23" t="s">
        <v>103</v>
      </c>
      <c r="N7" s="24" t="s">
        <v>104</v>
      </c>
      <c r="O7" s="24">
        <v>83.56</v>
      </c>
      <c r="P7" s="24">
        <v>57.03</v>
      </c>
      <c r="Q7" s="24">
        <v>100</v>
      </c>
      <c r="R7" s="24">
        <v>0</v>
      </c>
      <c r="S7" s="24">
        <v>1027509</v>
      </c>
      <c r="T7" s="24">
        <v>9323.15</v>
      </c>
      <c r="U7" s="24">
        <v>110.21</v>
      </c>
      <c r="V7" s="24">
        <v>432707</v>
      </c>
      <c r="W7" s="24">
        <v>149.44999999999999</v>
      </c>
      <c r="X7" s="24">
        <v>2895.33</v>
      </c>
      <c r="Y7" s="24" t="s">
        <v>104</v>
      </c>
      <c r="Z7" s="24">
        <v>103.69</v>
      </c>
      <c r="AA7" s="24">
        <v>103.58</v>
      </c>
      <c r="AB7" s="24">
        <v>101.92</v>
      </c>
      <c r="AC7" s="24">
        <v>101.54</v>
      </c>
      <c r="AD7" s="24" t="s">
        <v>104</v>
      </c>
      <c r="AE7" s="24">
        <v>101.63</v>
      </c>
      <c r="AF7" s="24">
        <v>100.14</v>
      </c>
      <c r="AG7" s="24">
        <v>99.22</v>
      </c>
      <c r="AH7" s="24">
        <v>100.31</v>
      </c>
      <c r="AI7" s="24">
        <v>100.34</v>
      </c>
      <c r="AJ7" s="24" t="s">
        <v>104</v>
      </c>
      <c r="AK7" s="24">
        <v>0</v>
      </c>
      <c r="AL7" s="24">
        <v>0</v>
      </c>
      <c r="AM7" s="24">
        <v>0</v>
      </c>
      <c r="AN7" s="24">
        <v>0</v>
      </c>
      <c r="AO7" s="24" t="s">
        <v>104</v>
      </c>
      <c r="AP7" s="24">
        <v>9.1</v>
      </c>
      <c r="AQ7" s="24">
        <v>10.71</v>
      </c>
      <c r="AR7" s="24">
        <v>11.46</v>
      </c>
      <c r="AS7" s="24">
        <v>9.85</v>
      </c>
      <c r="AT7" s="24">
        <v>9.7899999999999991</v>
      </c>
      <c r="AU7" s="24" t="s">
        <v>104</v>
      </c>
      <c r="AV7" s="24">
        <v>121.13</v>
      </c>
      <c r="AW7" s="24">
        <v>101.43</v>
      </c>
      <c r="AX7" s="24">
        <v>112.84</v>
      </c>
      <c r="AY7" s="24">
        <v>130.58000000000001</v>
      </c>
      <c r="AZ7" s="24" t="s">
        <v>104</v>
      </c>
      <c r="BA7" s="24">
        <v>101.14</v>
      </c>
      <c r="BB7" s="24">
        <v>104.74</v>
      </c>
      <c r="BC7" s="24">
        <v>104.74</v>
      </c>
      <c r="BD7" s="24">
        <v>104.66</v>
      </c>
      <c r="BE7" s="24">
        <v>104.39</v>
      </c>
      <c r="BF7" s="24" t="s">
        <v>104</v>
      </c>
      <c r="BG7" s="24">
        <v>295.63</v>
      </c>
      <c r="BH7" s="24">
        <v>296.92</v>
      </c>
      <c r="BI7" s="24">
        <v>288.94</v>
      </c>
      <c r="BJ7" s="24">
        <v>279.94</v>
      </c>
      <c r="BK7" s="24" t="s">
        <v>104</v>
      </c>
      <c r="BL7" s="24">
        <v>255.67</v>
      </c>
      <c r="BM7" s="24">
        <v>242.44</v>
      </c>
      <c r="BN7" s="24">
        <v>228.09</v>
      </c>
      <c r="BO7" s="24">
        <v>223.54</v>
      </c>
      <c r="BP7" s="24">
        <v>225.9</v>
      </c>
      <c r="BQ7" s="24" t="s">
        <v>104</v>
      </c>
      <c r="BR7" s="24">
        <v>0</v>
      </c>
      <c r="BS7" s="24">
        <v>0</v>
      </c>
      <c r="BT7" s="24">
        <v>0</v>
      </c>
      <c r="BU7" s="24">
        <v>0</v>
      </c>
      <c r="BV7" s="24" t="s">
        <v>104</v>
      </c>
      <c r="BW7" s="24">
        <v>0</v>
      </c>
      <c r="BX7" s="24">
        <v>0</v>
      </c>
      <c r="BY7" s="24">
        <v>0</v>
      </c>
      <c r="BZ7" s="24">
        <v>0</v>
      </c>
      <c r="CA7" s="24">
        <v>0</v>
      </c>
      <c r="CB7" s="24" t="s">
        <v>104</v>
      </c>
      <c r="CC7" s="24">
        <v>50.65</v>
      </c>
      <c r="CD7" s="24">
        <v>52.44</v>
      </c>
      <c r="CE7" s="24">
        <v>52.38</v>
      </c>
      <c r="CF7" s="24">
        <v>52.75</v>
      </c>
      <c r="CG7" s="24" t="s">
        <v>104</v>
      </c>
      <c r="CH7" s="24">
        <v>50.67</v>
      </c>
      <c r="CI7" s="24">
        <v>48.7</v>
      </c>
      <c r="CJ7" s="24">
        <v>52.53</v>
      </c>
      <c r="CK7" s="24">
        <v>52.75</v>
      </c>
      <c r="CL7" s="24">
        <v>52.93</v>
      </c>
      <c r="CM7" s="24" t="s">
        <v>104</v>
      </c>
      <c r="CN7" s="24">
        <v>76.34</v>
      </c>
      <c r="CO7" s="24">
        <v>74.95</v>
      </c>
      <c r="CP7" s="24">
        <v>74.239999999999995</v>
      </c>
      <c r="CQ7" s="24">
        <v>73.73</v>
      </c>
      <c r="CR7" s="24" t="s">
        <v>104</v>
      </c>
      <c r="CS7" s="24">
        <v>68.2</v>
      </c>
      <c r="CT7" s="24">
        <v>68.05</v>
      </c>
      <c r="CU7" s="24">
        <v>67.099999999999994</v>
      </c>
      <c r="CV7" s="24">
        <v>71.900000000000006</v>
      </c>
      <c r="CW7" s="24">
        <v>71.88</v>
      </c>
      <c r="CX7" s="24" t="s">
        <v>104</v>
      </c>
      <c r="CY7" s="24">
        <v>90.94</v>
      </c>
      <c r="CZ7" s="24">
        <v>91.34</v>
      </c>
      <c r="DA7" s="24">
        <v>91.87</v>
      </c>
      <c r="DB7" s="24">
        <v>92.09</v>
      </c>
      <c r="DC7" s="24" t="s">
        <v>104</v>
      </c>
      <c r="DD7" s="24">
        <v>94.01</v>
      </c>
      <c r="DE7" s="24">
        <v>94.14</v>
      </c>
      <c r="DF7" s="24">
        <v>94.02</v>
      </c>
      <c r="DG7" s="24">
        <v>94.43</v>
      </c>
      <c r="DH7" s="24">
        <v>94.36</v>
      </c>
      <c r="DI7" s="24" t="s">
        <v>104</v>
      </c>
      <c r="DJ7" s="24">
        <v>4.7</v>
      </c>
      <c r="DK7" s="24">
        <v>9.01</v>
      </c>
      <c r="DL7" s="24">
        <v>13.2</v>
      </c>
      <c r="DM7" s="24">
        <v>17.45</v>
      </c>
      <c r="DN7" s="24" t="s">
        <v>104</v>
      </c>
      <c r="DO7" s="24">
        <v>31.96</v>
      </c>
      <c r="DP7" s="24">
        <v>34.17</v>
      </c>
      <c r="DQ7" s="24">
        <v>36.770000000000003</v>
      </c>
      <c r="DR7" s="24">
        <v>41.04</v>
      </c>
      <c r="DS7" s="24">
        <v>40.81</v>
      </c>
      <c r="DT7" s="24" t="s">
        <v>104</v>
      </c>
      <c r="DU7" s="24">
        <v>0</v>
      </c>
      <c r="DV7" s="24">
        <v>0</v>
      </c>
      <c r="DW7" s="24">
        <v>0</v>
      </c>
      <c r="DX7" s="24">
        <v>0</v>
      </c>
      <c r="DY7" s="24" t="s">
        <v>104</v>
      </c>
      <c r="DZ7" s="24">
        <v>0.93</v>
      </c>
      <c r="EA7" s="24">
        <v>1.04</v>
      </c>
      <c r="EB7" s="24">
        <v>1.26</v>
      </c>
      <c r="EC7" s="24">
        <v>1.64</v>
      </c>
      <c r="ED7" s="24">
        <v>1.62</v>
      </c>
      <c r="EE7" s="24" t="s">
        <v>104</v>
      </c>
      <c r="EF7" s="24">
        <v>0</v>
      </c>
      <c r="EG7" s="24">
        <v>0.09</v>
      </c>
      <c r="EH7" s="24">
        <v>0.06</v>
      </c>
      <c r="EI7" s="24">
        <v>0.1</v>
      </c>
      <c r="EJ7" s="24" t="s">
        <v>104</v>
      </c>
      <c r="EK7" s="24">
        <v>1.87</v>
      </c>
      <c r="EL7" s="24">
        <v>0.1</v>
      </c>
      <c r="EM7" s="24">
        <v>0.09</v>
      </c>
      <c r="EN7" s="24">
        <v>0.06</v>
      </c>
      <c r="EO7" s="24">
        <v>0.06</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49</v>
      </c>
      <c r="B10" s="27">
        <f>DATEVALUE($B7-B11&amp;"/1/"&amp;B12)</f>
        <v>36892</v>
      </c>
      <c r="C10" s="27">
        <f t="shared" ref="C10:F10" si="15">DATEVALUE($B7-C11&amp;"/1/"&amp;C12)</f>
        <v>37257</v>
      </c>
      <c r="D10" s="27">
        <f t="shared" si="15"/>
        <v>37623</v>
      </c>
      <c r="E10" s="27">
        <f t="shared" si="15"/>
        <v>37989</v>
      </c>
      <c r="F10" s="27">
        <f t="shared" si="15"/>
        <v>38356</v>
      </c>
    </row>
    <row r="11" spans="1:148">
      <c r="B11">
        <v>22</v>
      </c>
      <c r="C11">
        <v>21</v>
      </c>
      <c r="D11">
        <v>20</v>
      </c>
      <c r="E11">
        <v>19</v>
      </c>
      <c r="F11">
        <v>18</v>
      </c>
      <c r="G11" t="s">
        <v>110</v>
      </c>
    </row>
    <row r="12" spans="1:148">
      <c r="B12">
        <v>1</v>
      </c>
      <c r="C12">
        <v>1</v>
      </c>
      <c r="D12">
        <v>2</v>
      </c>
      <c r="E12">
        <v>3</v>
      </c>
      <c r="F12">
        <v>4</v>
      </c>
      <c r="G12" t="s">
        <v>111</v>
      </c>
    </row>
    <row r="13" spans="1:148">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EB1D35-DCD1-4C6D-9AD8-5141C1FDA834}"/>
</file>

<file path=customXml/itemProps2.xml><?xml version="1.0" encoding="utf-8"?>
<ds:datastoreItem xmlns:ds="http://schemas.openxmlformats.org/officeDocument/2006/customXml" ds:itemID="{DE869C45-9DD4-49CB-B8F9-AE8186ACD2ED}"/>
</file>

<file path=customXml/itemProps3.xml><?xml version="1.0" encoding="utf-8"?>
<ds:datastoreItem xmlns:ds="http://schemas.openxmlformats.org/officeDocument/2006/customXml" ds:itemID="{5C265D3B-5063-4B52-8294-D6614D9A52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鶴 高行(TSURU Takayuki)</cp:lastModifiedBy>
  <cp:revision/>
  <dcterms:created xsi:type="dcterms:W3CDTF">2025-02-15T05:21:47Z</dcterms:created>
  <dcterms:modified xsi:type="dcterms:W3CDTF">2025-02-15T06:20:35Z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