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01A7FCEC7ED4209F659AA5D84D441B0CBB1633E7" xr6:coauthVersionLast="47" xr6:coauthVersionMax="47" xr10:uidLastSave="{57AC077A-3245-4B36-8DCB-73E7BB3E6B1C}"/>
  <workbookProtection workbookAlgorithmName="SHA-512" workbookHashValue="yzKuIEUf+AGNe9Ah61Ewc6Pw00Eylk03iT/kj9wSJ2eLwoiTb4kjuLQjdT+rMrnYSFm805cnEKULEYwxttVimA==" workbookSaltValue="3mHKEkh329mWFC6lo/Mlu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F85" i="4"/>
  <c r="E85" i="4"/>
  <c r="BB10" i="4"/>
  <c r="AT10" i="4"/>
  <c r="AL10" i="4"/>
  <c r="W10" i="4"/>
  <c r="BB8" i="4"/>
  <c r="AT8" i="4"/>
  <c r="AL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<sst xmlns="http://schemas.openxmlformats.org/spreadsheetml/2006/main" count="228" uniqueCount="111">
  <si>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</si>
  <si>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</si>
  <si>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</si>
  <si>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</si>
  <si>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</si>
  <si>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</si>
  <si>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</si>
  <si>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</si>
  <si>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</si>
  <si>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</si>
  <si>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</si>
  <si>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</si>
  <si>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</si>
  <si>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</si>
  <si>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</si>
  <si>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</si>
  <si>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</si>
  <si>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</si>
  <si>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</si>
  <si>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</si>
  <si>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</si>
  <si>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</si>
  <si>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</si>
  <si>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</si>
  <si>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</si>
  <si>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</si>
  <si>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＜健全性＞　
　「①経常収支比率」は、過去5年間とも100％を上回り、経常収益で経常費用を賄うことができており、かつ、累積欠損金も生じていないことから、健全経営である。
　「③流動比率」は、過去5年間とも200％を上回っており、短期債務に対する支払能力は健全である。
  「④企業債残高対給水収益比率」は、過去5年間とも企業債の着実な償還により企業債残高が減少し、類似団体平均と同等規模で推移している。
  「⑤料金回収率」は、過去5年間とも100％を上回り、給水に係る費用を給水収益で賄うことができている。
  「⑥給水原価」は、類似団体平均を上回って推移しているが、これは可住地面積が広く投資効率が悪いこと及び開発費用のかかるダム等で水源を確保していることから、資本費（減価償却費及び企業債利息）が高くなっていることが要因である。
＜効率性＞
  「⑦施設利用率」は、類似団体平均を上回って推移しているが、さらなる利用率の向上への取り組みのほか、水需要の動向を的確に捉えた施設規模の見直しを検討していく必要がある。
　「⑧有収率」は、過去5年間とも高い数値で推移し、施設の稼働がおおよそ収益に結びついている。</t>
  </si>
  <si>
    <t>2. 老朽化の状況について</t>
    <phoneticPr fontId="4"/>
  </si>
  <si>
    <t>「①有形固定資産減価償却率」は、類似団体平均と同等規模で推移しており、概ね平均的な老朽化の状況である。主要施設別では、建物が49.81％、構築物が52.25％、機械及び装置が69.95％となっている。
　管路は、法定耐用年数に達していないものが多く、「②管路経年化率」、「③管路更新率」ともに類似団体平均に比べて低い数値を推移しているが、今後は、経営戦略に位置づける更新周期をふまえ、耐震化と併せた計画的な更新を進めていく必要がある。</t>
    <phoneticPr fontId="4"/>
  </si>
  <si>
    <t>2. 老朽化の状況</t>
    <phoneticPr fontId="4"/>
  </si>
  <si>
    <t>全体総括</t>
    <rPh sb="0" eb="2">
      <t>ゼンタイ</t>
    </rPh>
    <rPh sb="2" eb="4">
      <t>ソウカツ</t>
    </rPh>
    <phoneticPr fontId="4"/>
  </si>
  <si>
    <t>各経営指標の状況から良好な経営状況といえる。
　しかし、今後、人口減少による水需要の減少、水道施設の老朽化による更新費用の増加や災害等に備えた危機管理対策など、経営環境は厳しさを増していく。
　このため、平成30年3月に改定した「企業局経営戦略」に基づき、計画的な事業運営、効率的な管理運営、財政基盤の強化、需要に応じた事業展開など、計画的かつ効率的な経営を推進していく。
※「企業局経営戦略」掲載ＵＲＬ
https://www.kigyou.pref.ibaraki.jp/page/page000009.html</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</si>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</sst>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27-4411-A636-14F0A79E5A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D827-4411-A636-14F0A79E5A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67.39</c:v>
                </c:pt>
                <c:pt idx="1">
                  <c:v>69.02</c:v>
                </c:pt>
                <c:pt idx="2">
                  <c:v>68.22</c:v>
                </c:pt>
                <c:pt idx="3">
                  <c:v>68.260000000000005</c:v>
                </c:pt>
                <c:pt idx="4">
                  <c:v>69.62</c:v>
                </c:pt>
              </c:numCache>
            </c:numRef>
          </c:val>
          <c:extLst>
            <c:ext xmlns:c16="http://schemas.microsoft.com/office/drawing/2014/chart" uri="{C3380CC4-5D6E-409C-BE32-E72D297353CC}">
              <c16:uniqueId val="{00000000-1DD6-49F9-B0E6-8C83EC1ACA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1DD6-49F9-B0E6-8C83EC1ACA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98.53</c:v>
                </c:pt>
                <c:pt idx="1">
                  <c:v>98.23</c:v>
                </c:pt>
                <c:pt idx="2">
                  <c:v>98.8</c:v>
                </c:pt>
                <c:pt idx="3">
                  <c:v>98.77</c:v>
                </c:pt>
                <c:pt idx="4">
                  <c:v>99.01</c:v>
                </c:pt>
              </c:numCache>
            </c:numRef>
          </c:val>
          <c:extLst>
            <c:ext xmlns:c16="http://schemas.microsoft.com/office/drawing/2014/chart" uri="{C3380CC4-5D6E-409C-BE32-E72D297353CC}">
              <c16:uniqueId val="{00000000-9872-4FC4-89CE-8509D95BE3A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9872-4FC4-89CE-8509D95BE3A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118.25</c:v>
                </c:pt>
                <c:pt idx="1">
                  <c:v>119.65</c:v>
                </c:pt>
                <c:pt idx="2">
                  <c:v>117.78</c:v>
                </c:pt>
                <c:pt idx="3">
                  <c:v>110.07</c:v>
                </c:pt>
                <c:pt idx="4">
                  <c:v>108.63</c:v>
                </c:pt>
              </c:numCache>
            </c:numRef>
          </c:val>
          <c:extLst>
            <c:ext xmlns:c16="http://schemas.microsoft.com/office/drawing/2014/chart" uri="{C3380CC4-5D6E-409C-BE32-E72D297353CC}">
              <c16:uniqueId val="{00000000-9511-4251-9947-44A8A822C8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9511-4251-9947-44A8A822C8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53.75</c:v>
                </c:pt>
                <c:pt idx="1">
                  <c:v>55.44</c:v>
                </c:pt>
                <c:pt idx="2">
                  <c:v>56.33</c:v>
                </c:pt>
                <c:pt idx="3">
                  <c:v>56.36</c:v>
                </c:pt>
                <c:pt idx="4">
                  <c:v>58.1</c:v>
                </c:pt>
              </c:numCache>
            </c:numRef>
          </c:val>
          <c:extLst>
            <c:ext xmlns:c16="http://schemas.microsoft.com/office/drawing/2014/chart" uri="{C3380CC4-5D6E-409C-BE32-E72D297353CC}">
              <c16:uniqueId val="{00000000-E97F-44CC-ACC1-BE4C1FF010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E97F-44CC-ACC1-BE4C1FF010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8.32</c:v>
                </c:pt>
                <c:pt idx="1">
                  <c:v>11.26</c:v>
                </c:pt>
                <c:pt idx="2">
                  <c:v>14.4</c:v>
                </c:pt>
                <c:pt idx="3">
                  <c:v>14.22</c:v>
                </c:pt>
                <c:pt idx="4">
                  <c:v>19.09</c:v>
                </c:pt>
              </c:numCache>
            </c:numRef>
          </c:val>
          <c:extLst>
            <c:ext xmlns:c16="http://schemas.microsoft.com/office/drawing/2014/chart" uri="{C3380CC4-5D6E-409C-BE32-E72D297353CC}">
              <c16:uniqueId val="{00000000-2B08-40AC-A41D-D83374CDA3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2B08-40AC-A41D-D83374CDA3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9-4457-B815-EE2B3107A9A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6FA9-4457-B815-EE2B3107A9A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287.18</c:v>
                </c:pt>
                <c:pt idx="1">
                  <c:v>361.03</c:v>
                </c:pt>
                <c:pt idx="2">
                  <c:v>396.54</c:v>
                </c:pt>
                <c:pt idx="3">
                  <c:v>365.31</c:v>
                </c:pt>
                <c:pt idx="4">
                  <c:v>389.16</c:v>
                </c:pt>
              </c:numCache>
            </c:numRef>
          </c:val>
          <c:extLst>
            <c:ext xmlns:c16="http://schemas.microsoft.com/office/drawing/2014/chart" uri="{C3380CC4-5D6E-409C-BE32-E72D297353CC}">
              <c16:uniqueId val="{00000000-A9FF-4C67-A9CA-98A17E5F9D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A9FF-4C67-A9CA-98A17E5F9D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285.82</c:v>
                </c:pt>
                <c:pt idx="1">
                  <c:v>269.27</c:v>
                </c:pt>
                <c:pt idx="2">
                  <c:v>251.59</c:v>
                </c:pt>
                <c:pt idx="3">
                  <c:v>238.74</c:v>
                </c:pt>
                <c:pt idx="4">
                  <c:v>225.34</c:v>
                </c:pt>
              </c:numCache>
            </c:numRef>
          </c:val>
          <c:extLst>
            <c:ext xmlns:c16="http://schemas.microsoft.com/office/drawing/2014/chart" uri="{C3380CC4-5D6E-409C-BE32-E72D297353CC}">
              <c16:uniqueId val="{00000000-13A2-4949-9B32-7A758B6365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13A2-4949-9B32-7A758B6365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119.25</c:v>
                </c:pt>
                <c:pt idx="1">
                  <c:v>120.55</c:v>
                </c:pt>
                <c:pt idx="2">
                  <c:v>118.36</c:v>
                </c:pt>
                <c:pt idx="3">
                  <c:v>109.67</c:v>
                </c:pt>
                <c:pt idx="4">
                  <c:v>106.51</c:v>
                </c:pt>
              </c:numCache>
            </c:numRef>
          </c:val>
          <c:extLst>
            <c:ext xmlns:c16="http://schemas.microsoft.com/office/drawing/2014/chart" uri="{C3380CC4-5D6E-409C-BE32-E72D297353CC}">
              <c16:uniqueId val="{00000000-866B-4547-B5A4-D843F7D1E4F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866B-4547-B5A4-D843F7D1E4F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95.99</c:v>
                </c:pt>
                <c:pt idx="1">
                  <c:v>94</c:v>
                </c:pt>
                <c:pt idx="2">
                  <c:v>95.93</c:v>
                </c:pt>
                <c:pt idx="3">
                  <c:v>103.67</c:v>
                </c:pt>
                <c:pt idx="4">
                  <c:v>105.37</c:v>
                </c:pt>
              </c:numCache>
            </c:numRef>
          </c:val>
          <c:extLst>
            <c:ext xmlns:c16="http://schemas.microsoft.com/office/drawing/2014/chart" uri="{C3380CC4-5D6E-409C-BE32-E72D297353CC}">
              <c16:uniqueId val="{00000000-7721-4012-90A5-4CAFDC87D5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7721-4012-90A5-4CAFDC87D5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2" sqref="B2:BZ4"/>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茨城県</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f>データ!$R$6</f>
        <v>2865690</v>
      </c>
      <c r="AM8" s="65"/>
      <c r="AN8" s="65"/>
      <c r="AO8" s="65"/>
      <c r="AP8" s="65"/>
      <c r="AQ8" s="65"/>
      <c r="AR8" s="65"/>
      <c r="AS8" s="65"/>
      <c r="AT8" s="36">
        <f>データ!$S$6</f>
        <v>6097.56</v>
      </c>
      <c r="AU8" s="37"/>
      <c r="AV8" s="37"/>
      <c r="AW8" s="37"/>
      <c r="AX8" s="37"/>
      <c r="AY8" s="37"/>
      <c r="AZ8" s="37"/>
      <c r="BA8" s="37"/>
      <c r="BB8" s="54">
        <f>データ!$T$6</f>
        <v>469.97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83.91</v>
      </c>
      <c r="J10" s="37"/>
      <c r="K10" s="37"/>
      <c r="L10" s="37"/>
      <c r="M10" s="37"/>
      <c r="N10" s="37"/>
      <c r="O10" s="64"/>
      <c r="P10" s="54">
        <f>データ!$P$6</f>
        <v>93.15</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2273918</v>
      </c>
      <c r="AM10" s="65"/>
      <c r="AN10" s="65"/>
      <c r="AO10" s="65"/>
      <c r="AP10" s="65"/>
      <c r="AQ10" s="65"/>
      <c r="AR10" s="65"/>
      <c r="AS10" s="65"/>
      <c r="AT10" s="36">
        <f>データ!$V$6</f>
        <v>4117.87</v>
      </c>
      <c r="AU10" s="37"/>
      <c r="AV10" s="37"/>
      <c r="AW10" s="37"/>
      <c r="AX10" s="37"/>
      <c r="AY10" s="37"/>
      <c r="AZ10" s="37"/>
      <c r="BA10" s="37"/>
      <c r="BB10" s="54">
        <f>データ!$W$6</f>
        <v>552.21</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26</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27</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28</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30</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31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C3WXOIBDMWdzbIlFwO4nJ7008eZn05BgiMf5wiOSP8Sf0NUASq9I8ewFsqSV+Jrf7dEF4RmalWZGIscyqARizQ==" saltValue="vk/Qpzn0EBi0HoX7bA8f8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80004</v>
      </c>
      <c r="D6" s="20">
        <f t="shared" si="3"/>
        <v>46</v>
      </c>
      <c r="E6" s="20">
        <f t="shared" si="3"/>
        <v>1</v>
      </c>
      <c r="F6" s="20">
        <f t="shared" si="3"/>
        <v>0</v>
      </c>
      <c r="G6" s="20">
        <f t="shared" si="3"/>
        <v>2</v>
      </c>
      <c r="H6" s="20" t="str">
        <f t="shared" si="3"/>
        <v>茨城県</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83.91</v>
      </c>
      <c r="P6" s="21">
        <f t="shared" si="3"/>
        <v>93.15</v>
      </c>
      <c r="Q6" s="21">
        <f t="shared" si="3"/>
        <v>0</v>
      </c>
      <c r="R6" s="21">
        <f t="shared" si="3"/>
        <v>2865690</v>
      </c>
      <c r="S6" s="21">
        <f t="shared" si="3"/>
        <v>6097.56</v>
      </c>
      <c r="T6" s="21">
        <f t="shared" si="3"/>
        <v>469.97</v>
      </c>
      <c r="U6" s="21">
        <f t="shared" si="3"/>
        <v>2273918</v>
      </c>
      <c r="V6" s="21">
        <f t="shared" si="3"/>
        <v>4117.87</v>
      </c>
      <c r="W6" s="21">
        <f t="shared" si="3"/>
        <v>552.21</v>
      </c>
      <c r="X6" s="22">
        <f>IF(X7="",NA(),X7)</f>
        <v>118.25</v>
      </c>
      <c r="Y6" s="22">
        <f t="shared" ref="Y6:AG6" si="4">IF(Y7="",NA(),Y7)</f>
        <v>119.65</v>
      </c>
      <c r="Z6" s="22">
        <f t="shared" si="4"/>
        <v>117.78</v>
      </c>
      <c r="AA6" s="22">
        <f t="shared" si="4"/>
        <v>110.07</v>
      </c>
      <c r="AB6" s="22">
        <f t="shared" si="4"/>
        <v>108.63</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287.18</v>
      </c>
      <c r="AU6" s="22">
        <f t="shared" ref="AU6:BC6" si="6">IF(AU7="",NA(),AU7)</f>
        <v>361.03</v>
      </c>
      <c r="AV6" s="22">
        <f t="shared" si="6"/>
        <v>396.54</v>
      </c>
      <c r="AW6" s="22">
        <f t="shared" si="6"/>
        <v>365.31</v>
      </c>
      <c r="AX6" s="22">
        <f t="shared" si="6"/>
        <v>389.16</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285.82</v>
      </c>
      <c r="BF6" s="22">
        <f t="shared" ref="BF6:BN6" si="7">IF(BF7="",NA(),BF7)</f>
        <v>269.27</v>
      </c>
      <c r="BG6" s="22">
        <f t="shared" si="7"/>
        <v>251.59</v>
      </c>
      <c r="BH6" s="22">
        <f t="shared" si="7"/>
        <v>238.74</v>
      </c>
      <c r="BI6" s="22">
        <f t="shared" si="7"/>
        <v>225.34</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119.25</v>
      </c>
      <c r="BQ6" s="22">
        <f t="shared" ref="BQ6:BY6" si="8">IF(BQ7="",NA(),BQ7)</f>
        <v>120.55</v>
      </c>
      <c r="BR6" s="22">
        <f t="shared" si="8"/>
        <v>118.36</v>
      </c>
      <c r="BS6" s="22">
        <f t="shared" si="8"/>
        <v>109.67</v>
      </c>
      <c r="BT6" s="22">
        <f t="shared" si="8"/>
        <v>106.51</v>
      </c>
      <c r="BU6" s="22">
        <f t="shared" si="8"/>
        <v>112.84</v>
      </c>
      <c r="BV6" s="22">
        <f t="shared" si="8"/>
        <v>110.77</v>
      </c>
      <c r="BW6" s="22">
        <f t="shared" si="8"/>
        <v>112.35</v>
      </c>
      <c r="BX6" s="22">
        <f t="shared" si="8"/>
        <v>106.47</v>
      </c>
      <c r="BY6" s="22">
        <f t="shared" si="8"/>
        <v>107.7</v>
      </c>
      <c r="BZ6" s="21" t="str">
        <f>IF(BZ7="","",IF(BZ7="-","【-】","【"&amp;SUBSTITUTE(TEXT(BZ7,"#,##0.00"),"-","△")&amp;"】"))</f>
        <v>【107.70】</v>
      </c>
      <c r="CA6" s="22">
        <f>IF(CA7="",NA(),CA7)</f>
        <v>95.99</v>
      </c>
      <c r="CB6" s="22">
        <f t="shared" ref="CB6:CJ6" si="9">IF(CB7="",NA(),CB7)</f>
        <v>94</v>
      </c>
      <c r="CC6" s="22">
        <f t="shared" si="9"/>
        <v>95.93</v>
      </c>
      <c r="CD6" s="22">
        <f t="shared" si="9"/>
        <v>103.67</v>
      </c>
      <c r="CE6" s="22">
        <f t="shared" si="9"/>
        <v>105.37</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67.39</v>
      </c>
      <c r="CM6" s="22">
        <f t="shared" ref="CM6:CU6" si="10">IF(CM7="",NA(),CM7)</f>
        <v>69.02</v>
      </c>
      <c r="CN6" s="22">
        <f t="shared" si="10"/>
        <v>68.22</v>
      </c>
      <c r="CO6" s="22">
        <f t="shared" si="10"/>
        <v>68.260000000000005</v>
      </c>
      <c r="CP6" s="22">
        <f t="shared" si="10"/>
        <v>69.62</v>
      </c>
      <c r="CQ6" s="22">
        <f t="shared" si="10"/>
        <v>61.69</v>
      </c>
      <c r="CR6" s="22">
        <f t="shared" si="10"/>
        <v>62.26</v>
      </c>
      <c r="CS6" s="22">
        <f t="shared" si="10"/>
        <v>62.22</v>
      </c>
      <c r="CT6" s="22">
        <f t="shared" si="10"/>
        <v>61.45</v>
      </c>
      <c r="CU6" s="22">
        <f t="shared" si="10"/>
        <v>61.63</v>
      </c>
      <c r="CV6" s="21" t="str">
        <f>IF(CV7="","",IF(CV7="-","【-】","【"&amp;SUBSTITUTE(TEXT(CV7,"#,##0.00"),"-","△")&amp;"】"))</f>
        <v>【61.63】</v>
      </c>
      <c r="CW6" s="22">
        <f>IF(CW7="",NA(),CW7)</f>
        <v>98.53</v>
      </c>
      <c r="CX6" s="22">
        <f t="shared" ref="CX6:DF6" si="11">IF(CX7="",NA(),CX7)</f>
        <v>98.23</v>
      </c>
      <c r="CY6" s="22">
        <f t="shared" si="11"/>
        <v>98.8</v>
      </c>
      <c r="CZ6" s="22">
        <f t="shared" si="11"/>
        <v>98.77</v>
      </c>
      <c r="DA6" s="22">
        <f t="shared" si="11"/>
        <v>99.01</v>
      </c>
      <c r="DB6" s="22">
        <f t="shared" si="11"/>
        <v>100</v>
      </c>
      <c r="DC6" s="22">
        <f t="shared" si="11"/>
        <v>100.16</v>
      </c>
      <c r="DD6" s="22">
        <f t="shared" si="11"/>
        <v>100.28</v>
      </c>
      <c r="DE6" s="22">
        <f t="shared" si="11"/>
        <v>100.29</v>
      </c>
      <c r="DF6" s="22">
        <f t="shared" si="11"/>
        <v>100.36</v>
      </c>
      <c r="DG6" s="21" t="str">
        <f>IF(DG7="","",IF(DG7="-","【-】","【"&amp;SUBSTITUTE(TEXT(DG7,"#,##0.00"),"-","△")&amp;"】"))</f>
        <v>【100.36】</v>
      </c>
      <c r="DH6" s="22">
        <f>IF(DH7="",NA(),DH7)</f>
        <v>53.75</v>
      </c>
      <c r="DI6" s="22">
        <f t="shared" ref="DI6:DQ6" si="12">IF(DI7="",NA(),DI7)</f>
        <v>55.44</v>
      </c>
      <c r="DJ6" s="22">
        <f t="shared" si="12"/>
        <v>56.33</v>
      </c>
      <c r="DK6" s="22">
        <f t="shared" si="12"/>
        <v>56.36</v>
      </c>
      <c r="DL6" s="22">
        <f t="shared" si="12"/>
        <v>58.1</v>
      </c>
      <c r="DM6" s="22">
        <f t="shared" si="12"/>
        <v>56.48</v>
      </c>
      <c r="DN6" s="22">
        <f t="shared" si="12"/>
        <v>57.5</v>
      </c>
      <c r="DO6" s="22">
        <f t="shared" si="12"/>
        <v>58.52</v>
      </c>
      <c r="DP6" s="22">
        <f t="shared" si="12"/>
        <v>59.51</v>
      </c>
      <c r="DQ6" s="22">
        <f t="shared" si="12"/>
        <v>60.24</v>
      </c>
      <c r="DR6" s="21" t="str">
        <f>IF(DR7="","",IF(DR7="-","【-】","【"&amp;SUBSTITUTE(TEXT(DR7,"#,##0.00"),"-","△")&amp;"】"))</f>
        <v>【60.24】</v>
      </c>
      <c r="DS6" s="22">
        <f>IF(DS7="",NA(),DS7)</f>
        <v>8.32</v>
      </c>
      <c r="DT6" s="22">
        <f t="shared" ref="DT6:EB6" si="13">IF(DT7="",NA(),DT7)</f>
        <v>11.26</v>
      </c>
      <c r="DU6" s="22">
        <f t="shared" si="13"/>
        <v>14.4</v>
      </c>
      <c r="DV6" s="22">
        <f t="shared" si="13"/>
        <v>14.22</v>
      </c>
      <c r="DW6" s="22">
        <f t="shared" si="13"/>
        <v>19.09</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2">
        <f t="shared" ref="EE6:EM6" si="14">IF(EE7="",NA(),EE7)</f>
        <v>0.01</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80004</v>
      </c>
      <c r="D7" s="24">
        <v>46</v>
      </c>
      <c r="E7" s="24">
        <v>1</v>
      </c>
      <c r="F7" s="24">
        <v>0</v>
      </c>
      <c r="G7" s="24">
        <v>2</v>
      </c>
      <c r="H7" s="24" t="s">
        <v>95</v>
      </c>
      <c r="I7" s="24" t="s">
        <v>96</v>
      </c>
      <c r="J7" s="24" t="s">
        <v>97</v>
      </c>
      <c r="K7" s="24" t="s">
        <v>98</v>
      </c>
      <c r="L7" s="24" t="s">
        <v>99</v>
      </c>
      <c r="M7" s="24" t="s">
        <v>100</v>
      </c>
      <c r="N7" s="25" t="s">
        <v>101</v>
      </c>
      <c r="O7" s="25">
        <v>83.91</v>
      </c>
      <c r="P7" s="25">
        <v>93.15</v>
      </c>
      <c r="Q7" s="25">
        <v>0</v>
      </c>
      <c r="R7" s="25">
        <v>2865690</v>
      </c>
      <c r="S7" s="25">
        <v>6097.56</v>
      </c>
      <c r="T7" s="25">
        <v>469.97</v>
      </c>
      <c r="U7" s="25">
        <v>2273918</v>
      </c>
      <c r="V7" s="25">
        <v>4117.87</v>
      </c>
      <c r="W7" s="25">
        <v>552.21</v>
      </c>
      <c r="X7" s="25">
        <v>118.25</v>
      </c>
      <c r="Y7" s="25">
        <v>119.65</v>
      </c>
      <c r="Z7" s="25">
        <v>117.78</v>
      </c>
      <c r="AA7" s="25">
        <v>110.07</v>
      </c>
      <c r="AB7" s="25">
        <v>108.63</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287.18</v>
      </c>
      <c r="AU7" s="25">
        <v>361.03</v>
      </c>
      <c r="AV7" s="25">
        <v>396.54</v>
      </c>
      <c r="AW7" s="25">
        <v>365.31</v>
      </c>
      <c r="AX7" s="25">
        <v>389.16</v>
      </c>
      <c r="AY7" s="25">
        <v>271.10000000000002</v>
      </c>
      <c r="AZ7" s="25">
        <v>284.45</v>
      </c>
      <c r="BA7" s="25">
        <v>309.23</v>
      </c>
      <c r="BB7" s="25">
        <v>313.43</v>
      </c>
      <c r="BC7" s="25">
        <v>303.10000000000002</v>
      </c>
      <c r="BD7" s="25">
        <v>303.10000000000002</v>
      </c>
      <c r="BE7" s="25">
        <v>285.82</v>
      </c>
      <c r="BF7" s="25">
        <v>269.27</v>
      </c>
      <c r="BG7" s="25">
        <v>251.59</v>
      </c>
      <c r="BH7" s="25">
        <v>238.74</v>
      </c>
      <c r="BI7" s="25">
        <v>225.34</v>
      </c>
      <c r="BJ7" s="25">
        <v>272.95999999999998</v>
      </c>
      <c r="BK7" s="25">
        <v>260.95999999999998</v>
      </c>
      <c r="BL7" s="25">
        <v>240.07</v>
      </c>
      <c r="BM7" s="25">
        <v>224.81</v>
      </c>
      <c r="BN7" s="25">
        <v>210.83</v>
      </c>
      <c r="BO7" s="25">
        <v>210.83</v>
      </c>
      <c r="BP7" s="25">
        <v>119.25</v>
      </c>
      <c r="BQ7" s="25">
        <v>120.55</v>
      </c>
      <c r="BR7" s="25">
        <v>118.36</v>
      </c>
      <c r="BS7" s="25">
        <v>109.67</v>
      </c>
      <c r="BT7" s="25">
        <v>106.51</v>
      </c>
      <c r="BU7" s="25">
        <v>112.84</v>
      </c>
      <c r="BV7" s="25">
        <v>110.77</v>
      </c>
      <c r="BW7" s="25">
        <v>112.35</v>
      </c>
      <c r="BX7" s="25">
        <v>106.47</v>
      </c>
      <c r="BY7" s="25">
        <v>107.7</v>
      </c>
      <c r="BZ7" s="25">
        <v>107.7</v>
      </c>
      <c r="CA7" s="25">
        <v>95.99</v>
      </c>
      <c r="CB7" s="25">
        <v>94</v>
      </c>
      <c r="CC7" s="25">
        <v>95.93</v>
      </c>
      <c r="CD7" s="25">
        <v>103.67</v>
      </c>
      <c r="CE7" s="25">
        <v>105.37</v>
      </c>
      <c r="CF7" s="25">
        <v>73.849999999999994</v>
      </c>
      <c r="CG7" s="25">
        <v>73.180000000000007</v>
      </c>
      <c r="CH7" s="25">
        <v>73.05</v>
      </c>
      <c r="CI7" s="25">
        <v>77.53</v>
      </c>
      <c r="CJ7" s="25">
        <v>76.25</v>
      </c>
      <c r="CK7" s="25">
        <v>76.25</v>
      </c>
      <c r="CL7" s="25">
        <v>67.39</v>
      </c>
      <c r="CM7" s="25">
        <v>69.02</v>
      </c>
      <c r="CN7" s="25">
        <v>68.22</v>
      </c>
      <c r="CO7" s="25">
        <v>68.260000000000005</v>
      </c>
      <c r="CP7" s="25">
        <v>69.62</v>
      </c>
      <c r="CQ7" s="25">
        <v>61.69</v>
      </c>
      <c r="CR7" s="25">
        <v>62.26</v>
      </c>
      <c r="CS7" s="25">
        <v>62.22</v>
      </c>
      <c r="CT7" s="25">
        <v>61.45</v>
      </c>
      <c r="CU7" s="25">
        <v>61.63</v>
      </c>
      <c r="CV7" s="25">
        <v>61.63</v>
      </c>
      <c r="CW7" s="25">
        <v>98.53</v>
      </c>
      <c r="CX7" s="25">
        <v>98.23</v>
      </c>
      <c r="CY7" s="25">
        <v>98.8</v>
      </c>
      <c r="CZ7" s="25">
        <v>98.77</v>
      </c>
      <c r="DA7" s="25">
        <v>99.01</v>
      </c>
      <c r="DB7" s="25">
        <v>100</v>
      </c>
      <c r="DC7" s="25">
        <v>100.16</v>
      </c>
      <c r="DD7" s="25">
        <v>100.28</v>
      </c>
      <c r="DE7" s="25">
        <v>100.29</v>
      </c>
      <c r="DF7" s="25">
        <v>100.36</v>
      </c>
      <c r="DG7" s="25">
        <v>100.36</v>
      </c>
      <c r="DH7" s="25">
        <v>53.75</v>
      </c>
      <c r="DI7" s="25">
        <v>55.44</v>
      </c>
      <c r="DJ7" s="25">
        <v>56.33</v>
      </c>
      <c r="DK7" s="25">
        <v>56.36</v>
      </c>
      <c r="DL7" s="25">
        <v>58.1</v>
      </c>
      <c r="DM7" s="25">
        <v>56.48</v>
      </c>
      <c r="DN7" s="25">
        <v>57.5</v>
      </c>
      <c r="DO7" s="25">
        <v>58.52</v>
      </c>
      <c r="DP7" s="25">
        <v>59.51</v>
      </c>
      <c r="DQ7" s="25">
        <v>60.24</v>
      </c>
      <c r="DR7" s="25">
        <v>60.24</v>
      </c>
      <c r="DS7" s="25">
        <v>8.32</v>
      </c>
      <c r="DT7" s="25">
        <v>11.26</v>
      </c>
      <c r="DU7" s="25">
        <v>14.4</v>
      </c>
      <c r="DV7" s="25">
        <v>14.22</v>
      </c>
      <c r="DW7" s="25">
        <v>19.09</v>
      </c>
      <c r="DX7" s="25">
        <v>27.61</v>
      </c>
      <c r="DY7" s="25">
        <v>30.3</v>
      </c>
      <c r="DZ7" s="25">
        <v>31.74</v>
      </c>
      <c r="EA7" s="25">
        <v>32.380000000000003</v>
      </c>
      <c r="EB7" s="25">
        <v>34.479999999999997</v>
      </c>
      <c r="EC7" s="25">
        <v>34.479999999999997</v>
      </c>
      <c r="ED7" s="25">
        <v>0</v>
      </c>
      <c r="EE7" s="25">
        <v>0.01</v>
      </c>
      <c r="EF7" s="25">
        <v>0</v>
      </c>
      <c r="EG7" s="25">
        <v>0</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408B8363-53C7-4839-87EA-5DBF65826BCA}"/>
</file>

<file path=customXml/itemProps2.xml><?xml version="1.0" encoding="utf-8"?>
<ds:datastoreItem xmlns:ds="http://schemas.openxmlformats.org/officeDocument/2006/customXml" ds:itemID="{B25467AD-F957-4F4D-84B9-6835F7CFCF25}"/>
</file>

<file path=customXml/itemProps3.xml><?xml version="1.0" encoding="utf-8"?>
<ds:datastoreItem xmlns:ds="http://schemas.openxmlformats.org/officeDocument/2006/customXml" ds:itemID="{E9913239-ACB9-4F5F-8427-F9DA9AB860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2025-02-14T04:01:58Z</dcterms:created>
  <dcterms:modified xsi:type="dcterms:W3CDTF">2025-02-14T04:02:20Z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