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0A2C9E3DEBDB75E58928782924D3485A09471520" xr6:coauthVersionLast="47" xr6:coauthVersionMax="47" xr10:uidLastSave="{C87D6EEE-FF6A-404A-BEDC-3CE1173E5A47}"/>
  <workbookProtection workbookAlgorithmName="SHA-512" workbookHashValue="NZYeuzRgjsK86s1A/5hmIPK55VrP3tFD47d9MGa67cPBmeDfRZeILuuxujt/NNEnOmGHfiNMoGU63IMtNJqgKQ==" workbookSaltValue="lr1khrKkDZw8tlkqNcecK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B8" i="4"/>
  <c r="AT8" i="4"/>
  <c r="AL8" i="4"/>
  <c r="AD8" i="4"/>
  <c r="W8" i="4"/>
  <c r="P8" i="4"/>
  <c r="I8" i="4"/>
  <c r="B8"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<sst xmlns="http://schemas.openxmlformats.org/spreadsheetml/2006/main" count="231" uniqueCount="115">
  <si>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</si>
  <si>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</si>
  <si>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</si>
  <si>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</si>
  <si>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</si>
  <si>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</si>
  <si>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</si>
  <si>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</si>
  <si>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</si>
  <si>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</si>
  <si>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</si>
  <si>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</si>
  <si>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</si>
  <si>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</si>
  <si>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</si>
  <si>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</si>
  <si>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</si>
  <si>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</si>
  <si>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</si>
  <si>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</si>
  <si>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</si>
  <si>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</si>
  <si>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</si>
  <si>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</si>
  <si>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</si>
  <si>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</si>
  <si>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</si>
  <si>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</si>
  <si>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</si>
  <si>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</si>
  <si>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</si>
  <si>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</si>
  <si>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</si>
  <si>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</si>
  <si>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</si>
  <si>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</si>
  <si>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</si>
  <si>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</si>
  <si>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</si>
  <si>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</si>
  <si>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</si>
  <si>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</si>
  <si>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</si>
  <si>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</si>
  <si>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</si>
  <si>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</si>
  <si>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</si>
  <si>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</si>
  <si>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</si>
  <si>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</si>
  <si>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</si>
  <si>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</si>
  <si>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</si>
  <si>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</si>
  <si>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</si>
  <si>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</si>
  <si>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</si>
  <si>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</si>
  <si>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</si>
  <si>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</si>
  <si>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</si>
  <si>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</si>
  <si>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</si>
  <si>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</si>
  <si>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</si>
  <si>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</si>
  <si>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</si>
  <si>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</si>
  <si>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</si>
  <si>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</si>
  <si>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</si>
  <si>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</si>
  <si>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</si>
  <si>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</si>
  <si>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</si>
  <si>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</si>
  <si>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</si>
  <si>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</si>
  <si>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</si>
  <si>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</si>
  <si>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</si>
  <si>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</si>
  <si>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</si>
  <si>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</si>
  <si>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</si>
  <si>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</si>
  <si>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</si>
  <si>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</si>
  <si>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</si>
  <si>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</si>
  <si>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</si>
  <si>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</si>
  <si>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</si>
  <si>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</si>
  <si>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</si>
  <si>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</si>
  <si>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</si>
  <si>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</si>
  <si>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</si>
  <si>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</si>
  <si>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</si>
  <si>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</si>
  <si>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</si>
  <si>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</si>
  <si>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</si>
  <si>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</si>
  <si>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</si>
  <si>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</si>
  <si>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</si>
  <si>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</si>
  <si>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</si>
  <si>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</si>
  <si>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①経常収支比率・②累積欠損金比率
　経常収支比率は100%超の水準で推移し、累積欠損金も発生していないため、経営は健全な状況である。
③流動比率
　概ね100%を超える水準で推移しており、当面の支払能力に問題はない。
④企業債残高対事業規模比率
　平均値を下回っており、残高についても毎年減少している。投資計画に基づいた適切な施設整備を実施し、料金水準についても財政収支計画に基づき適切な額を設定しており、事業規模は適正である。
⑥汚水処理原価
　本県は可住地面積が広く都市部が点在している地理的要因により投資効率が低い。そのため、指定管理者制度の導入等によるコスト削減を図り、汚水処理費の抑制に努めているが、平均値を上回っている。
⑦施設利用率
　30%程度の余力を残して稼働しており、施設・設備は適正なスペックである。
⑧水洗化率
　関係市町村と連携し、助成事業や啓発活動に力を入れ、水洗化率の向上に努めている。</t>
    <phoneticPr fontId="4"/>
  </si>
  <si>
    <t>①有形固定資産減価償却率
　有形固定資産の老朽化の度合いは60%超で平均値を上回っており、比較的老朽化している資産が多い。このため、各施設とも長寿命化計画に基づき、計画的に改築・更新を実施している。
②管渠老朽化率
　各年度とも0%であり、法定耐用年数を超過した管渠はない。しかし、管渠の老朽化度合はその環境により大きく異なるため、定期的に管渠調査を実施し、調査結果に基づき改築等を進めていく。
③管渠改善率
　法定耐用年数を超えた管渠はないが、管渠調査の結果を踏まえ、改良工事を実施している。定期的な管渠調査により現状を把握し、必要な箇所の改善を行っており、適切に管渠を管理している。</t>
    <phoneticPr fontId="4"/>
  </si>
  <si>
    <t>　各経営指標の状況から、経営状況は健全である。
　今後は、関係市町村との連携を更に密にし、助成事業や啓発活動の強化により水洗化率を高め、処理水量の増加による収益の確保を図るとともに、指定管理者制度によるコスト削減等に努め、効率的かつ健全な経営を継続していく。
　また、施設の老朽化対策については、長寿命化計画に基づき計画的に改築・更新を進め、管渠については、法定耐用年数に関わらず、定期的な管渠調査を実施し、腐食等劣化の程度に応じ、順次改良、更新を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</si>
</sst>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0.41</c:v>
                </c:pt>
                <c:pt idx="1">
                  <c:v>0.4</c:v>
                </c:pt>
                <c:pt idx="2">
                  <c:v>0.31</c:v>
                </c:pt>
                <c:pt idx="3">
                  <c:v>0.31</c:v>
                </c:pt>
                <c:pt idx="4" formatCode="#,##0.00;&quot;△&quot;#,##0.00">
                  <c:v>0</c:v>
                </c:pt>
              </c:numCache>
            </c:numRef>
          </c:val>
          <c:extLst>
            <c:ext xmlns:c16="http://schemas.microsoft.com/office/drawing/2014/chart" uri="{C3380CC4-5D6E-409C-BE32-E72D297353CC}">
              <c16:uniqueId val="{00000000-F7E5-42D8-8C0A-C61060DA902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1.87</c:v>
                </c:pt>
                <c:pt idx="2">
                  <c:v>0.1</c:v>
                </c:pt>
                <c:pt idx="3">
                  <c:v>0.09</c:v>
                </c:pt>
                <c:pt idx="4">
                  <c:v>0.06</c:v>
                </c:pt>
              </c:numCache>
            </c:numRef>
          </c:val>
          <c:smooth val="0"/>
          <c:extLst>
            <c:ext xmlns:c16="http://schemas.microsoft.com/office/drawing/2014/chart" uri="{C3380CC4-5D6E-409C-BE32-E72D297353CC}">
              <c16:uniqueId val="{00000001-F7E5-42D8-8C0A-C61060DA902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100.91</c:v>
                </c:pt>
                <c:pt idx="1">
                  <c:v>108.09</c:v>
                </c:pt>
                <c:pt idx="2">
                  <c:v>105.95</c:v>
                </c:pt>
                <c:pt idx="3">
                  <c:v>102.78</c:v>
                </c:pt>
                <c:pt idx="4">
                  <c:v>104.65</c:v>
                </c:pt>
              </c:numCache>
            </c:numRef>
          </c:val>
          <c:extLst>
            <c:ext xmlns:c16="http://schemas.microsoft.com/office/drawing/2014/chart" uri="{C3380CC4-5D6E-409C-BE32-E72D297353CC}">
              <c16:uniqueId val="{00000000-4A0B-491E-A287-3F5F1F87864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100.49</c:v>
                </c:pt>
                <c:pt idx="1">
                  <c:v>101.63</c:v>
                </c:pt>
                <c:pt idx="2">
                  <c:v>100.14</c:v>
                </c:pt>
                <c:pt idx="3">
                  <c:v>99.22</c:v>
                </c:pt>
                <c:pt idx="4">
                  <c:v>100.31</c:v>
                </c:pt>
              </c:numCache>
            </c:numRef>
          </c:val>
          <c:smooth val="0"/>
          <c:extLst>
            <c:ext xmlns:c16="http://schemas.microsoft.com/office/drawing/2014/chart" uri="{C3380CC4-5D6E-409C-BE32-E72D297353CC}">
              <c16:uniqueId val="{00000001-4A0B-491E-A287-3F5F1F87864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59.2</c:v>
                </c:pt>
                <c:pt idx="1">
                  <c:v>60.51</c:v>
                </c:pt>
                <c:pt idx="2">
                  <c:v>61.74</c:v>
                </c:pt>
                <c:pt idx="3">
                  <c:v>62.56</c:v>
                </c:pt>
                <c:pt idx="4">
                  <c:v>63.98</c:v>
                </c:pt>
              </c:numCache>
            </c:numRef>
          </c:val>
          <c:extLst>
            <c:ext xmlns:c16="http://schemas.microsoft.com/office/drawing/2014/chart" uri="{C3380CC4-5D6E-409C-BE32-E72D297353CC}">
              <c16:uniqueId val="{00000000-B81A-49AE-8F3F-AA3B6EA2250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39.35</c:v>
                </c:pt>
                <c:pt idx="1">
                  <c:v>31.96</c:v>
                </c:pt>
                <c:pt idx="2">
                  <c:v>34.17</c:v>
                </c:pt>
                <c:pt idx="3">
                  <c:v>36.770000000000003</c:v>
                </c:pt>
                <c:pt idx="4">
                  <c:v>41.04</c:v>
                </c:pt>
              </c:numCache>
            </c:numRef>
          </c:val>
          <c:smooth val="0"/>
          <c:extLst>
            <c:ext xmlns:c16="http://schemas.microsoft.com/office/drawing/2014/chart" uri="{C3380CC4-5D6E-409C-BE32-E72D297353CC}">
              <c16:uniqueId val="{00000001-B81A-49AE-8F3F-AA3B6EA2250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39-4C69-B43F-6D76F08AB5E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1.17</c:v>
                </c:pt>
                <c:pt idx="1">
                  <c:v>0.93</c:v>
                </c:pt>
                <c:pt idx="2">
                  <c:v>1.04</c:v>
                </c:pt>
                <c:pt idx="3">
                  <c:v>1.26</c:v>
                </c:pt>
                <c:pt idx="4">
                  <c:v>1.64</c:v>
                </c:pt>
              </c:numCache>
            </c:numRef>
          </c:val>
          <c:smooth val="0"/>
          <c:extLst>
            <c:ext xmlns:c16="http://schemas.microsoft.com/office/drawing/2014/chart" uri="{C3380CC4-5D6E-409C-BE32-E72D297353CC}">
              <c16:uniqueId val="{00000001-9339-4C69-B43F-6D76F08AB5E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B0-4CC6-B2A1-E126F6686C5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7.27</c:v>
                </c:pt>
                <c:pt idx="1">
                  <c:v>9.1</c:v>
                </c:pt>
                <c:pt idx="2">
                  <c:v>10.71</c:v>
                </c:pt>
                <c:pt idx="3">
                  <c:v>11.46</c:v>
                </c:pt>
                <c:pt idx="4">
                  <c:v>9.85</c:v>
                </c:pt>
              </c:numCache>
            </c:numRef>
          </c:val>
          <c:smooth val="0"/>
          <c:extLst>
            <c:ext xmlns:c16="http://schemas.microsoft.com/office/drawing/2014/chart" uri="{C3380CC4-5D6E-409C-BE32-E72D297353CC}">
              <c16:uniqueId val="{00000001-40B0-4CC6-B2A1-E126F6686C5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99.02</c:v>
                </c:pt>
                <c:pt idx="1">
                  <c:v>109.49</c:v>
                </c:pt>
                <c:pt idx="2">
                  <c:v>118.82</c:v>
                </c:pt>
                <c:pt idx="3">
                  <c:v>121.95</c:v>
                </c:pt>
                <c:pt idx="4">
                  <c:v>127.61</c:v>
                </c:pt>
              </c:numCache>
            </c:numRef>
          </c:val>
          <c:extLst>
            <c:ext xmlns:c16="http://schemas.microsoft.com/office/drawing/2014/chart" uri="{C3380CC4-5D6E-409C-BE32-E72D297353CC}">
              <c16:uniqueId val="{00000000-7863-48D6-95AA-EA743C9319B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97.37</c:v>
                </c:pt>
                <c:pt idx="1">
                  <c:v>101.14</c:v>
                </c:pt>
                <c:pt idx="2">
                  <c:v>104.74</c:v>
                </c:pt>
                <c:pt idx="3">
                  <c:v>104.74</c:v>
                </c:pt>
                <c:pt idx="4">
                  <c:v>104.66</c:v>
                </c:pt>
              </c:numCache>
            </c:numRef>
          </c:val>
          <c:smooth val="0"/>
          <c:extLst>
            <c:ext xmlns:c16="http://schemas.microsoft.com/office/drawing/2014/chart" uri="{C3380CC4-5D6E-409C-BE32-E72D297353CC}">
              <c16:uniqueId val="{00000001-7863-48D6-95AA-EA743C9319B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158.12</c:v>
                </c:pt>
                <c:pt idx="1">
                  <c:v>140.06</c:v>
                </c:pt>
                <c:pt idx="2">
                  <c:v>122.64</c:v>
                </c:pt>
                <c:pt idx="3">
                  <c:v>116.97</c:v>
                </c:pt>
                <c:pt idx="4">
                  <c:v>110.92</c:v>
                </c:pt>
              </c:numCache>
            </c:numRef>
          </c:val>
          <c:extLst>
            <c:ext xmlns:c16="http://schemas.microsoft.com/office/drawing/2014/chart" uri="{C3380CC4-5D6E-409C-BE32-E72D297353CC}">
              <c16:uniqueId val="{00000000-A919-4182-A165-ABA88B1C855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287.39</c:v>
                </c:pt>
                <c:pt idx="1">
                  <c:v>255.67</c:v>
                </c:pt>
                <c:pt idx="2">
                  <c:v>242.44</c:v>
                </c:pt>
                <c:pt idx="3">
                  <c:v>228.09</c:v>
                </c:pt>
                <c:pt idx="4">
                  <c:v>223.54</c:v>
                </c:pt>
              </c:numCache>
            </c:numRef>
          </c:val>
          <c:smooth val="0"/>
          <c:extLst>
            <c:ext xmlns:c16="http://schemas.microsoft.com/office/drawing/2014/chart" uri="{C3380CC4-5D6E-409C-BE32-E72D297353CC}">
              <c16:uniqueId val="{00000001-A919-4182-A165-ABA88B1C855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F0-4EC2-84E5-85A69410ADA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DF0-4EC2-84E5-85A69410ADA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70.040000000000006</c:v>
                </c:pt>
                <c:pt idx="1">
                  <c:v>60.58</c:v>
                </c:pt>
                <c:pt idx="2">
                  <c:v>64.84</c:v>
                </c:pt>
                <c:pt idx="3">
                  <c:v>69.319999999999993</c:v>
                </c:pt>
                <c:pt idx="4">
                  <c:v>68.180000000000007</c:v>
                </c:pt>
              </c:numCache>
            </c:numRef>
          </c:val>
          <c:extLst>
            <c:ext xmlns:c16="http://schemas.microsoft.com/office/drawing/2014/chart" uri="{C3380CC4-5D6E-409C-BE32-E72D297353CC}">
              <c16:uniqueId val="{00000000-07E8-4C19-8152-D119460CC7A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50.64</c:v>
                </c:pt>
                <c:pt idx="1">
                  <c:v>50.67</c:v>
                </c:pt>
                <c:pt idx="2">
                  <c:v>48.7</c:v>
                </c:pt>
                <c:pt idx="3">
                  <c:v>52.53</c:v>
                </c:pt>
                <c:pt idx="4">
                  <c:v>52.75</c:v>
                </c:pt>
              </c:numCache>
            </c:numRef>
          </c:val>
          <c:smooth val="0"/>
          <c:extLst>
            <c:ext xmlns:c16="http://schemas.microsoft.com/office/drawing/2014/chart" uri="{C3380CC4-5D6E-409C-BE32-E72D297353CC}">
              <c16:uniqueId val="{00000001-07E8-4C19-8152-D119460CC7A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69.22</c:v>
                </c:pt>
                <c:pt idx="1">
                  <c:v>68.760000000000005</c:v>
                </c:pt>
                <c:pt idx="2">
                  <c:v>69.61</c:v>
                </c:pt>
                <c:pt idx="3">
                  <c:v>66.14</c:v>
                </c:pt>
                <c:pt idx="4">
                  <c:v>68.989999999999995</c:v>
                </c:pt>
              </c:numCache>
            </c:numRef>
          </c:val>
          <c:extLst>
            <c:ext xmlns:c16="http://schemas.microsoft.com/office/drawing/2014/chart" uri="{C3380CC4-5D6E-409C-BE32-E72D297353CC}">
              <c16:uniqueId val="{00000000-0941-4B69-8600-B1865BCE4D4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67.209999999999994</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0941-4B69-8600-B1865BCE4D4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91.4</c:v>
                </c:pt>
                <c:pt idx="1">
                  <c:v>90.82</c:v>
                </c:pt>
                <c:pt idx="2">
                  <c:v>91.25</c:v>
                </c:pt>
                <c:pt idx="3">
                  <c:v>91.15</c:v>
                </c:pt>
                <c:pt idx="4">
                  <c:v>91.36</c:v>
                </c:pt>
              </c:numCache>
            </c:numRef>
          </c:val>
          <c:extLst>
            <c:ext xmlns:c16="http://schemas.microsoft.com/office/drawing/2014/chart" uri="{C3380CC4-5D6E-409C-BE32-E72D297353CC}">
              <c16:uniqueId val="{00000000-4BBC-4C31-A8A2-AB2B954C43A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93.21</c:v>
                </c:pt>
                <c:pt idx="1">
                  <c:v>94.01</c:v>
                </c:pt>
                <c:pt idx="2">
                  <c:v>94.14</c:v>
                </c:pt>
                <c:pt idx="3">
                  <c:v>94.02</c:v>
                </c:pt>
                <c:pt idx="4">
                  <c:v>94.43</c:v>
                </c:pt>
              </c:numCache>
            </c:numRef>
          </c:val>
          <c:smooth val="0"/>
          <c:extLst>
            <c:ext xmlns:c16="http://schemas.microsoft.com/office/drawing/2014/chart" uri="{C3380CC4-5D6E-409C-BE32-E72D297353CC}">
              <c16:uniqueId val="{00000001-4BBC-4C31-A8A2-AB2B954C43A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流域下水道</v>
      </c>
      <c r="Q8" s="34"/>
      <c r="R8" s="34"/>
      <c r="S8" s="34"/>
      <c r="T8" s="34"/>
      <c r="U8" s="34"/>
      <c r="V8" s="34"/>
      <c r="W8" s="34" t="str">
        <f>データ!L6</f>
        <v>E1</v>
      </c>
      <c r="X8" s="34"/>
      <c r="Y8" s="34"/>
      <c r="Z8" s="34"/>
      <c r="AA8" s="34"/>
      <c r="AB8" s="34"/>
      <c r="AC8" s="34"/>
      <c r="AD8" s="35" t="str">
        <f>データ!$M$6</f>
        <v>非設置</v>
      </c>
      <c r="AE8" s="35"/>
      <c r="AF8" s="35"/>
      <c r="AG8" s="35"/>
      <c r="AH8" s="35"/>
      <c r="AI8" s="35"/>
      <c r="AJ8" s="35"/>
      <c r="AK8" s="3"/>
      <c r="AL8" s="36">
        <f>データ!S6</f>
        <v>2865690</v>
      </c>
      <c r="AM8" s="36"/>
      <c r="AN8" s="36"/>
      <c r="AO8" s="36"/>
      <c r="AP8" s="36"/>
      <c r="AQ8" s="36"/>
      <c r="AR8" s="36"/>
      <c r="AS8" s="36"/>
      <c r="AT8" s="37">
        <f>データ!T6</f>
        <v>6097.56</v>
      </c>
      <c r="AU8" s="37"/>
      <c r="AV8" s="37"/>
      <c r="AW8" s="37"/>
      <c r="AX8" s="37"/>
      <c r="AY8" s="37"/>
      <c r="AZ8" s="37"/>
      <c r="BA8" s="37"/>
      <c r="BB8" s="37">
        <f>データ!U6</f>
        <v>469.97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83.82</v>
      </c>
      <c r="J10" s="37"/>
      <c r="K10" s="37"/>
      <c r="L10" s="37"/>
      <c r="M10" s="37"/>
      <c r="N10" s="37"/>
      <c r="O10" s="37"/>
      <c r="P10" s="37">
        <f>データ!P6</f>
        <v>48.47</v>
      </c>
      <c r="Q10" s="37"/>
      <c r="R10" s="37"/>
      <c r="S10" s="37"/>
      <c r="T10" s="37"/>
      <c r="U10" s="37"/>
      <c r="V10" s="37"/>
      <c r="W10" s="37">
        <f>データ!Q6</f>
        <v>112.08</v>
      </c>
      <c r="X10" s="37"/>
      <c r="Y10" s="37"/>
      <c r="Z10" s="37"/>
      <c r="AA10" s="37"/>
      <c r="AB10" s="37"/>
      <c r="AC10" s="37"/>
      <c r="AD10" s="36">
        <f>データ!R6</f>
        <v>0</v>
      </c>
      <c r="AE10" s="36"/>
      <c r="AF10" s="36"/>
      <c r="AG10" s="36"/>
      <c r="AH10" s="36"/>
      <c r="AI10" s="36"/>
      <c r="AJ10" s="36"/>
      <c r="AK10" s="2"/>
      <c r="AL10" s="36">
        <f>データ!V6</f>
        <v>1038211</v>
      </c>
      <c r="AM10" s="36"/>
      <c r="AN10" s="36"/>
      <c r="AO10" s="36"/>
      <c r="AP10" s="36"/>
      <c r="AQ10" s="36"/>
      <c r="AR10" s="36"/>
      <c r="AS10" s="36"/>
      <c r="AT10" s="37">
        <f>データ!W6</f>
        <v>352.97</v>
      </c>
      <c r="AU10" s="37"/>
      <c r="AV10" s="37"/>
      <c r="AW10" s="37"/>
      <c r="AX10" s="37"/>
      <c r="AY10" s="37"/>
      <c r="AZ10" s="37"/>
      <c r="BA10" s="37"/>
      <c r="BB10" s="37">
        <f>データ!X6</f>
        <v>2941.36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5w8Y5o0RoNxTGP/LzgtBr6hmYqc7UGByyFLui6Eo2EPqTdRNeCpohZqn5UMaLZP1XUq7IUQpoChLdDyiolCukA==" saltValue="Zy/Juu8U3hWF8b+ZGlKpv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80004</v>
      </c>
      <c r="D6" s="19">
        <f t="shared" si="3"/>
        <v>46</v>
      </c>
      <c r="E6" s="19">
        <f t="shared" si="3"/>
        <v>17</v>
      </c>
      <c r="F6" s="19">
        <f t="shared" si="3"/>
        <v>3</v>
      </c>
      <c r="G6" s="19">
        <f t="shared" si="3"/>
        <v>0</v>
      </c>
      <c r="H6" s="19" t="str">
        <f t="shared" si="3"/>
        <v>茨城県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83.82</v>
      </c>
      <c r="P6" s="20">
        <f t="shared" si="3"/>
        <v>48.47</v>
      </c>
      <c r="Q6" s="20">
        <f t="shared" si="3"/>
        <v>112.08</v>
      </c>
      <c r="R6" s="20">
        <f t="shared" si="3"/>
        <v>0</v>
      </c>
      <c r="S6" s="20">
        <f t="shared" si="3"/>
        <v>2865690</v>
      </c>
      <c r="T6" s="20">
        <f t="shared" si="3"/>
        <v>6097.56</v>
      </c>
      <c r="U6" s="20">
        <f t="shared" si="3"/>
        <v>469.97</v>
      </c>
      <c r="V6" s="20">
        <f t="shared" si="3"/>
        <v>1038211</v>
      </c>
      <c r="W6" s="20">
        <f t="shared" si="3"/>
        <v>352.97</v>
      </c>
      <c r="X6" s="20">
        <f t="shared" si="3"/>
        <v>2941.36</v>
      </c>
      <c r="Y6" s="21">
        <f>IF(Y7="",NA(),Y7)</f>
        <v>100.91</v>
      </c>
      <c r="Z6" s="21">
        <f t="shared" ref="Z6:AH6" si="4">IF(Z7="",NA(),Z7)</f>
        <v>108.09</v>
      </c>
      <c r="AA6" s="21">
        <f t="shared" si="4"/>
        <v>105.95</v>
      </c>
      <c r="AB6" s="21">
        <f t="shared" si="4"/>
        <v>102.78</v>
      </c>
      <c r="AC6" s="21">
        <f t="shared" si="4"/>
        <v>104.65</v>
      </c>
      <c r="AD6" s="21">
        <f t="shared" si="4"/>
        <v>100.49</v>
      </c>
      <c r="AE6" s="21">
        <f t="shared" si="4"/>
        <v>101.63</v>
      </c>
      <c r="AF6" s="21">
        <f t="shared" si="4"/>
        <v>100.14</v>
      </c>
      <c r="AG6" s="21">
        <f t="shared" si="4"/>
        <v>99.22</v>
      </c>
      <c r="AH6" s="21">
        <f t="shared" si="4"/>
        <v>100.31</v>
      </c>
      <c r="AI6" s="20" t="str">
        <f>IF(AI7="","",IF(AI7="-","【-】","【"&amp;SUBSTITUTE(TEXT(AI7,"#,##0.00"),"-","△")&amp;"】"))</f>
        <v>【100.34】</v>
      </c>
      <c r="AJ6" s="20">
        <f>IF(AJ7="",NA(),AJ7)</f>
        <v>0</v>
      </c>
      <c r="AK6" s="20">
        <f t="shared" ref="AK6:AS6" si="5">IF(AK7="",NA(),AK7)</f>
        <v>0</v>
      </c>
      <c r="AL6" s="20">
        <f t="shared" si="5"/>
        <v>0</v>
      </c>
      <c r="AM6" s="20">
        <f t="shared" si="5"/>
        <v>0</v>
      </c>
      <c r="AN6" s="20">
        <f t="shared" si="5"/>
        <v>0</v>
      </c>
      <c r="AO6" s="21">
        <f t="shared" si="5"/>
        <v>7.27</v>
      </c>
      <c r="AP6" s="21">
        <f t="shared" si="5"/>
        <v>9.1</v>
      </c>
      <c r="AQ6" s="21">
        <f t="shared" si="5"/>
        <v>10.71</v>
      </c>
      <c r="AR6" s="21">
        <f t="shared" si="5"/>
        <v>11.46</v>
      </c>
      <c r="AS6" s="21">
        <f t="shared" si="5"/>
        <v>9.85</v>
      </c>
      <c r="AT6" s="20" t="str">
        <f>IF(AT7="","",IF(AT7="-","【-】","【"&amp;SUBSTITUTE(TEXT(AT7,"#,##0.00"),"-","△")&amp;"】"))</f>
        <v>【9.79】</v>
      </c>
      <c r="AU6" s="21">
        <f>IF(AU7="",NA(),AU7)</f>
        <v>99.02</v>
      </c>
      <c r="AV6" s="21">
        <f t="shared" ref="AV6:BD6" si="6">IF(AV7="",NA(),AV7)</f>
        <v>109.49</v>
      </c>
      <c r="AW6" s="21">
        <f t="shared" si="6"/>
        <v>118.82</v>
      </c>
      <c r="AX6" s="21">
        <f t="shared" si="6"/>
        <v>121.95</v>
      </c>
      <c r="AY6" s="21">
        <f t="shared" si="6"/>
        <v>127.61</v>
      </c>
      <c r="AZ6" s="21">
        <f t="shared" si="6"/>
        <v>97.37</v>
      </c>
      <c r="BA6" s="21">
        <f t="shared" si="6"/>
        <v>101.14</v>
      </c>
      <c r="BB6" s="21">
        <f t="shared" si="6"/>
        <v>104.74</v>
      </c>
      <c r="BC6" s="21">
        <f t="shared" si="6"/>
        <v>104.74</v>
      </c>
      <c r="BD6" s="21">
        <f t="shared" si="6"/>
        <v>104.66</v>
      </c>
      <c r="BE6" s="20" t="str">
        <f>IF(BE7="","",IF(BE7="-","【-】","【"&amp;SUBSTITUTE(TEXT(BE7,"#,##0.00"),"-","△")&amp;"】"))</f>
        <v>【104.39】</v>
      </c>
      <c r="BF6" s="21">
        <f>IF(BF7="",NA(),BF7)</f>
        <v>158.12</v>
      </c>
      <c r="BG6" s="21">
        <f t="shared" ref="BG6:BO6" si="7">IF(BG7="",NA(),BG7)</f>
        <v>140.06</v>
      </c>
      <c r="BH6" s="21">
        <f t="shared" si="7"/>
        <v>122.64</v>
      </c>
      <c r="BI6" s="21">
        <f t="shared" si="7"/>
        <v>116.97</v>
      </c>
      <c r="BJ6" s="21">
        <f t="shared" si="7"/>
        <v>110.92</v>
      </c>
      <c r="BK6" s="21">
        <f t="shared" si="7"/>
        <v>287.39</v>
      </c>
      <c r="BL6" s="21">
        <f t="shared" si="7"/>
        <v>255.67</v>
      </c>
      <c r="BM6" s="21">
        <f t="shared" si="7"/>
        <v>242.44</v>
      </c>
      <c r="BN6" s="21">
        <f t="shared" si="7"/>
        <v>228.09</v>
      </c>
      <c r="BO6" s="21">
        <f t="shared" si="7"/>
        <v>223.54</v>
      </c>
      <c r="BP6" s="20" t="str">
        <f>IF(BP7="","",IF(BP7="-","【-】","【"&amp;SUBSTITUTE(TEXT(BP7,"#,##0.00"),"-","△")&amp;"】"))</f>
        <v>【225.90】</v>
      </c>
      <c r="BQ6" s="20">
        <f>IF(BQ7="",NA(),BQ7)</f>
        <v>0</v>
      </c>
      <c r="BR6" s="20">
        <f t="shared" ref="BR6:BZ6" si="8">IF(BR7="",NA(),BR7)</f>
        <v>0</v>
      </c>
      <c r="BS6" s="20">
        <f t="shared" si="8"/>
        <v>0</v>
      </c>
      <c r="BT6" s="20">
        <f t="shared" si="8"/>
        <v>0</v>
      </c>
      <c r="BU6" s="20">
        <f t="shared" si="8"/>
        <v>0</v>
      </c>
      <c r="BV6" s="20">
        <f t="shared" si="8"/>
        <v>0</v>
      </c>
      <c r="BW6" s="20">
        <f t="shared" si="8"/>
        <v>0</v>
      </c>
      <c r="BX6" s="20">
        <f t="shared" si="8"/>
        <v>0</v>
      </c>
      <c r="BY6" s="20">
        <f t="shared" si="8"/>
        <v>0</v>
      </c>
      <c r="BZ6" s="20">
        <f t="shared" si="8"/>
        <v>0</v>
      </c>
      <c r="CA6" s="20" t="str">
        <f>IF(CA7="","",IF(CA7="-","【-】","【"&amp;SUBSTITUTE(TEXT(CA7,"#,##0.00"),"-","△")&amp;"】"))</f>
        <v>【0.00】</v>
      </c>
      <c r="CB6" s="21">
        <f>IF(CB7="",NA(),CB7)</f>
        <v>70.040000000000006</v>
      </c>
      <c r="CC6" s="21">
        <f t="shared" ref="CC6:CK6" si="9">IF(CC7="",NA(),CC7)</f>
        <v>60.58</v>
      </c>
      <c r="CD6" s="21">
        <f t="shared" si="9"/>
        <v>64.84</v>
      </c>
      <c r="CE6" s="21">
        <f t="shared" si="9"/>
        <v>69.319999999999993</v>
      </c>
      <c r="CF6" s="21">
        <f t="shared" si="9"/>
        <v>68.180000000000007</v>
      </c>
      <c r="CG6" s="21">
        <f t="shared" si="9"/>
        <v>50.64</v>
      </c>
      <c r="CH6" s="21">
        <f t="shared" si="9"/>
        <v>50.67</v>
      </c>
      <c r="CI6" s="21">
        <f t="shared" si="9"/>
        <v>48.7</v>
      </c>
      <c r="CJ6" s="21">
        <f t="shared" si="9"/>
        <v>52.53</v>
      </c>
      <c r="CK6" s="21">
        <f t="shared" si="9"/>
        <v>52.75</v>
      </c>
      <c r="CL6" s="20" t="str">
        <f>IF(CL7="","",IF(CL7="-","【-】","【"&amp;SUBSTITUTE(TEXT(CL7,"#,##0.00"),"-","△")&amp;"】"))</f>
        <v>【52.93】</v>
      </c>
      <c r="CM6" s="21">
        <f>IF(CM7="",NA(),CM7)</f>
        <v>69.22</v>
      </c>
      <c r="CN6" s="21">
        <f t="shared" ref="CN6:CV6" si="10">IF(CN7="",NA(),CN7)</f>
        <v>68.760000000000005</v>
      </c>
      <c r="CO6" s="21">
        <f t="shared" si="10"/>
        <v>69.61</v>
      </c>
      <c r="CP6" s="21">
        <f t="shared" si="10"/>
        <v>66.14</v>
      </c>
      <c r="CQ6" s="21">
        <f t="shared" si="10"/>
        <v>68.989999999999995</v>
      </c>
      <c r="CR6" s="21">
        <f t="shared" si="10"/>
        <v>67.209999999999994</v>
      </c>
      <c r="CS6" s="21">
        <f t="shared" si="10"/>
        <v>68.2</v>
      </c>
      <c r="CT6" s="21">
        <f t="shared" si="10"/>
        <v>68.05</v>
      </c>
      <c r="CU6" s="21">
        <f t="shared" si="10"/>
        <v>67.099999999999994</v>
      </c>
      <c r="CV6" s="21">
        <f t="shared" si="10"/>
        <v>71.900000000000006</v>
      </c>
      <c r="CW6" s="20" t="str">
        <f>IF(CW7="","",IF(CW7="-","【-】","【"&amp;SUBSTITUTE(TEXT(CW7,"#,##0.00"),"-","△")&amp;"】"))</f>
        <v>【71.88】</v>
      </c>
      <c r="CX6" s="21">
        <f>IF(CX7="",NA(),CX7)</f>
        <v>91.4</v>
      </c>
      <c r="CY6" s="21">
        <f t="shared" ref="CY6:DG6" si="11">IF(CY7="",NA(),CY7)</f>
        <v>90.82</v>
      </c>
      <c r="CZ6" s="21">
        <f t="shared" si="11"/>
        <v>91.25</v>
      </c>
      <c r="DA6" s="21">
        <f t="shared" si="11"/>
        <v>91.15</v>
      </c>
      <c r="DB6" s="21">
        <f t="shared" si="11"/>
        <v>91.36</v>
      </c>
      <c r="DC6" s="21">
        <f t="shared" si="11"/>
        <v>93.21</v>
      </c>
      <c r="DD6" s="21">
        <f t="shared" si="11"/>
        <v>94.01</v>
      </c>
      <c r="DE6" s="21">
        <f t="shared" si="11"/>
        <v>94.14</v>
      </c>
      <c r="DF6" s="21">
        <f t="shared" si="11"/>
        <v>94.02</v>
      </c>
      <c r="DG6" s="21">
        <f t="shared" si="11"/>
        <v>94.43</v>
      </c>
      <c r="DH6" s="20" t="str">
        <f>IF(DH7="","",IF(DH7="-","【-】","【"&amp;SUBSTITUTE(TEXT(DH7,"#,##0.00"),"-","△")&amp;"】"))</f>
        <v>【94.36】</v>
      </c>
      <c r="DI6" s="21">
        <f>IF(DI7="",NA(),DI7)</f>
        <v>59.2</v>
      </c>
      <c r="DJ6" s="21">
        <f t="shared" ref="DJ6:DR6" si="12">IF(DJ7="",NA(),DJ7)</f>
        <v>60.51</v>
      </c>
      <c r="DK6" s="21">
        <f t="shared" si="12"/>
        <v>61.74</v>
      </c>
      <c r="DL6" s="21">
        <f t="shared" si="12"/>
        <v>62.56</v>
      </c>
      <c r="DM6" s="21">
        <f t="shared" si="12"/>
        <v>63.98</v>
      </c>
      <c r="DN6" s="21">
        <f t="shared" si="12"/>
        <v>39.35</v>
      </c>
      <c r="DO6" s="21">
        <f t="shared" si="12"/>
        <v>31.96</v>
      </c>
      <c r="DP6" s="21">
        <f t="shared" si="12"/>
        <v>34.17</v>
      </c>
      <c r="DQ6" s="21">
        <f t="shared" si="12"/>
        <v>36.770000000000003</v>
      </c>
      <c r="DR6" s="21">
        <f t="shared" si="12"/>
        <v>41.04</v>
      </c>
      <c r="DS6" s="20" t="str">
        <f>IF(DS7="","",IF(DS7="-","【-】","【"&amp;SUBSTITUTE(TEXT(DS7,"#,##0.00"),"-","△")&amp;"】"))</f>
        <v>【40.81】</v>
      </c>
      <c r="DT6" s="20">
        <f>IF(DT7="",NA(),DT7)</f>
        <v>0</v>
      </c>
      <c r="DU6" s="20">
        <f t="shared" ref="DU6:EC6" si="13">IF(DU7="",NA(),DU7)</f>
        <v>0</v>
      </c>
      <c r="DV6" s="20">
        <f t="shared" si="13"/>
        <v>0</v>
      </c>
      <c r="DW6" s="20">
        <f t="shared" si="13"/>
        <v>0</v>
      </c>
      <c r="DX6" s="20">
        <f t="shared" si="13"/>
        <v>0</v>
      </c>
      <c r="DY6" s="21">
        <f t="shared" si="13"/>
        <v>1.17</v>
      </c>
      <c r="DZ6" s="21">
        <f t="shared" si="13"/>
        <v>0.93</v>
      </c>
      <c r="EA6" s="21">
        <f t="shared" si="13"/>
        <v>1.04</v>
      </c>
      <c r="EB6" s="21">
        <f t="shared" si="13"/>
        <v>1.26</v>
      </c>
      <c r="EC6" s="21">
        <f t="shared" si="13"/>
        <v>1.64</v>
      </c>
      <c r="ED6" s="20" t="str">
        <f>IF(ED7="","",IF(ED7="-","【-】","【"&amp;SUBSTITUTE(TEXT(ED7,"#,##0.00"),"-","△")&amp;"】"))</f>
        <v>【1.62】</v>
      </c>
      <c r="EE6" s="21">
        <f>IF(EE7="",NA(),EE7)</f>
        <v>0.41</v>
      </c>
      <c r="EF6" s="21">
        <f t="shared" ref="EF6:EN6" si="14">IF(EF7="",NA(),EF7)</f>
        <v>0.4</v>
      </c>
      <c r="EG6" s="21">
        <f t="shared" si="14"/>
        <v>0.31</v>
      </c>
      <c r="EH6" s="21">
        <f t="shared" si="14"/>
        <v>0.31</v>
      </c>
      <c r="EI6" s="20">
        <f t="shared" si="14"/>
        <v>0</v>
      </c>
      <c r="EJ6" s="21">
        <f t="shared" si="14"/>
        <v>7.0000000000000007E-2</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80004</v>
      </c>
      <c r="D7" s="23">
        <v>46</v>
      </c>
      <c r="E7" s="23">
        <v>17</v>
      </c>
      <c r="F7" s="23">
        <v>3</v>
      </c>
      <c r="G7" s="23">
        <v>0</v>
      </c>
      <c r="H7" s="23" t="s">
        <v>96</v>
      </c>
      <c r="I7" s="23" t="s">
        <v>97</v>
      </c>
      <c r="J7" s="23" t="s">
        <v>98</v>
      </c>
      <c r="K7" s="23" t="s">
        <v>99</v>
      </c>
      <c r="L7" s="23" t="s">
        <v>100</v>
      </c>
      <c r="M7" s="23" t="s">
        <v>101</v>
      </c>
      <c r="N7" s="24" t="s">
        <v>102</v>
      </c>
      <c r="O7" s="24">
        <v>83.82</v>
      </c>
      <c r="P7" s="24">
        <v>48.47</v>
      </c>
      <c r="Q7" s="24">
        <v>112.08</v>
      </c>
      <c r="R7" s="24">
        <v>0</v>
      </c>
      <c r="S7" s="24">
        <v>2865690</v>
      </c>
      <c r="T7" s="24">
        <v>6097.56</v>
      </c>
      <c r="U7" s="24">
        <v>469.97</v>
      </c>
      <c r="V7" s="24">
        <v>1038211</v>
      </c>
      <c r="W7" s="24">
        <v>352.97</v>
      </c>
      <c r="X7" s="24">
        <v>2941.36</v>
      </c>
      <c r="Y7" s="24">
        <v>100.91</v>
      </c>
      <c r="Z7" s="24">
        <v>108.09</v>
      </c>
      <c r="AA7" s="24">
        <v>105.95</v>
      </c>
      <c r="AB7" s="24">
        <v>102.78</v>
      </c>
      <c r="AC7" s="24">
        <v>104.65</v>
      </c>
      <c r="AD7" s="24">
        <v>100.49</v>
      </c>
      <c r="AE7" s="24">
        <v>101.63</v>
      </c>
      <c r="AF7" s="24">
        <v>100.14</v>
      </c>
      <c r="AG7" s="24">
        <v>99.22</v>
      </c>
      <c r="AH7" s="24">
        <v>100.31</v>
      </c>
      <c r="AI7" s="24">
        <v>100.34</v>
      </c>
      <c r="AJ7" s="24">
        <v>0</v>
      </c>
      <c r="AK7" s="24">
        <v>0</v>
      </c>
      <c r="AL7" s="24">
        <v>0</v>
      </c>
      <c r="AM7" s="24">
        <v>0</v>
      </c>
      <c r="AN7" s="24">
        <v>0</v>
      </c>
      <c r="AO7" s="24">
        <v>7.27</v>
      </c>
      <c r="AP7" s="24">
        <v>9.1</v>
      </c>
      <c r="AQ7" s="24">
        <v>10.71</v>
      </c>
      <c r="AR7" s="24">
        <v>11.46</v>
      </c>
      <c r="AS7" s="24">
        <v>9.85</v>
      </c>
      <c r="AT7" s="24">
        <v>9.7899999999999991</v>
      </c>
      <c r="AU7" s="24">
        <v>99.02</v>
      </c>
      <c r="AV7" s="24">
        <v>109.49</v>
      </c>
      <c r="AW7" s="24">
        <v>118.82</v>
      </c>
      <c r="AX7" s="24">
        <v>121.95</v>
      </c>
      <c r="AY7" s="24">
        <v>127.61</v>
      </c>
      <c r="AZ7" s="24">
        <v>97.37</v>
      </c>
      <c r="BA7" s="24">
        <v>101.14</v>
      </c>
      <c r="BB7" s="24">
        <v>104.74</v>
      </c>
      <c r="BC7" s="24">
        <v>104.74</v>
      </c>
      <c r="BD7" s="24">
        <v>104.66</v>
      </c>
      <c r="BE7" s="24">
        <v>104.39</v>
      </c>
      <c r="BF7" s="24">
        <v>158.12</v>
      </c>
      <c r="BG7" s="24">
        <v>140.06</v>
      </c>
      <c r="BH7" s="24">
        <v>122.64</v>
      </c>
      <c r="BI7" s="24">
        <v>116.97</v>
      </c>
      <c r="BJ7" s="24">
        <v>110.92</v>
      </c>
      <c r="BK7" s="24">
        <v>287.39</v>
      </c>
      <c r="BL7" s="24">
        <v>255.67</v>
      </c>
      <c r="BM7" s="24">
        <v>242.44</v>
      </c>
      <c r="BN7" s="24">
        <v>228.09</v>
      </c>
      <c r="BO7" s="24">
        <v>223.54</v>
      </c>
      <c r="BP7" s="24">
        <v>225.9</v>
      </c>
      <c r="BQ7" s="24">
        <v>0</v>
      </c>
      <c r="BR7" s="24">
        <v>0</v>
      </c>
      <c r="BS7" s="24">
        <v>0</v>
      </c>
      <c r="BT7" s="24">
        <v>0</v>
      </c>
      <c r="BU7" s="24">
        <v>0</v>
      </c>
      <c r="BV7" s="24">
        <v>0</v>
      </c>
      <c r="BW7" s="24">
        <v>0</v>
      </c>
      <c r="BX7" s="24">
        <v>0</v>
      </c>
      <c r="BY7" s="24">
        <v>0</v>
      </c>
      <c r="BZ7" s="24">
        <v>0</v>
      </c>
      <c r="CA7" s="24">
        <v>0</v>
      </c>
      <c r="CB7" s="24">
        <v>70.040000000000006</v>
      </c>
      <c r="CC7" s="24">
        <v>60.58</v>
      </c>
      <c r="CD7" s="24">
        <v>64.84</v>
      </c>
      <c r="CE7" s="24">
        <v>69.319999999999993</v>
      </c>
      <c r="CF7" s="24">
        <v>68.180000000000007</v>
      </c>
      <c r="CG7" s="24">
        <v>50.64</v>
      </c>
      <c r="CH7" s="24">
        <v>50.67</v>
      </c>
      <c r="CI7" s="24">
        <v>48.7</v>
      </c>
      <c r="CJ7" s="24">
        <v>52.53</v>
      </c>
      <c r="CK7" s="24">
        <v>52.75</v>
      </c>
      <c r="CL7" s="24">
        <v>52.93</v>
      </c>
      <c r="CM7" s="24">
        <v>69.22</v>
      </c>
      <c r="CN7" s="24">
        <v>68.760000000000005</v>
      </c>
      <c r="CO7" s="24">
        <v>69.61</v>
      </c>
      <c r="CP7" s="24">
        <v>66.14</v>
      </c>
      <c r="CQ7" s="24">
        <v>68.989999999999995</v>
      </c>
      <c r="CR7" s="24">
        <v>67.209999999999994</v>
      </c>
      <c r="CS7" s="24">
        <v>68.2</v>
      </c>
      <c r="CT7" s="24">
        <v>68.05</v>
      </c>
      <c r="CU7" s="24">
        <v>67.099999999999994</v>
      </c>
      <c r="CV7" s="24">
        <v>71.900000000000006</v>
      </c>
      <c r="CW7" s="24">
        <v>71.88</v>
      </c>
      <c r="CX7" s="24">
        <v>91.4</v>
      </c>
      <c r="CY7" s="24">
        <v>90.82</v>
      </c>
      <c r="CZ7" s="24">
        <v>91.25</v>
      </c>
      <c r="DA7" s="24">
        <v>91.15</v>
      </c>
      <c r="DB7" s="24">
        <v>91.36</v>
      </c>
      <c r="DC7" s="24">
        <v>93.21</v>
      </c>
      <c r="DD7" s="24">
        <v>94.01</v>
      </c>
      <c r="DE7" s="24">
        <v>94.14</v>
      </c>
      <c r="DF7" s="24">
        <v>94.02</v>
      </c>
      <c r="DG7" s="24">
        <v>94.43</v>
      </c>
      <c r="DH7" s="24">
        <v>94.36</v>
      </c>
      <c r="DI7" s="24">
        <v>59.2</v>
      </c>
      <c r="DJ7" s="24">
        <v>60.51</v>
      </c>
      <c r="DK7" s="24">
        <v>61.74</v>
      </c>
      <c r="DL7" s="24">
        <v>62.56</v>
      </c>
      <c r="DM7" s="24">
        <v>63.98</v>
      </c>
      <c r="DN7" s="24">
        <v>39.35</v>
      </c>
      <c r="DO7" s="24">
        <v>31.96</v>
      </c>
      <c r="DP7" s="24">
        <v>34.17</v>
      </c>
      <c r="DQ7" s="24">
        <v>36.770000000000003</v>
      </c>
      <c r="DR7" s="24">
        <v>41.04</v>
      </c>
      <c r="DS7" s="24">
        <v>40.81</v>
      </c>
      <c r="DT7" s="24">
        <v>0</v>
      </c>
      <c r="DU7" s="24">
        <v>0</v>
      </c>
      <c r="DV7" s="24">
        <v>0</v>
      </c>
      <c r="DW7" s="24">
        <v>0</v>
      </c>
      <c r="DX7" s="24">
        <v>0</v>
      </c>
      <c r="DY7" s="24">
        <v>1.17</v>
      </c>
      <c r="DZ7" s="24">
        <v>0.93</v>
      </c>
      <c r="EA7" s="24">
        <v>1.04</v>
      </c>
      <c r="EB7" s="24">
        <v>1.26</v>
      </c>
      <c r="EC7" s="24">
        <v>1.64</v>
      </c>
      <c r="ED7" s="24">
        <v>1.62</v>
      </c>
      <c r="EE7" s="24">
        <v>0.41</v>
      </c>
      <c r="EF7" s="24">
        <v>0.4</v>
      </c>
      <c r="EG7" s="24">
        <v>0.31</v>
      </c>
      <c r="EH7" s="24">
        <v>0.31</v>
      </c>
      <c r="EI7" s="24">
        <v>0</v>
      </c>
      <c r="EJ7" s="24">
        <v>7.0000000000000007E-2</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0BDC1446-B565-4778-BDBE-47AF3E2DC566}"/>
</file>

<file path=customXml/itemProps2.xml><?xml version="1.0" encoding="utf-8"?>
<ds:datastoreItem xmlns:ds="http://schemas.openxmlformats.org/officeDocument/2006/customXml" ds:itemID="{C7894F42-42C2-45AA-8608-96383966DD33}"/>
</file>

<file path=customXml/itemProps3.xml><?xml version="1.0" encoding="utf-8"?>
<ds:datastoreItem xmlns:ds="http://schemas.openxmlformats.org/officeDocument/2006/customXml" ds:itemID="{F4BB7855-8558-4C16-B312-9C02A9E8FA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2025-02-15T05:24:49Z</dcterms:created>
  <dcterms:modified xsi:type="dcterms:W3CDTF">2025-02-15T05:24:58Z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