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EB155293B0137A7982D5B4E841F43F6675095D4B" xr6:coauthVersionLast="47" xr6:coauthVersionMax="47" xr10:uidLastSave="{99B81C89-26E8-4E27-AD84-E7FD72D11C90}"/>
  <workbookProtection workbookAlgorithmName="SHA-512" workbookHashValue="NTdPrKzhiagh/LRb5+CFZ0g7xSwuMN+34FWOycnmi/mIH7jWPVKlD1boUcLpBjuEUa42wcrtV/rc4zJs7zxj3w==" workbookSaltValue="1OTKUmGIi8kOe0TNO/5SKw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MO80" i="4" s="1"/>
  <c r="FH7" i="5"/>
  <c r="LZ80" i="4" s="1"/>
  <c r="FG7" i="5"/>
  <c r="LK80" i="4" s="1"/>
  <c r="FF7" i="5"/>
  <c r="KV80" i="4" s="1"/>
  <c r="FE7" i="5"/>
  <c r="KG80" i="4" s="1"/>
  <c r="FD7" i="5"/>
  <c r="FC7" i="5"/>
  <c r="FB7" i="5"/>
  <c r="FA7" i="5"/>
  <c r="EZ7" i="5"/>
  <c r="EX7" i="5"/>
  <c r="EW7" i="5"/>
  <c r="EV7" i="5"/>
  <c r="EU7" i="5"/>
  <c r="ET7" i="5"/>
  <c r="ES7" i="5"/>
  <c r="JB79" i="4" s="1"/>
  <c r="ER7" i="5"/>
  <c r="IM79" i="4" s="1"/>
  <c r="EQ7" i="5"/>
  <c r="EP7" i="5"/>
  <c r="HI79" i="4" s="1"/>
  <c r="EO7" i="5"/>
  <c r="EM7" i="5"/>
  <c r="EL7" i="5"/>
  <c r="EK7" i="5"/>
  <c r="EJ7" i="5"/>
  <c r="EI7" i="5"/>
  <c r="EH7" i="5"/>
  <c r="EG7" i="5"/>
  <c r="EF7" i="5"/>
  <c r="EE7" i="5"/>
  <c r="ED7" i="5"/>
  <c r="EB7" i="5"/>
  <c r="BX80" i="4" s="1"/>
  <c r="EA7" i="5"/>
  <c r="DZ7" i="5"/>
  <c r="DY7" i="5"/>
  <c r="DX7" i="5"/>
  <c r="DW7" i="5"/>
  <c r="DV7" i="5"/>
  <c r="BI79" i="4" s="1"/>
  <c r="DU7" i="5"/>
  <c r="AT79" i="4" s="1"/>
  <c r="DT7" i="5"/>
  <c r="AE79" i="4" s="1"/>
  <c r="DS7" i="5"/>
  <c r="P79" i="4" s="1"/>
  <c r="DQ7" i="5"/>
  <c r="MN56" i="4" s="1"/>
  <c r="DP7" i="5"/>
  <c r="LY56" i="4" s="1"/>
  <c r="DO7" i="5"/>
  <c r="LJ56" i="4" s="1"/>
  <c r="DN7" i="5"/>
  <c r="DM7" i="5"/>
  <c r="DL7" i="5"/>
  <c r="DK7" i="5"/>
  <c r="DJ7" i="5"/>
  <c r="DI7" i="5"/>
  <c r="DH7" i="5"/>
  <c r="KF55" i="4" s="1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EH56" i="4" s="1"/>
  <c r="CR7" i="5"/>
  <c r="DS56" i="4" s="1"/>
  <c r="CQ7" i="5"/>
  <c r="DD56" i="4" s="1"/>
  <c r="CP7" i="5"/>
  <c r="CO7" i="5"/>
  <c r="EW55" i="4" s="1"/>
  <c r="CN7" i="5"/>
  <c r="CM7" i="5"/>
  <c r="CL7" i="5"/>
  <c r="CJ7" i="5"/>
  <c r="CI7" i="5"/>
  <c r="CH7" i="5"/>
  <c r="CG7" i="5"/>
  <c r="CF7" i="5"/>
  <c r="CE7" i="5"/>
  <c r="BX55" i="4" s="1"/>
  <c r="CD7" i="5"/>
  <c r="BI55" i="4" s="1"/>
  <c r="CC7" i="5"/>
  <c r="AT55" i="4" s="1"/>
  <c r="CB7" i="5"/>
  <c r="AE55" i="4" s="1"/>
  <c r="CA7" i="5"/>
  <c r="BY7" i="5"/>
  <c r="BX7" i="5"/>
  <c r="BW7" i="5"/>
  <c r="BV7" i="5"/>
  <c r="BU7" i="5"/>
  <c r="BT7" i="5"/>
  <c r="BS7" i="5"/>
  <c r="BR7" i="5"/>
  <c r="LJ33" i="4" s="1"/>
  <c r="BQ7" i="5"/>
  <c r="KU33" i="4" s="1"/>
  <c r="BP7" i="5"/>
  <c r="KF33" i="4" s="1"/>
  <c r="BN7" i="5"/>
  <c r="IZ34" i="4" s="1"/>
  <c r="BM7" i="5"/>
  <c r="BL7" i="5"/>
  <c r="BK7" i="5"/>
  <c r="BJ7" i="5"/>
  <c r="BI7" i="5"/>
  <c r="BH7" i="5"/>
  <c r="BG7" i="5"/>
  <c r="BF7" i="5"/>
  <c r="BE7" i="5"/>
  <c r="BC7" i="5"/>
  <c r="FL34" i="4" s="1"/>
  <c r="BB7" i="5"/>
  <c r="BA7" i="5"/>
  <c r="EH34" i="4" s="1"/>
  <c r="AZ7" i="5"/>
  <c r="AY7" i="5"/>
  <c r="AX7" i="5"/>
  <c r="AW7" i="5"/>
  <c r="AV7" i="5"/>
  <c r="AU7" i="5"/>
  <c r="AT7" i="5"/>
  <c r="AR7" i="5"/>
  <c r="AQ7" i="5"/>
  <c r="BI34" i="4" s="1"/>
  <c r="AP7" i="5"/>
  <c r="AT34" i="4" s="1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AE6" i="5"/>
  <c r="AD6" i="5"/>
  <c r="AC6" i="5"/>
  <c r="AB6" i="5"/>
  <c r="AA6" i="5"/>
  <c r="Z6" i="5"/>
  <c r="Y6" i="5"/>
  <c r="FZ12" i="4" s="1"/>
  <c r="X6" i="5"/>
  <c r="EG12" i="4" s="1"/>
  <c r="W6" i="5"/>
  <c r="CN12" i="4" s="1"/>
  <c r="V6" i="5"/>
  <c r="AU12" i="4" s="1"/>
  <c r="U6" i="5"/>
  <c r="T6" i="5"/>
  <c r="S6" i="5"/>
  <c r="R6" i="5"/>
  <c r="Q6" i="5"/>
  <c r="P6" i="5"/>
  <c r="O6" i="5"/>
  <c r="N6" i="5"/>
  <c r="M6" i="5"/>
  <c r="L6" i="5"/>
  <c r="AU8" i="4" s="1"/>
  <c r="K6" i="5"/>
  <c r="B8" i="4" s="1"/>
  <c r="H6" i="5"/>
  <c r="B6" i="4" s="1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90" i="4"/>
  <c r="G90" i="4"/>
  <c r="F90" i="4"/>
  <c r="E90" i="4"/>
  <c r="D90" i="4"/>
  <c r="C90" i="4"/>
  <c r="JB80" i="4"/>
  <c r="IM80" i="4"/>
  <c r="HX80" i="4"/>
  <c r="HI80" i="4"/>
  <c r="GT80" i="4"/>
  <c r="FO80" i="4"/>
  <c r="EZ80" i="4"/>
  <c r="EK80" i="4"/>
  <c r="DV80" i="4"/>
  <c r="DG80" i="4"/>
  <c r="BI80" i="4"/>
  <c r="AT80" i="4"/>
  <c r="AE80" i="4"/>
  <c r="P80" i="4"/>
  <c r="MO79" i="4"/>
  <c r="LZ79" i="4"/>
  <c r="LK79" i="4"/>
  <c r="KV79" i="4"/>
  <c r="KG79" i="4"/>
  <c r="HX79" i="4"/>
  <c r="GT79" i="4"/>
  <c r="FO79" i="4"/>
  <c r="EZ79" i="4"/>
  <c r="EK79" i="4"/>
  <c r="DV79" i="4"/>
  <c r="DG79" i="4"/>
  <c r="BX79" i="4"/>
  <c r="KU56" i="4"/>
  <c r="KF56" i="4"/>
  <c r="IZ56" i="4"/>
  <c r="IK56" i="4"/>
  <c r="HV56" i="4"/>
  <c r="HG56" i="4"/>
  <c r="GR56" i="4"/>
  <c r="FL56" i="4"/>
  <c r="EW56" i="4"/>
  <c r="BX56" i="4"/>
  <c r="BI56" i="4"/>
  <c r="AT56" i="4"/>
  <c r="AE56" i="4"/>
  <c r="P56" i="4"/>
  <c r="MN55" i="4"/>
  <c r="LY55" i="4"/>
  <c r="LJ55" i="4"/>
  <c r="KU55" i="4"/>
  <c r="IZ55" i="4"/>
  <c r="IK55" i="4"/>
  <c r="HV55" i="4"/>
  <c r="HG55" i="4"/>
  <c r="GR55" i="4"/>
  <c r="FL55" i="4"/>
  <c r="EH55" i="4"/>
  <c r="DS55" i="4"/>
  <c r="DD55" i="4"/>
  <c r="P55" i="4"/>
  <c r="MN34" i="4"/>
  <c r="LY34" i="4"/>
  <c r="LJ34" i="4"/>
  <c r="KU34" i="4"/>
  <c r="KF34" i="4"/>
  <c r="IK34" i="4"/>
  <c r="HV34" i="4"/>
  <c r="HG34" i="4"/>
  <c r="GR34" i="4"/>
  <c r="EW34" i="4"/>
  <c r="DS34" i="4"/>
  <c r="DD34" i="4"/>
  <c r="BX34" i="4"/>
  <c r="AE34" i="4"/>
  <c r="MN33" i="4"/>
  <c r="LY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ID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JB78" i="4" l="1"/>
  <c r="IZ54" i="4"/>
  <c r="IZ32" i="4"/>
  <c r="BX78" i="4"/>
  <c r="BX32" i="4"/>
  <c r="FO78" i="4"/>
  <c r="FL54" i="4"/>
  <c r="BX54" i="4"/>
  <c r="FL32" i="4"/>
  <c r="MO78" i="4"/>
  <c r="MN54" i="4"/>
  <c r="MN32" i="4"/>
  <c r="B11" i="5"/>
  <c r="C11" i="5"/>
  <c r="D11" i="5"/>
  <c r="E11" i="5"/>
  <c r="BI32" i="4" l="1"/>
  <c r="IM78" i="4"/>
  <c r="IK54" i="4"/>
  <c r="IK32" i="4"/>
  <c r="BI54" i="4"/>
  <c r="EW32" i="4"/>
  <c r="BI78" i="4"/>
  <c r="EZ78" i="4"/>
  <c r="LZ78" i="4"/>
  <c r="LY54" i="4"/>
  <c r="LY32" i="4"/>
  <c r="EW54" i="4"/>
  <c r="AT78" i="4"/>
  <c r="AT54" i="4"/>
  <c r="AT32" i="4"/>
  <c r="HX78" i="4"/>
  <c r="HV54" i="4"/>
  <c r="HV32" i="4"/>
  <c r="EH32" i="4"/>
  <c r="LK78" i="4"/>
  <c r="LJ54" i="4"/>
  <c r="LJ32" i="4"/>
  <c r="EH54" i="4"/>
  <c r="EK78" i="4"/>
  <c r="AE78" i="4"/>
  <c r="AE54" i="4"/>
  <c r="AE32" i="4"/>
  <c r="DS32" i="4"/>
  <c r="KU32" i="4"/>
  <c r="DS54" i="4"/>
  <c r="KU54" i="4"/>
  <c r="HI78" i="4"/>
  <c r="HG54" i="4"/>
  <c r="HG32" i="4"/>
  <c r="DV78" i="4"/>
  <c r="KV78" i="4"/>
  <c r="DD54" i="4"/>
  <c r="KF54" i="4"/>
  <c r="P78" i="4"/>
  <c r="P54" i="4"/>
  <c r="P32" i="4"/>
  <c r="GT78" i="4"/>
  <c r="GR54" i="4"/>
  <c r="GR32" i="4"/>
  <c r="DG78" i="4"/>
  <c r="DD32" i="4"/>
  <c r="KG78" i="4"/>
  <c r="KF32" i="4"/>
</calcChain>
</file>

<file path=xl/sharedStrings.xml><?xml version="1.0" encoding="utf-8"?>
<sst xmlns="http://schemas.openxmlformats.org/spreadsheetml/2006/main" count="344" uniqueCount="181">
  <si>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</si>
  <si>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</si>
  <si>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</si>
  <si>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</si>
  <si>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</si>
  <si>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</si>
  <si>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</si>
  <si>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</si>
  <si>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</si>
  <si>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</si>
  <si>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</si>
  <si>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</si>
  <si>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</si>
  <si>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</si>
  <si>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</si>
  <si>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</si>
  <si>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</si>
  <si>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</si>
  <si>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</si>
  <si>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</si>
  <si>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</si>
  <si>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</si>
  <si>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</si>
  <si>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</si>
  <si>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</si>
  <si>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</si>
  <si>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</si>
  <si>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</si>
  <si>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</si>
  <si>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</si>
  <si>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</si>
  <si>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</si>
  <si>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</si>
  <si>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</si>
  <si>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</si>
  <si>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</si>
  <si>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</si>
  <si>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</si>
  <si>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</si>
  <si>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</si>
  <si>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</si>
  <si>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</si>
  <si>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</si>
  <si>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</si>
  <si>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</si>
  <si>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</si>
  <si>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</si>
  <si>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</si>
  <si>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</si>
  <si>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</si>
  <si>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</si>
  <si>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</si>
  <si>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</si>
  <si>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</si>
  <si>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</si>
  <si>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</si>
  <si>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</si>
  <si>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</si>
  <si>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</si>
  <si>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</si>
  <si>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</si>
  <si>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</si>
  <si>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</si>
  <si>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</si>
  <si>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</si>
  <si>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</si>
  <si>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</si>
  <si>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</si>
  <si>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</si>
  <si>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</si>
  <si>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</si>
  <si>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</si>
  <si>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</si>
  <si>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</si>
  <si>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</si>
  <si>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</si>
  <si>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</si>
  <si>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</si>
  <si>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</si>
  <si>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</si>
  <si>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</si>
  <si>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</si>
  <si>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</si>
  <si>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</si>
  <si>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</si>
  <si>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</si>
  <si>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</si>
  <si>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</si>
  <si>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</si>
  <si>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</si>
  <si>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</si>
  <si>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</si>
  <si>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</si>
  <si>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</si>
  <si>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</si>
  <si>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</si>
  <si>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</si>
  <si>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</si>
  <si>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</si>
  <si>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</si>
  <si>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</si>
  <si>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</si>
  <si>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</si>
  <si>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</si>
  <si>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</si>
  <si>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</si>
  <si>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</si>
  <si>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</si>
  <si>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</si>
  <si>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</si>
  <si>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</si>
  <si>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</si>
  <si>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</si>
  <si>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</si>
  <si>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</si>
  <si>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</si>
  <si>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</si>
  <si>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</si>
  <si>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</si>
  <si>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</si>
  <si>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</si>
  <si>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</si>
  <si>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</si>
  <si>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</si>
  <si>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</si>
  <si>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</si>
  <si>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</si>
  <si>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</si>
  <si>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</si>
  <si>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</si>
  <si>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</si>
  <si>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</si>
  <si>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</si>
  <si>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</si>
  <si>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</si>
  <si>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</si>
  <si>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</si>
  <si>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</si>
  <si>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</si>
  <si>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</si>
  <si>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</si>
  <si>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</si>
  <si>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</si>
  <si>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</si>
  <si>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</si>
  <si>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</si>
  <si>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</si>
  <si>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</si>
  <si>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</si>
  <si>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</si>
  <si>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</si>
  <si>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</si>
  <si>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</si>
  <si>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</si>
  <si>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</si>
  <si>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</si>
  <si>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</si>
  <si>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</si>
  <si>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</si>
  <si>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</si>
  <si>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茨城県</t>
  </si>
  <si>
    <t>こども病院</t>
  </si>
  <si>
    <t>条例全部</t>
  </si>
  <si>
    <t>病院事業</t>
  </si>
  <si>
    <t>一般病院</t>
  </si>
  <si>
    <t>100床以上～200床未満</t>
  </si>
  <si>
    <t>自治体職員</t>
  </si>
  <si>
    <t>指定管理者(利用料金制)</t>
  </si>
  <si>
    <t>対象</t>
  </si>
  <si>
    <t>I 未 訓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</si>
  <si>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</si>
  <si>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</si>
  <si>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</si>
  <si>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</si>
  <si>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</si>
  <si>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</si>
  <si>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</si>
  <si>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t>①経常収支比率は</t>
    </r>
    <r>
      <rPr>
        <sz val="8"/>
        <rFont val="ＭＳ ゴシック"/>
        <family val="3"/>
        <charset val="128"/>
      </rPr>
      <t>、前年度に比べて10.6ポイント低下し、類似病院の平均値を下回っている。
②医業収支比率は、医業収益の減等により前年度比4.7ポイント低下し、類似病院の平均値を下回っている。
③累積欠損金比率は、0ポイントであり、欠損金はない。
④病床利用率は、前年度に比べて1.8ポイント低下したものの、類似病院の平均値を大幅に上回っている。
⑤入院患者1人1日当たりの収益及び⑥外来患者1人1日当たりの収益ともに、類似病院の平均値を大幅に上回っている。
⑦職員給与費対医業収益比率は、前年度比8.3ポイント上昇し、類似病院の平均を上回っている。
⑧材料費対医業収益比率は、高額な薬品等の使用により類似病院の平均値を上回っているが、高度かつ専門的な医療提供していることが原因と考えられる。</t>
    </r>
    <rPh sb="24" eb="26">
      <t>テイカ</t>
    </rPh>
    <rPh sb="37" eb="38">
      <t>シタ</t>
    </rPh>
    <rPh sb="59" eb="60">
      <t>ゲン</t>
    </rPh>
    <rPh sb="75" eb="77">
      <t>テイカ</t>
    </rPh>
    <rPh sb="255" eb="257">
      <t>ジョウショウ</t>
    </rPh>
    <phoneticPr fontId="5"/>
  </si>
  <si>
    <r>
      <t>①有形固定資産減価償却率は、上昇傾向にあり、類似病院の平均
値を上回っており</t>
    </r>
    <r>
      <rPr>
        <sz val="11"/>
        <rFont val="ＭＳ ゴシック"/>
        <family val="3"/>
        <charset val="128"/>
      </rPr>
      <t>、施設の老朽化が進んでいることを示している
ことから、計画的な施設の更新等を検討する必要がある。
②器械備品減価償却率は、前年度比2.9ポイント増加し、医療機械
備品の老朽化が進んでいることを示していることから、計画的な
医療機械備品の更新等を検討する必要がある。
③1床当たりの有形固定資産は、類似病院の平均値を上回っている
が、高度かつ専門的な医療提供していることが原因と考えられ
る。</t>
    </r>
    <phoneticPr fontId="5"/>
  </si>
  <si>
    <r>
      <rPr>
        <sz val="11"/>
        <rFont val="ＭＳ ゴシック"/>
        <family val="3"/>
        <charset val="128"/>
      </rPr>
      <t>　医師・看護師など医療人材の確保、診療報酬のマイナス改定などに加え、新型コロナウイルス感染症の流行以降、病床利用率の低下が継続しているなど、昨今の医療機関を取り巻く経営環境は、大変厳しさを増している。
　当院は一般医療機関では対応が困難な周産期と小児の専門医療・救急医療を提供するとともに、加算の取得など更なる収益向上に努めるほか、各種経費の節減に取り組むことで、収支の改善を図っていきたい。
　医療人材の教育研修機能を強化し、小児科医師不足地域への医師派遣を継続的に行っていくた</t>
    </r>
    <r>
      <rPr>
        <sz val="11"/>
        <color theme="1"/>
        <rFont val="ＭＳ ゴシック"/>
        <family val="3"/>
        <charset val="128"/>
      </rPr>
      <t>めには、教育に要する人件費の財源確保が課題となっている。
　また、施設及び医療機器ともに、老朽化が進んでいることから、計画的な更新等を検討する必要がある。</t>
    </r>
    <rPh sb="4" eb="7">
      <t>カンゴシ</t>
    </rPh>
    <rPh sb="9" eb="13">
      <t>イリョウジンザイ</t>
    </rPh>
    <rPh sb="47" eb="49">
      <t>リュウコウ</t>
    </rPh>
    <rPh sb="49" eb="51">
      <t>イコウ</t>
    </rPh>
    <rPh sb="52" eb="54">
      <t>ビョウショウ</t>
    </rPh>
    <rPh sb="54" eb="57">
      <t>リヨウリツ</t>
    </rPh>
    <rPh sb="58" eb="60">
      <t>テイカ</t>
    </rPh>
    <rPh sb="61" eb="63">
      <t>ケイゾク</t>
    </rPh>
    <rPh sb="102" eb="104">
      <t>トウイン</t>
    </rPh>
    <phoneticPr fontId="5"/>
  </si>
  <si>
    <r>
      <t>　小児医療の中核的な専門病院として、重篤・難治な患者を対象
に、高度かつ専門的な医療提供を行うとともに、筑波大学などと
連携しながら地域の医療人材の教育研修機能を担っている。
・県小児がん拠点病院
・小児救急中核病院
・総合周産期母子医療センター（新生児医療）
・難病医療指導機関</t>
    </r>
    <r>
      <rPr>
        <sz val="11"/>
        <rFont val="ＭＳ ゴシック"/>
        <family val="3"/>
        <charset val="128"/>
      </rPr>
      <t xml:space="preserve">
・県指定小児リハ・ステーション</t>
    </r>
    <r>
      <rPr>
        <sz val="11"/>
        <rFont val="ＭＳ ゴシック"/>
        <family val="3"/>
        <charset val="128"/>
      </rPr>
      <t>　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</si>
</sst>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23" fillId="0" borderId="5" xfId="2" applyFont="1" applyBorder="1" applyAlignment="1" applyProtection="1">
      <alignment horizontal="center" vertical="center" shrinkToFit="1"/>
      <protection locked="0"/>
    </xf>
    <xf numFmtId="0" fontId="23" fillId="0" borderId="6" xfId="2" applyFont="1" applyBorder="1" applyAlignment="1" applyProtection="1">
      <alignment horizontal="center" vertical="center" shrinkToFit="1"/>
      <protection locked="0"/>
    </xf>
    <xf numFmtId="0" fontId="23" fillId="0" borderId="10" xfId="2" applyFont="1" applyBorder="1" applyAlignment="1" applyProtection="1">
      <alignment horizontal="center" vertical="center" shrinkToFit="1"/>
      <protection locked="0"/>
    </xf>
    <xf numFmtId="0" fontId="23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88.6</c:v>
                </c:pt>
                <c:pt idx="1">
                  <c:v>84.4</c:v>
                </c:pt>
                <c:pt idx="2">
                  <c:v>78.599999999999994</c:v>
                </c:pt>
                <c:pt idx="3">
                  <c:v>78.3</c:v>
                </c:pt>
                <c:pt idx="4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E-4903-9717-141704510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65.8</c:v>
                </c:pt>
                <c:pt idx="2">
                  <c:v>65</c:v>
                </c:pt>
                <c:pt idx="3">
                  <c:v>63.3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E-4903-9717-141704510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80.099999999999994</c:v>
                </c:pt>
                <c:pt idx="1">
                  <c:v>78.900000000000006</c:v>
                </c:pt>
                <c:pt idx="2">
                  <c:v>74.7</c:v>
                </c:pt>
                <c:pt idx="3">
                  <c:v>77.5</c:v>
                </c:pt>
                <c:pt idx="4">
                  <c:v>72.900000000000006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9-4763-8AB5-1F74030D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77.099999999999994</c:v>
                </c:pt>
                <c:pt idx="2">
                  <c:v>78.599999999999994</c:v>
                </c:pt>
                <c:pt idx="3">
                  <c:v>78.099999999999994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9-4763-8AB5-1F74030D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80.5</c:v>
                </c:pt>
                <c:pt idx="1">
                  <c:v>79.3</c:v>
                </c:pt>
                <c:pt idx="2">
                  <c:v>75.3</c:v>
                </c:pt>
                <c:pt idx="3">
                  <c:v>78.099999999999994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5-4720-A01A-7CFFA648F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80.7</c:v>
                </c:pt>
                <c:pt idx="2">
                  <c:v>82.2</c:v>
                </c:pt>
                <c:pt idx="3">
                  <c:v>81.7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5-4720-A01A-7CFFA648F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103.1</c:v>
                </c:pt>
                <c:pt idx="2">
                  <c:v>103</c:v>
                </c:pt>
                <c:pt idx="3">
                  <c:v>106.7</c:v>
                </c:pt>
                <c:pt idx="4">
                  <c:v>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7-46D5-BAEC-DC2E57E60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100.6</c:v>
                </c:pt>
                <c:pt idx="2">
                  <c:v>105.9</c:v>
                </c:pt>
                <c:pt idx="3">
                  <c:v>104.3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7-46D5-BAEC-DC2E57E60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65.2</c:v>
                </c:pt>
                <c:pt idx="2">
                  <c:v>66.900000000000006</c:v>
                </c:pt>
                <c:pt idx="3">
                  <c:v>69</c:v>
                </c:pt>
                <c:pt idx="4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7-40A9-BFF8-E1E1A24D6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56.9</c:v>
                </c:pt>
                <c:pt idx="2">
                  <c:v>58.1</c:v>
                </c:pt>
                <c:pt idx="3">
                  <c:v>59.4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7-40A9-BFF8-E1E1A24D6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60.4</c:v>
                </c:pt>
                <c:pt idx="1">
                  <c:v>66.099999999999994</c:v>
                </c:pt>
                <c:pt idx="2">
                  <c:v>69.8</c:v>
                </c:pt>
                <c:pt idx="3">
                  <c:v>73.599999999999994</c:v>
                </c:pt>
                <c:pt idx="4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4-4632-9C11-F8C7A2BB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72.900000000000006</c:v>
                </c:pt>
                <c:pt idx="2">
                  <c:v>73.900000000000006</c:v>
                </c:pt>
                <c:pt idx="3">
                  <c:v>74.3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4-4632-9C11-F8C7A2BB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105365417</c:v>
                </c:pt>
                <c:pt idx="1">
                  <c:v>106589165</c:v>
                </c:pt>
                <c:pt idx="2">
                  <c:v>105243243</c:v>
                </c:pt>
                <c:pt idx="3">
                  <c:v>107102313</c:v>
                </c:pt>
                <c:pt idx="4">
                  <c:v>107726583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1-4194-97A4-5256D6E1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41891213</c:v>
                </c:pt>
                <c:pt idx="1">
                  <c:v>42806727</c:v>
                </c:pt>
                <c:pt idx="2">
                  <c:v>43530781</c:v>
                </c:pt>
                <c:pt idx="3">
                  <c:v>44196357</c:v>
                </c:pt>
                <c:pt idx="4">
                  <c:v>45484013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1-4194-97A4-5256D6E1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28.4</c:v>
                </c:pt>
                <c:pt idx="1">
                  <c:v>30.7</c:v>
                </c:pt>
                <c:pt idx="2">
                  <c:v>27.7</c:v>
                </c:pt>
                <c:pt idx="3">
                  <c:v>25.3</c:v>
                </c:pt>
                <c:pt idx="4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F-46C6-AEF7-2D2F17A2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17.5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F-46C6-AEF7-2D2F17A2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61.3</c:v>
                </c:pt>
                <c:pt idx="1">
                  <c:v>60</c:v>
                </c:pt>
                <c:pt idx="2">
                  <c:v>70.099999999999994</c:v>
                </c:pt>
                <c:pt idx="3">
                  <c:v>67.8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C-471E-B150-2DDF7F00B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68.5</c:v>
                </c:pt>
                <c:pt idx="2">
                  <c:v>67.099999999999994</c:v>
                </c:pt>
                <c:pt idx="3">
                  <c:v>66.900000000000006</c:v>
                </c:pt>
                <c:pt idx="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C-471E-B150-2DDF7F00B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24663</c:v>
                </c:pt>
                <c:pt idx="1">
                  <c:v>23759</c:v>
                </c:pt>
                <c:pt idx="2">
                  <c:v>23157</c:v>
                </c:pt>
                <c:pt idx="3">
                  <c:v>25724</c:v>
                </c:pt>
                <c:pt idx="4">
                  <c:v>23361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C-497C-8F97-A348B3DB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10602</c:v>
                </c:pt>
                <c:pt idx="1">
                  <c:v>11234</c:v>
                </c:pt>
                <c:pt idx="2">
                  <c:v>11512</c:v>
                </c:pt>
                <c:pt idx="3">
                  <c:v>11831</c:v>
                </c:pt>
                <c:pt idx="4">
                  <c:v>11652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C-497C-8F97-A348B3DB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100296</c:v>
                </c:pt>
                <c:pt idx="1">
                  <c:v>116412</c:v>
                </c:pt>
                <c:pt idx="2">
                  <c:v>105097</c:v>
                </c:pt>
                <c:pt idx="3">
                  <c:v>106111</c:v>
                </c:pt>
                <c:pt idx="4">
                  <c:v>102328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F-419E-A32C-FE731DB7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35788</c:v>
                </c:pt>
                <c:pt idx="1">
                  <c:v>37855</c:v>
                </c:pt>
                <c:pt idx="2">
                  <c:v>39289</c:v>
                </c:pt>
                <c:pt idx="3">
                  <c:v>40846</c:v>
                </c:pt>
                <c:pt idx="4">
                  <c:v>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F-419E-A32C-FE731DB7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5-48F9-8FE6-161AB89D8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124.2</c:v>
                </c:pt>
                <c:pt idx="2">
                  <c:v>121.6</c:v>
                </c:pt>
                <c:pt idx="3">
                  <c:v>118.9</c:v>
                </c:pt>
                <c:pt idx="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5-48F9-8FE6-161AB89D8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>
      <selection activeCell="B2" sqref="B1:NX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</row>
    <row r="3" spans="1:388" ht="9.75" customHeight="1" x14ac:dyDescent="0.2">
      <c r="A3" s="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  <c r="IW3" s="152"/>
      <c r="IX3" s="152"/>
      <c r="IY3" s="152"/>
      <c r="IZ3" s="152"/>
      <c r="JA3" s="152"/>
      <c r="JB3" s="152"/>
      <c r="JC3" s="152"/>
      <c r="JD3" s="152"/>
      <c r="JE3" s="152"/>
      <c r="JF3" s="152"/>
      <c r="JG3" s="152"/>
      <c r="JH3" s="152"/>
      <c r="JI3" s="152"/>
      <c r="JJ3" s="152"/>
      <c r="JK3" s="152"/>
      <c r="JL3" s="152"/>
      <c r="JM3" s="152"/>
      <c r="JN3" s="152"/>
      <c r="JO3" s="152"/>
      <c r="JP3" s="152"/>
      <c r="JQ3" s="152"/>
      <c r="JR3" s="152"/>
      <c r="JS3" s="152"/>
      <c r="JT3" s="152"/>
      <c r="JU3" s="152"/>
      <c r="JV3" s="152"/>
      <c r="JW3" s="152"/>
      <c r="JX3" s="152"/>
      <c r="JY3" s="152"/>
      <c r="JZ3" s="152"/>
      <c r="KA3" s="152"/>
      <c r="KB3" s="152"/>
      <c r="KC3" s="152"/>
      <c r="KD3" s="152"/>
      <c r="KE3" s="152"/>
      <c r="KF3" s="152"/>
      <c r="KG3" s="152"/>
      <c r="KH3" s="152"/>
      <c r="KI3" s="152"/>
      <c r="KJ3" s="152"/>
      <c r="KK3" s="152"/>
      <c r="KL3" s="152"/>
      <c r="KM3" s="152"/>
      <c r="KN3" s="152"/>
      <c r="KO3" s="152"/>
      <c r="KP3" s="152"/>
      <c r="KQ3" s="152"/>
      <c r="KR3" s="152"/>
      <c r="KS3" s="152"/>
      <c r="KT3" s="152"/>
      <c r="KU3" s="152"/>
      <c r="KV3" s="152"/>
      <c r="KW3" s="152"/>
      <c r="KX3" s="152"/>
      <c r="KY3" s="152"/>
      <c r="KZ3" s="152"/>
      <c r="LA3" s="152"/>
      <c r="LB3" s="152"/>
      <c r="LC3" s="152"/>
      <c r="LD3" s="152"/>
      <c r="LE3" s="152"/>
      <c r="LF3" s="152"/>
      <c r="LG3" s="152"/>
      <c r="LH3" s="152"/>
      <c r="LI3" s="152"/>
      <c r="LJ3" s="152"/>
      <c r="LK3" s="152"/>
      <c r="LL3" s="152"/>
      <c r="LM3" s="152"/>
      <c r="LN3" s="152"/>
      <c r="LO3" s="152"/>
      <c r="LP3" s="152"/>
      <c r="LQ3" s="152"/>
      <c r="LR3" s="152"/>
      <c r="LS3" s="152"/>
      <c r="LT3" s="152"/>
      <c r="LU3" s="152"/>
      <c r="LV3" s="152"/>
      <c r="LW3" s="152"/>
      <c r="LX3" s="152"/>
      <c r="LY3" s="152"/>
      <c r="LZ3" s="152"/>
      <c r="MA3" s="152"/>
      <c r="MB3" s="152"/>
      <c r="MC3" s="152"/>
      <c r="MD3" s="152"/>
      <c r="ME3" s="152"/>
      <c r="MF3" s="152"/>
      <c r="MG3" s="152"/>
      <c r="MH3" s="152"/>
      <c r="MI3" s="152"/>
      <c r="MJ3" s="152"/>
      <c r="MK3" s="152"/>
      <c r="ML3" s="152"/>
      <c r="MM3" s="152"/>
      <c r="MN3" s="152"/>
      <c r="MO3" s="152"/>
      <c r="MP3" s="152"/>
      <c r="MQ3" s="152"/>
      <c r="MR3" s="152"/>
      <c r="MS3" s="152"/>
      <c r="MT3" s="152"/>
      <c r="MU3" s="152"/>
      <c r="MV3" s="152"/>
      <c r="MW3" s="152"/>
      <c r="MX3" s="152"/>
      <c r="MY3" s="152"/>
      <c r="MZ3" s="152"/>
      <c r="NA3" s="152"/>
      <c r="NB3" s="152"/>
      <c r="NC3" s="152"/>
      <c r="ND3" s="152"/>
      <c r="NE3" s="152"/>
      <c r="NF3" s="152"/>
      <c r="NG3" s="152"/>
      <c r="NH3" s="152"/>
      <c r="NI3" s="152"/>
      <c r="NJ3" s="152"/>
      <c r="NK3" s="152"/>
      <c r="NL3" s="152"/>
      <c r="NM3" s="152"/>
      <c r="NN3" s="152"/>
      <c r="NO3" s="152"/>
      <c r="NP3" s="152"/>
      <c r="NQ3" s="152"/>
      <c r="NR3" s="152"/>
      <c r="NS3" s="152"/>
      <c r="NT3" s="152"/>
      <c r="NU3" s="152"/>
      <c r="NV3" s="152"/>
      <c r="NW3" s="152"/>
      <c r="NX3" s="152"/>
    </row>
    <row r="4" spans="1:388" ht="9.75" customHeight="1" x14ac:dyDescent="0.2">
      <c r="A4" s="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53" t="str">
        <f>データ!H6</f>
        <v>茨城県　こども病院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9" t="s">
        <v>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1"/>
      <c r="AU7" s="139" t="s">
        <v>2</v>
      </c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1"/>
      <c r="CN7" s="139" t="s">
        <v>3</v>
      </c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1"/>
      <c r="EG7" s="139" t="s">
        <v>4</v>
      </c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1"/>
      <c r="FZ7" s="139" t="s">
        <v>5</v>
      </c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1"/>
      <c r="ID7" s="139" t="s">
        <v>6</v>
      </c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/>
      <c r="JR7" s="140"/>
      <c r="JS7" s="140"/>
      <c r="JT7" s="140"/>
      <c r="JU7" s="140"/>
      <c r="JV7" s="141"/>
      <c r="JW7" s="139" t="s">
        <v>7</v>
      </c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/>
      <c r="LK7" s="140"/>
      <c r="LL7" s="140"/>
      <c r="LM7" s="140"/>
      <c r="LN7" s="140"/>
      <c r="LO7" s="141"/>
      <c r="LP7" s="139" t="s">
        <v>8</v>
      </c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140"/>
      <c r="ND7" s="140"/>
      <c r="NE7" s="140"/>
      <c r="NF7" s="140"/>
      <c r="NG7" s="140"/>
      <c r="NH7" s="141"/>
      <c r="NI7" s="3"/>
      <c r="NJ7" s="154" t="s">
        <v>9</v>
      </c>
      <c r="NK7" s="155"/>
      <c r="NL7" s="155"/>
      <c r="NM7" s="155"/>
      <c r="NN7" s="155"/>
      <c r="NO7" s="155"/>
      <c r="NP7" s="155"/>
      <c r="NQ7" s="155"/>
      <c r="NR7" s="155"/>
      <c r="NS7" s="155"/>
      <c r="NT7" s="155"/>
      <c r="NU7" s="155"/>
      <c r="NV7" s="155"/>
      <c r="NW7" s="156"/>
      <c r="NX7" s="3"/>
    </row>
    <row r="8" spans="1:388" ht="18.75" customHeight="1" x14ac:dyDescent="0.2">
      <c r="A8" s="2"/>
      <c r="B8" s="134" t="str">
        <f>データ!K6</f>
        <v>条例全部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6"/>
      <c r="AU8" s="134" t="str">
        <f>データ!L6</f>
        <v>病院事業</v>
      </c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6"/>
      <c r="CN8" s="134" t="str">
        <f>データ!M6</f>
        <v>一般病院</v>
      </c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6"/>
      <c r="EG8" s="134" t="str">
        <f>データ!N6</f>
        <v>100床以上～200床未満</v>
      </c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6"/>
      <c r="FZ8" s="134" t="str">
        <f>データ!O7</f>
        <v>自治体職員</v>
      </c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6"/>
      <c r="ID8" s="118">
        <f>データ!Z6</f>
        <v>115</v>
      </c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20"/>
      <c r="JW8" s="118" t="str">
        <f>データ!AA6</f>
        <v>-</v>
      </c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20"/>
      <c r="LP8" s="118" t="str">
        <f>データ!AB6</f>
        <v>-</v>
      </c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20"/>
      <c r="NI8" s="3"/>
      <c r="NJ8" s="150" t="s">
        <v>10</v>
      </c>
      <c r="NK8" s="151"/>
      <c r="NL8" s="144" t="s">
        <v>11</v>
      </c>
      <c r="NM8" s="144"/>
      <c r="NN8" s="144"/>
      <c r="NO8" s="144"/>
      <c r="NP8" s="144"/>
      <c r="NQ8" s="144"/>
      <c r="NR8" s="144"/>
      <c r="NS8" s="144"/>
      <c r="NT8" s="144"/>
      <c r="NU8" s="144"/>
      <c r="NV8" s="144"/>
      <c r="NW8" s="145"/>
      <c r="NX8" s="3"/>
    </row>
    <row r="9" spans="1:388" ht="18.75" customHeight="1" x14ac:dyDescent="0.2">
      <c r="A9" s="2"/>
      <c r="B9" s="139" t="s">
        <v>12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1"/>
      <c r="AU9" s="139" t="s">
        <v>13</v>
      </c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1"/>
      <c r="CN9" s="139" t="s">
        <v>14</v>
      </c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1"/>
      <c r="EG9" s="139" t="s">
        <v>15</v>
      </c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1"/>
      <c r="FZ9" s="139" t="s">
        <v>16</v>
      </c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1"/>
      <c r="ID9" s="139" t="s">
        <v>17</v>
      </c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/>
      <c r="JR9" s="140"/>
      <c r="JS9" s="140"/>
      <c r="JT9" s="140"/>
      <c r="JU9" s="140"/>
      <c r="JV9" s="141"/>
      <c r="JW9" s="139" t="s">
        <v>18</v>
      </c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/>
      <c r="LK9" s="140"/>
      <c r="LL9" s="140"/>
      <c r="LM9" s="140"/>
      <c r="LN9" s="140"/>
      <c r="LO9" s="141"/>
      <c r="LP9" s="139" t="s">
        <v>19</v>
      </c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140"/>
      <c r="ND9" s="140"/>
      <c r="NE9" s="140"/>
      <c r="NF9" s="140"/>
      <c r="NG9" s="140"/>
      <c r="NH9" s="141"/>
      <c r="NI9" s="3"/>
      <c r="NJ9" s="146" t="s">
        <v>20</v>
      </c>
      <c r="NK9" s="147"/>
      <c r="NL9" s="148" t="s">
        <v>21</v>
      </c>
      <c r="NM9" s="148"/>
      <c r="NN9" s="148"/>
      <c r="NO9" s="148"/>
      <c r="NP9" s="148"/>
      <c r="NQ9" s="148"/>
      <c r="NR9" s="148"/>
      <c r="NS9" s="148"/>
      <c r="NT9" s="148"/>
      <c r="NU9" s="148"/>
      <c r="NV9" s="148"/>
      <c r="NW9" s="149"/>
      <c r="NX9" s="3"/>
    </row>
    <row r="10" spans="1:388" ht="18.75" customHeight="1" x14ac:dyDescent="0.2">
      <c r="A10" s="2"/>
      <c r="B10" s="134" t="str">
        <f>データ!P6</f>
        <v>指定管理者(利用料金制)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6"/>
      <c r="AU10" s="118">
        <f>データ!Q6</f>
        <v>20</v>
      </c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20"/>
      <c r="CN10" s="134" t="str">
        <f>データ!R6</f>
        <v>対象</v>
      </c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6"/>
      <c r="EG10" s="134" t="str">
        <f>データ!S6</f>
        <v>I 未 訓</v>
      </c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6"/>
      <c r="FZ10" s="134" t="str">
        <f>データ!T6</f>
        <v>-</v>
      </c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6"/>
      <c r="ID10" s="118" t="str">
        <f>データ!AC6</f>
        <v>-</v>
      </c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20"/>
      <c r="JW10" s="118" t="str">
        <f>データ!AD6</f>
        <v>-</v>
      </c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19"/>
      <c r="LN10" s="119"/>
      <c r="LO10" s="120"/>
      <c r="LP10" s="118">
        <f>データ!AE6</f>
        <v>115</v>
      </c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20"/>
      <c r="NI10" s="2"/>
      <c r="NJ10" s="142" t="s">
        <v>22</v>
      </c>
      <c r="NK10" s="143"/>
      <c r="NL10" s="137" t="s">
        <v>23</v>
      </c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8"/>
      <c r="NX10" s="3"/>
    </row>
    <row r="11" spans="1:388" ht="18.75" customHeight="1" x14ac:dyDescent="0.2">
      <c r="A11" s="2"/>
      <c r="B11" s="139" t="s">
        <v>24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1"/>
      <c r="AU11" s="139" t="s">
        <v>25</v>
      </c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1"/>
      <c r="CN11" s="139" t="s">
        <v>26</v>
      </c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1"/>
      <c r="EG11" s="139" t="s">
        <v>27</v>
      </c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1"/>
      <c r="FZ11" s="139" t="s">
        <v>28</v>
      </c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1"/>
      <c r="ID11" s="139" t="s">
        <v>29</v>
      </c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0"/>
      <c r="JT11" s="140"/>
      <c r="JU11" s="140"/>
      <c r="JV11" s="141"/>
      <c r="JW11" s="139" t="s">
        <v>30</v>
      </c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0"/>
      <c r="LC11" s="140"/>
      <c r="LD11" s="140"/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1"/>
      <c r="LP11" s="139" t="s">
        <v>31</v>
      </c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0"/>
      <c r="ML11" s="140"/>
      <c r="MM11" s="140"/>
      <c r="MN11" s="140"/>
      <c r="MO11" s="140"/>
      <c r="MP11" s="140"/>
      <c r="MQ11" s="140"/>
      <c r="MR11" s="140"/>
      <c r="MS11" s="140"/>
      <c r="MT11" s="140"/>
      <c r="MU11" s="140"/>
      <c r="MV11" s="140"/>
      <c r="MW11" s="140"/>
      <c r="MX11" s="140"/>
      <c r="MY11" s="140"/>
      <c r="MZ11" s="140"/>
      <c r="NA11" s="140"/>
      <c r="NB11" s="140"/>
      <c r="NC11" s="140"/>
      <c r="ND11" s="140"/>
      <c r="NE11" s="140"/>
      <c r="NF11" s="140"/>
      <c r="NG11" s="140"/>
      <c r="NH11" s="14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8">
        <f>データ!U6</f>
        <v>2865690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20"/>
      <c r="AU12" s="118">
        <f>データ!V6</f>
        <v>13503</v>
      </c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20"/>
      <c r="CN12" s="134" t="str">
        <f>データ!W6</f>
        <v>非該当</v>
      </c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6"/>
      <c r="EG12" s="134" t="str">
        <f>データ!X6</f>
        <v>非該当</v>
      </c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6"/>
      <c r="FZ12" s="134" t="str">
        <f>データ!Y6</f>
        <v>７：１</v>
      </c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6"/>
      <c r="ID12" s="118">
        <f>データ!AF6</f>
        <v>95</v>
      </c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  <c r="IU12" s="119"/>
      <c r="IV12" s="119"/>
      <c r="IW12" s="119"/>
      <c r="IX12" s="119"/>
      <c r="IY12" s="119"/>
      <c r="IZ12" s="119"/>
      <c r="JA12" s="119"/>
      <c r="JB12" s="119"/>
      <c r="JC12" s="119"/>
      <c r="JD12" s="119"/>
      <c r="JE12" s="119"/>
      <c r="JF12" s="119"/>
      <c r="JG12" s="119"/>
      <c r="JH12" s="119"/>
      <c r="JI12" s="119"/>
      <c r="JJ12" s="119"/>
      <c r="JK12" s="119"/>
      <c r="JL12" s="119"/>
      <c r="JM12" s="119"/>
      <c r="JN12" s="119"/>
      <c r="JO12" s="119"/>
      <c r="JP12" s="119"/>
      <c r="JQ12" s="119"/>
      <c r="JR12" s="119"/>
      <c r="JS12" s="119"/>
      <c r="JT12" s="119"/>
      <c r="JU12" s="119"/>
      <c r="JV12" s="120"/>
      <c r="JW12" s="118" t="str">
        <f>データ!AG6</f>
        <v>-</v>
      </c>
      <c r="JX12" s="119"/>
      <c r="JY12" s="119"/>
      <c r="JZ12" s="119"/>
      <c r="KA12" s="119"/>
      <c r="KB12" s="119"/>
      <c r="KC12" s="119"/>
      <c r="KD12" s="119"/>
      <c r="KE12" s="119"/>
      <c r="KF12" s="119"/>
      <c r="KG12" s="119"/>
      <c r="KH12" s="119"/>
      <c r="KI12" s="119"/>
      <c r="KJ12" s="119"/>
      <c r="KK12" s="119"/>
      <c r="KL12" s="119"/>
      <c r="KM12" s="119"/>
      <c r="KN12" s="119"/>
      <c r="KO12" s="119"/>
      <c r="KP12" s="119"/>
      <c r="KQ12" s="119"/>
      <c r="KR12" s="119"/>
      <c r="KS12" s="119"/>
      <c r="KT12" s="119"/>
      <c r="KU12" s="119"/>
      <c r="KV12" s="119"/>
      <c r="KW12" s="119"/>
      <c r="KX12" s="119"/>
      <c r="KY12" s="119"/>
      <c r="KZ12" s="119"/>
      <c r="LA12" s="119"/>
      <c r="LB12" s="119"/>
      <c r="LC12" s="119"/>
      <c r="LD12" s="119"/>
      <c r="LE12" s="119"/>
      <c r="LF12" s="119"/>
      <c r="LG12" s="119"/>
      <c r="LH12" s="119"/>
      <c r="LI12" s="119"/>
      <c r="LJ12" s="119"/>
      <c r="LK12" s="119"/>
      <c r="LL12" s="119"/>
      <c r="LM12" s="119"/>
      <c r="LN12" s="119"/>
      <c r="LO12" s="120"/>
      <c r="LP12" s="118">
        <f>データ!AH6</f>
        <v>95</v>
      </c>
      <c r="LQ12" s="119"/>
      <c r="LR12" s="119"/>
      <c r="LS12" s="119"/>
      <c r="LT12" s="119"/>
      <c r="LU12" s="119"/>
      <c r="LV12" s="119"/>
      <c r="LW12" s="119"/>
      <c r="LX12" s="119"/>
      <c r="LY12" s="119"/>
      <c r="LZ12" s="119"/>
      <c r="MA12" s="119"/>
      <c r="MB12" s="119"/>
      <c r="MC12" s="119"/>
      <c r="MD12" s="119"/>
      <c r="ME12" s="119"/>
      <c r="MF12" s="119"/>
      <c r="MG12" s="119"/>
      <c r="MH12" s="119"/>
      <c r="MI12" s="119"/>
      <c r="MJ12" s="119"/>
      <c r="MK12" s="119"/>
      <c r="ML12" s="119"/>
      <c r="MM12" s="119"/>
      <c r="MN12" s="119"/>
      <c r="MO12" s="119"/>
      <c r="MP12" s="119"/>
      <c r="MQ12" s="119"/>
      <c r="MR12" s="119"/>
      <c r="MS12" s="119"/>
      <c r="MT12" s="119"/>
      <c r="MU12" s="119"/>
      <c r="MV12" s="119"/>
      <c r="MW12" s="119"/>
      <c r="MX12" s="119"/>
      <c r="MY12" s="119"/>
      <c r="MZ12" s="119"/>
      <c r="NA12" s="119"/>
      <c r="NB12" s="119"/>
      <c r="NC12" s="119"/>
      <c r="ND12" s="119"/>
      <c r="NE12" s="119"/>
      <c r="NF12" s="119"/>
      <c r="NG12" s="119"/>
      <c r="NH12" s="12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21" t="s">
        <v>32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1"/>
      <c r="IX13" s="121"/>
      <c r="IY13" s="121"/>
      <c r="IZ13" s="121"/>
      <c r="JA13" s="121"/>
      <c r="JB13" s="121"/>
      <c r="JC13" s="121"/>
      <c r="JD13" s="121"/>
      <c r="JE13" s="121"/>
      <c r="JF13" s="121"/>
      <c r="JG13" s="121"/>
      <c r="JH13" s="121"/>
      <c r="JI13" s="121"/>
      <c r="JJ13" s="121"/>
      <c r="JK13" s="121"/>
      <c r="JL13" s="121"/>
      <c r="JM13" s="121"/>
      <c r="JN13" s="121"/>
      <c r="JO13" s="121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121" t="s">
        <v>33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1"/>
      <c r="IX14" s="121"/>
      <c r="IY14" s="121"/>
      <c r="IZ14" s="121"/>
      <c r="JA14" s="121"/>
      <c r="JB14" s="121"/>
      <c r="JC14" s="121"/>
      <c r="JD14" s="121"/>
      <c r="JE14" s="121"/>
      <c r="JF14" s="121"/>
      <c r="JG14" s="121"/>
      <c r="JH14" s="121"/>
      <c r="JI14" s="121"/>
      <c r="JJ14" s="121"/>
      <c r="JK14" s="121"/>
      <c r="JL14" s="121"/>
      <c r="JM14" s="121"/>
      <c r="JN14" s="121"/>
      <c r="JO14" s="121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2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22" t="s">
        <v>36</v>
      </c>
      <c r="NK16" s="123"/>
      <c r="NL16" s="123"/>
      <c r="NM16" s="123"/>
      <c r="NN16" s="124"/>
      <c r="NO16" s="125" t="s">
        <v>37</v>
      </c>
      <c r="NP16" s="126"/>
      <c r="NQ16" s="126"/>
      <c r="NR16" s="126"/>
      <c r="NS16" s="127"/>
      <c r="NT16" s="125" t="s">
        <v>38</v>
      </c>
      <c r="NU16" s="126"/>
      <c r="NV16" s="126"/>
      <c r="NW16" s="126"/>
      <c r="NX16" s="127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31" t="s">
        <v>39</v>
      </c>
      <c r="NK17" s="132"/>
      <c r="NL17" s="132"/>
      <c r="NM17" s="132"/>
      <c r="NN17" s="133"/>
      <c r="NO17" s="128"/>
      <c r="NP17" s="129"/>
      <c r="NQ17" s="129"/>
      <c r="NR17" s="129"/>
      <c r="NS17" s="130"/>
      <c r="NT17" s="128"/>
      <c r="NU17" s="129"/>
      <c r="NV17" s="129"/>
      <c r="NW17" s="129"/>
      <c r="NX17" s="13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14" t="s">
        <v>64</v>
      </c>
      <c r="NU18" s="115"/>
      <c r="NV18" s="115"/>
      <c r="NW18" s="110" t="s">
        <v>41</v>
      </c>
      <c r="NX18" s="111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16"/>
      <c r="NU19" s="117"/>
      <c r="NV19" s="117"/>
      <c r="NW19" s="112"/>
      <c r="NX19" s="113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180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103.1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103.1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103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106.7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96.1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80.5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79.3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75.3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78.099999999999994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73.400000000000006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80.099999999999994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78.900000000000006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74.7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77.5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72.900000000000006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88.6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84.4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78.599999999999994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78.3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76.5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96.9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100.6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105.9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104.3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96.3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84.3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80.7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82.2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81.7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81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80.599999999999994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77.099999999999994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78.599999999999994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78.099999999999994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77.5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70.400000000000006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65.8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65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63.3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64.7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177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178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100296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116412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105097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106111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102328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24663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23759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23157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25724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23361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61.3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60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70.099999999999994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67.8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76.099999999999994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28.4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30.7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27.7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25.3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24.7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35788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37855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39289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40846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41075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10602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11234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11512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11831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11652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63.3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68.5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67.099999999999994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66.900000000000006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68.099999999999994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17.5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17.5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17.3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17.899999999999999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18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179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62.5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65.2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66.900000000000006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69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70.7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60.4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66.099999999999994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69.8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73.599999999999994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76.5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105365417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106589165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105243243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107102313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107726583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120.5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124.2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121.6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118.9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121.9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54.6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56.9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58.1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59.4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59.1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71.7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72.900000000000006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73.900000000000006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74.3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72.2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41891213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42806727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43530781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44196357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45484013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kkz1Pak//f+bgPyxchQw3FeBcZIOK5OBjvky8gKo6jZ7Z/RWy+3EitiHyicJ6sSjHdtbLmKv3JHlrt2C+hNGZg==" saltValue="5T04zLwPP4FKtaRt6bJh/A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62" t="s">
        <v>110</v>
      </c>
      <c r="AJ4" s="163"/>
      <c r="AK4" s="163"/>
      <c r="AL4" s="163"/>
      <c r="AM4" s="163"/>
      <c r="AN4" s="163"/>
      <c r="AO4" s="163"/>
      <c r="AP4" s="163"/>
      <c r="AQ4" s="163"/>
      <c r="AR4" s="163"/>
      <c r="AS4" s="164"/>
      <c r="AT4" s="161" t="s">
        <v>111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1" t="s">
        <v>112</v>
      </c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2" t="s">
        <v>113</v>
      </c>
      <c r="BQ4" s="163"/>
      <c r="BR4" s="163"/>
      <c r="BS4" s="163"/>
      <c r="BT4" s="163"/>
      <c r="BU4" s="163"/>
      <c r="BV4" s="163"/>
      <c r="BW4" s="163"/>
      <c r="BX4" s="163"/>
      <c r="BY4" s="163"/>
      <c r="BZ4" s="164"/>
      <c r="CA4" s="160" t="s">
        <v>114</v>
      </c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1" t="s">
        <v>115</v>
      </c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 t="s">
        <v>116</v>
      </c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 t="s">
        <v>117</v>
      </c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1" t="s">
        <v>118</v>
      </c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2" t="s">
        <v>119</v>
      </c>
      <c r="EE4" s="163"/>
      <c r="EF4" s="163"/>
      <c r="EG4" s="163"/>
      <c r="EH4" s="163"/>
      <c r="EI4" s="163"/>
      <c r="EJ4" s="163"/>
      <c r="EK4" s="163"/>
      <c r="EL4" s="163"/>
      <c r="EM4" s="163"/>
      <c r="EN4" s="164"/>
      <c r="EO4" s="160" t="s">
        <v>120</v>
      </c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 t="s">
        <v>121</v>
      </c>
      <c r="FA4" s="160"/>
      <c r="FB4" s="160"/>
      <c r="FC4" s="160"/>
      <c r="FD4" s="160"/>
      <c r="FE4" s="160"/>
      <c r="FF4" s="160"/>
      <c r="FG4" s="160"/>
      <c r="FH4" s="160"/>
      <c r="FI4" s="160"/>
      <c r="FJ4" s="160"/>
    </row>
    <row r="5" spans="1:166" x14ac:dyDescent="0.2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146</v>
      </c>
      <c r="AU5" s="49" t="s">
        <v>147</v>
      </c>
      <c r="AV5" s="49" t="s">
        <v>148</v>
      </c>
      <c r="AW5" s="49" t="s">
        <v>149</v>
      </c>
      <c r="AX5" s="49" t="s">
        <v>150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146</v>
      </c>
      <c r="BF5" s="49" t="s">
        <v>147</v>
      </c>
      <c r="BG5" s="49" t="s">
        <v>148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146</v>
      </c>
      <c r="BQ5" s="49" t="s">
        <v>147</v>
      </c>
      <c r="BR5" s="49" t="s">
        <v>148</v>
      </c>
      <c r="BS5" s="49" t="s">
        <v>149</v>
      </c>
      <c r="BT5" s="49" t="s">
        <v>150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147</v>
      </c>
      <c r="CC5" s="49" t="s">
        <v>148</v>
      </c>
      <c r="CD5" s="49" t="s">
        <v>149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146</v>
      </c>
      <c r="CM5" s="49" t="s">
        <v>147</v>
      </c>
      <c r="CN5" s="49" t="s">
        <v>148</v>
      </c>
      <c r="CO5" s="49" t="s">
        <v>149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146</v>
      </c>
      <c r="CX5" s="49" t="s">
        <v>147</v>
      </c>
      <c r="CY5" s="49" t="s">
        <v>148</v>
      </c>
      <c r="CZ5" s="49" t="s">
        <v>149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146</v>
      </c>
      <c r="DI5" s="49" t="s">
        <v>147</v>
      </c>
      <c r="DJ5" s="49" t="s">
        <v>148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146</v>
      </c>
      <c r="DT5" s="49" t="s">
        <v>147</v>
      </c>
      <c r="DU5" s="49" t="s">
        <v>148</v>
      </c>
      <c r="DV5" s="49" t="s">
        <v>149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146</v>
      </c>
      <c r="EE5" s="49" t="s">
        <v>147</v>
      </c>
      <c r="EF5" s="49" t="s">
        <v>148</v>
      </c>
      <c r="EG5" s="49" t="s">
        <v>149</v>
      </c>
      <c r="EH5" s="49" t="s">
        <v>150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146</v>
      </c>
      <c r="EP5" s="49" t="s">
        <v>147</v>
      </c>
      <c r="EQ5" s="49" t="s">
        <v>148</v>
      </c>
      <c r="ER5" s="49" t="s">
        <v>149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157</v>
      </c>
      <c r="EZ5" s="49" t="s">
        <v>146</v>
      </c>
      <c r="FA5" s="49" t="s">
        <v>147</v>
      </c>
      <c r="FB5" s="49" t="s">
        <v>148</v>
      </c>
      <c r="FC5" s="49" t="s">
        <v>149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2">
      <c r="A6" s="35" t="s">
        <v>158</v>
      </c>
      <c r="B6" s="50">
        <f>B8</f>
        <v>2023</v>
      </c>
      <c r="C6" s="50">
        <f t="shared" ref="C6:M6" si="2">C8</f>
        <v>80004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3</v>
      </c>
      <c r="H6" s="157" t="str">
        <f>IF(H8&lt;&gt;I8,H8,"")&amp;IF(I8&lt;&gt;J8,I8,"")&amp;"　"&amp;J8</f>
        <v>茨城県　こども病院</v>
      </c>
      <c r="I6" s="158"/>
      <c r="J6" s="15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自治体職員</v>
      </c>
      <c r="P6" s="50" t="str">
        <f>P8</f>
        <v>指定管理者(利用料金制)</v>
      </c>
      <c r="Q6" s="51">
        <f t="shared" ref="Q6:AH6" si="3">Q8</f>
        <v>20</v>
      </c>
      <c r="R6" s="50" t="str">
        <f t="shared" si="3"/>
        <v>対象</v>
      </c>
      <c r="S6" s="50" t="str">
        <f t="shared" si="3"/>
        <v>I 未 訓</v>
      </c>
      <c r="T6" s="50" t="str">
        <f t="shared" si="3"/>
        <v>-</v>
      </c>
      <c r="U6" s="51">
        <f>U8</f>
        <v>2865690</v>
      </c>
      <c r="V6" s="51">
        <f>V8</f>
        <v>13503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115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115</v>
      </c>
      <c r="AF6" s="51">
        <f t="shared" si="3"/>
        <v>95</v>
      </c>
      <c r="AG6" s="51" t="str">
        <f t="shared" si="3"/>
        <v>-</v>
      </c>
      <c r="AH6" s="51">
        <f t="shared" si="3"/>
        <v>95</v>
      </c>
      <c r="AI6" s="52">
        <f>IF(AI8="-",NA(),AI8)</f>
        <v>103.1</v>
      </c>
      <c r="AJ6" s="52">
        <f t="shared" ref="AJ6:AR6" si="5">IF(AJ8="-",NA(),AJ8)</f>
        <v>103.1</v>
      </c>
      <c r="AK6" s="52">
        <f t="shared" si="5"/>
        <v>103</v>
      </c>
      <c r="AL6" s="52">
        <f t="shared" si="5"/>
        <v>106.7</v>
      </c>
      <c r="AM6" s="52">
        <f t="shared" si="5"/>
        <v>96.1</v>
      </c>
      <c r="AN6" s="52">
        <f t="shared" si="5"/>
        <v>96.9</v>
      </c>
      <c r="AO6" s="52">
        <f t="shared" si="5"/>
        <v>100.6</v>
      </c>
      <c r="AP6" s="52">
        <f t="shared" si="5"/>
        <v>105.9</v>
      </c>
      <c r="AQ6" s="52">
        <f t="shared" si="5"/>
        <v>104.3</v>
      </c>
      <c r="AR6" s="52">
        <f t="shared" si="5"/>
        <v>96.3</v>
      </c>
      <c r="AS6" s="52" t="str">
        <f>IF(AS8="-","【-】","【"&amp;SUBSTITUTE(TEXT(AS8,"#,##0.0"),"-","△")&amp;"】")</f>
        <v>【96.6】</v>
      </c>
      <c r="AT6" s="52">
        <f>IF(AT8="-",NA(),AT8)</f>
        <v>80.5</v>
      </c>
      <c r="AU6" s="52">
        <f t="shared" ref="AU6:BC6" si="6">IF(AU8="-",NA(),AU8)</f>
        <v>79.3</v>
      </c>
      <c r="AV6" s="52">
        <f t="shared" si="6"/>
        <v>75.3</v>
      </c>
      <c r="AW6" s="52">
        <f t="shared" si="6"/>
        <v>78.099999999999994</v>
      </c>
      <c r="AX6" s="52">
        <f t="shared" si="6"/>
        <v>73.400000000000006</v>
      </c>
      <c r="AY6" s="52">
        <f t="shared" si="6"/>
        <v>84.3</v>
      </c>
      <c r="AZ6" s="52">
        <f t="shared" si="6"/>
        <v>80.7</v>
      </c>
      <c r="BA6" s="52">
        <f t="shared" si="6"/>
        <v>82.2</v>
      </c>
      <c r="BB6" s="52">
        <f t="shared" si="6"/>
        <v>81.7</v>
      </c>
      <c r="BC6" s="52">
        <f t="shared" si="6"/>
        <v>81</v>
      </c>
      <c r="BD6" s="52" t="str">
        <f>IF(BD8="-","【-】","【"&amp;SUBSTITUTE(TEXT(BD8,"#,##0.0"),"-","△")&amp;"】")</f>
        <v>【86.6】</v>
      </c>
      <c r="BE6" s="52">
        <f>IF(BE8="-",NA(),BE8)</f>
        <v>80.099999999999994</v>
      </c>
      <c r="BF6" s="52">
        <f t="shared" ref="BF6:BN6" si="7">IF(BF8="-",NA(),BF8)</f>
        <v>78.900000000000006</v>
      </c>
      <c r="BG6" s="52">
        <f t="shared" si="7"/>
        <v>74.7</v>
      </c>
      <c r="BH6" s="52">
        <f t="shared" si="7"/>
        <v>77.5</v>
      </c>
      <c r="BI6" s="52">
        <f t="shared" si="7"/>
        <v>72.900000000000006</v>
      </c>
      <c r="BJ6" s="52">
        <f t="shared" si="7"/>
        <v>80.599999999999994</v>
      </c>
      <c r="BK6" s="52">
        <f t="shared" si="7"/>
        <v>77.099999999999994</v>
      </c>
      <c r="BL6" s="52">
        <f t="shared" si="7"/>
        <v>78.599999999999994</v>
      </c>
      <c r="BM6" s="52">
        <f t="shared" si="7"/>
        <v>78.099999999999994</v>
      </c>
      <c r="BN6" s="52">
        <f t="shared" si="7"/>
        <v>77.5</v>
      </c>
      <c r="BO6" s="52" t="str">
        <f>IF(BO8="-","【-】","【"&amp;SUBSTITUTE(TEXT(BO8,"#,##0.0"),"-","△")&amp;"】")</f>
        <v>【83.9】</v>
      </c>
      <c r="BP6" s="52">
        <f>IF(BP8="-",NA(),BP8)</f>
        <v>88.6</v>
      </c>
      <c r="BQ6" s="52">
        <f t="shared" ref="BQ6:BY6" si="8">IF(BQ8="-",NA(),BQ8)</f>
        <v>84.4</v>
      </c>
      <c r="BR6" s="52">
        <f t="shared" si="8"/>
        <v>78.599999999999994</v>
      </c>
      <c r="BS6" s="52">
        <f t="shared" si="8"/>
        <v>78.3</v>
      </c>
      <c r="BT6" s="52">
        <f t="shared" si="8"/>
        <v>76.5</v>
      </c>
      <c r="BU6" s="52">
        <f t="shared" si="8"/>
        <v>70.400000000000006</v>
      </c>
      <c r="BV6" s="52">
        <f t="shared" si="8"/>
        <v>65.8</v>
      </c>
      <c r="BW6" s="52">
        <f t="shared" si="8"/>
        <v>65</v>
      </c>
      <c r="BX6" s="52">
        <f t="shared" si="8"/>
        <v>63.3</v>
      </c>
      <c r="BY6" s="52">
        <f t="shared" si="8"/>
        <v>64.7</v>
      </c>
      <c r="BZ6" s="52" t="str">
        <f>IF(BZ8="-","【-】","【"&amp;SUBSTITUTE(TEXT(BZ8,"#,##0.0"),"-","△")&amp;"】")</f>
        <v>【68.7】</v>
      </c>
      <c r="CA6" s="53">
        <f>IF(CA8="-",NA(),CA8)</f>
        <v>100296</v>
      </c>
      <c r="CB6" s="53">
        <f t="shared" ref="CB6:CJ6" si="9">IF(CB8="-",NA(),CB8)</f>
        <v>116412</v>
      </c>
      <c r="CC6" s="53">
        <f t="shared" si="9"/>
        <v>105097</v>
      </c>
      <c r="CD6" s="53">
        <f t="shared" si="9"/>
        <v>106111</v>
      </c>
      <c r="CE6" s="53">
        <f t="shared" si="9"/>
        <v>102328</v>
      </c>
      <c r="CF6" s="53">
        <f t="shared" si="9"/>
        <v>35788</v>
      </c>
      <c r="CG6" s="53">
        <f t="shared" si="9"/>
        <v>37855</v>
      </c>
      <c r="CH6" s="53">
        <f t="shared" si="9"/>
        <v>39289</v>
      </c>
      <c r="CI6" s="53">
        <f t="shared" si="9"/>
        <v>40846</v>
      </c>
      <c r="CJ6" s="53">
        <f t="shared" si="9"/>
        <v>41075</v>
      </c>
      <c r="CK6" s="52" t="str">
        <f>IF(CK8="-","【-】","【"&amp;SUBSTITUTE(TEXT(CK8,"#,##0"),"-","△")&amp;"】")</f>
        <v>【62,428】</v>
      </c>
      <c r="CL6" s="53">
        <f>IF(CL8="-",NA(),CL8)</f>
        <v>24663</v>
      </c>
      <c r="CM6" s="53">
        <f t="shared" ref="CM6:CU6" si="10">IF(CM8="-",NA(),CM8)</f>
        <v>23759</v>
      </c>
      <c r="CN6" s="53">
        <f t="shared" si="10"/>
        <v>23157</v>
      </c>
      <c r="CO6" s="53">
        <f t="shared" si="10"/>
        <v>25724</v>
      </c>
      <c r="CP6" s="53">
        <f t="shared" si="10"/>
        <v>23361</v>
      </c>
      <c r="CQ6" s="53">
        <f t="shared" si="10"/>
        <v>10602</v>
      </c>
      <c r="CR6" s="53">
        <f t="shared" si="10"/>
        <v>11234</v>
      </c>
      <c r="CS6" s="53">
        <f t="shared" si="10"/>
        <v>11512</v>
      </c>
      <c r="CT6" s="53">
        <f t="shared" si="10"/>
        <v>11831</v>
      </c>
      <c r="CU6" s="53">
        <f t="shared" si="10"/>
        <v>11652</v>
      </c>
      <c r="CV6" s="52" t="str">
        <f>IF(CV8="-","【-】","【"&amp;SUBSTITUTE(TEXT(CV8,"#,##0"),"-","△")&amp;"】")</f>
        <v>【18,236】</v>
      </c>
      <c r="CW6" s="52">
        <f>IF(CW8="-",NA(),CW8)</f>
        <v>61.3</v>
      </c>
      <c r="CX6" s="52">
        <f t="shared" ref="CX6:DF6" si="11">IF(CX8="-",NA(),CX8)</f>
        <v>60</v>
      </c>
      <c r="CY6" s="52">
        <f t="shared" si="11"/>
        <v>70.099999999999994</v>
      </c>
      <c r="CZ6" s="52">
        <f t="shared" si="11"/>
        <v>67.8</v>
      </c>
      <c r="DA6" s="52">
        <f t="shared" si="11"/>
        <v>76.099999999999994</v>
      </c>
      <c r="DB6" s="52">
        <f t="shared" si="11"/>
        <v>63.3</v>
      </c>
      <c r="DC6" s="52">
        <f t="shared" si="11"/>
        <v>68.5</v>
      </c>
      <c r="DD6" s="52">
        <f t="shared" si="11"/>
        <v>67.099999999999994</v>
      </c>
      <c r="DE6" s="52">
        <f t="shared" si="11"/>
        <v>66.900000000000006</v>
      </c>
      <c r="DF6" s="52">
        <f t="shared" si="11"/>
        <v>68.099999999999994</v>
      </c>
      <c r="DG6" s="52" t="str">
        <f>IF(DG8="-","【-】","【"&amp;SUBSTITUTE(TEXT(DG8,"#,##0.0"),"-","△")&amp;"】")</f>
        <v>【56.1】</v>
      </c>
      <c r="DH6" s="52">
        <f>IF(DH8="-",NA(),DH8)</f>
        <v>28.4</v>
      </c>
      <c r="DI6" s="52">
        <f t="shared" ref="DI6:DQ6" si="12">IF(DI8="-",NA(),DI8)</f>
        <v>30.7</v>
      </c>
      <c r="DJ6" s="52">
        <f t="shared" si="12"/>
        <v>27.7</v>
      </c>
      <c r="DK6" s="52">
        <f t="shared" si="12"/>
        <v>25.3</v>
      </c>
      <c r="DL6" s="52">
        <f t="shared" si="12"/>
        <v>24.7</v>
      </c>
      <c r="DM6" s="52">
        <f t="shared" si="12"/>
        <v>17.5</v>
      </c>
      <c r="DN6" s="52">
        <f t="shared" si="12"/>
        <v>17.5</v>
      </c>
      <c r="DO6" s="52">
        <f t="shared" si="12"/>
        <v>17.3</v>
      </c>
      <c r="DP6" s="52">
        <f t="shared" si="12"/>
        <v>17.899999999999999</v>
      </c>
      <c r="DQ6" s="52">
        <f t="shared" si="12"/>
        <v>18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120.5</v>
      </c>
      <c r="DY6" s="52">
        <f t="shared" si="13"/>
        <v>124.2</v>
      </c>
      <c r="DZ6" s="52">
        <f t="shared" si="13"/>
        <v>121.6</v>
      </c>
      <c r="EA6" s="52">
        <f t="shared" si="13"/>
        <v>118.9</v>
      </c>
      <c r="EB6" s="52">
        <f t="shared" si="13"/>
        <v>121.9</v>
      </c>
      <c r="EC6" s="52" t="str">
        <f>IF(EC8="-","【-】","【"&amp;SUBSTITUTE(TEXT(EC8,"#,##0.0"),"-","△")&amp;"】")</f>
        <v>【54.5】</v>
      </c>
      <c r="ED6" s="52">
        <f>IF(ED8="-",NA(),ED8)</f>
        <v>62.5</v>
      </c>
      <c r="EE6" s="52">
        <f t="shared" ref="EE6:EM6" si="14">IF(EE8="-",NA(),EE8)</f>
        <v>65.2</v>
      </c>
      <c r="EF6" s="52">
        <f t="shared" si="14"/>
        <v>66.900000000000006</v>
      </c>
      <c r="EG6" s="52">
        <f t="shared" si="14"/>
        <v>69</v>
      </c>
      <c r="EH6" s="52">
        <f t="shared" si="14"/>
        <v>70.7</v>
      </c>
      <c r="EI6" s="52">
        <f t="shared" si="14"/>
        <v>54.6</v>
      </c>
      <c r="EJ6" s="52">
        <f t="shared" si="14"/>
        <v>56.9</v>
      </c>
      <c r="EK6" s="52">
        <f t="shared" si="14"/>
        <v>58.1</v>
      </c>
      <c r="EL6" s="52">
        <f t="shared" si="14"/>
        <v>59.4</v>
      </c>
      <c r="EM6" s="52">
        <f t="shared" si="14"/>
        <v>59.1</v>
      </c>
      <c r="EN6" s="52" t="str">
        <f>IF(EN8="-","【-】","【"&amp;SUBSTITUTE(TEXT(EN8,"#,##0.0"),"-","△")&amp;"】")</f>
        <v>【57.0】</v>
      </c>
      <c r="EO6" s="52">
        <f>IF(EO8="-",NA(),EO8)</f>
        <v>60.4</v>
      </c>
      <c r="EP6" s="52">
        <f t="shared" ref="EP6:EX6" si="15">IF(EP8="-",NA(),EP8)</f>
        <v>66.099999999999994</v>
      </c>
      <c r="EQ6" s="52">
        <f t="shared" si="15"/>
        <v>69.8</v>
      </c>
      <c r="ER6" s="52">
        <f t="shared" si="15"/>
        <v>73.599999999999994</v>
      </c>
      <c r="ES6" s="52">
        <f t="shared" si="15"/>
        <v>76.5</v>
      </c>
      <c r="ET6" s="52">
        <f t="shared" si="15"/>
        <v>71.7</v>
      </c>
      <c r="EU6" s="52">
        <f t="shared" si="15"/>
        <v>72.900000000000006</v>
      </c>
      <c r="EV6" s="52">
        <f t="shared" si="15"/>
        <v>73.900000000000006</v>
      </c>
      <c r="EW6" s="52">
        <f t="shared" si="15"/>
        <v>74.3</v>
      </c>
      <c r="EX6" s="52">
        <f t="shared" si="15"/>
        <v>72.2</v>
      </c>
      <c r="EY6" s="52" t="str">
        <f>IF(EY8="-","【-】","【"&amp;SUBSTITUTE(TEXT(EY8,"#,##0.0"),"-","△")&amp;"】")</f>
        <v>【70.4】</v>
      </c>
      <c r="EZ6" s="53">
        <f>IF(EZ8="-",NA(),EZ8)</f>
        <v>105365417</v>
      </c>
      <c r="FA6" s="53">
        <f t="shared" ref="FA6:FI6" si="16">IF(FA8="-",NA(),FA8)</f>
        <v>106589165</v>
      </c>
      <c r="FB6" s="53">
        <f t="shared" si="16"/>
        <v>105243243</v>
      </c>
      <c r="FC6" s="53">
        <f t="shared" si="16"/>
        <v>107102313</v>
      </c>
      <c r="FD6" s="53">
        <f t="shared" si="16"/>
        <v>107726583</v>
      </c>
      <c r="FE6" s="53">
        <f t="shared" si="16"/>
        <v>41891213</v>
      </c>
      <c r="FF6" s="53">
        <f t="shared" si="16"/>
        <v>42806727</v>
      </c>
      <c r="FG6" s="53">
        <f t="shared" si="16"/>
        <v>43530781</v>
      </c>
      <c r="FH6" s="53">
        <f t="shared" si="16"/>
        <v>44196357</v>
      </c>
      <c r="FI6" s="53">
        <f t="shared" si="16"/>
        <v>45484013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159</v>
      </c>
      <c r="B7" s="50">
        <f t="shared" ref="B7:AH7" si="17">B8</f>
        <v>2023</v>
      </c>
      <c r="C7" s="50">
        <f t="shared" si="17"/>
        <v>80004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3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自治体職員</v>
      </c>
      <c r="P7" s="50" t="str">
        <f>P8</f>
        <v>指定管理者(利用料金制)</v>
      </c>
      <c r="Q7" s="51">
        <f t="shared" si="17"/>
        <v>20</v>
      </c>
      <c r="R7" s="50" t="str">
        <f t="shared" si="17"/>
        <v>対象</v>
      </c>
      <c r="S7" s="50" t="str">
        <f t="shared" si="17"/>
        <v>I 未 訓</v>
      </c>
      <c r="T7" s="50" t="str">
        <f t="shared" si="17"/>
        <v>-</v>
      </c>
      <c r="U7" s="51">
        <f>U8</f>
        <v>2865690</v>
      </c>
      <c r="V7" s="51">
        <f>V8</f>
        <v>13503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115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115</v>
      </c>
      <c r="AF7" s="51">
        <f t="shared" si="17"/>
        <v>95</v>
      </c>
      <c r="AG7" s="51" t="str">
        <f t="shared" si="17"/>
        <v>-</v>
      </c>
      <c r="AH7" s="51">
        <f t="shared" si="17"/>
        <v>95</v>
      </c>
      <c r="AI7" s="52">
        <f>AI8</f>
        <v>103.1</v>
      </c>
      <c r="AJ7" s="52">
        <f t="shared" ref="AJ7:AR7" si="18">AJ8</f>
        <v>103.1</v>
      </c>
      <c r="AK7" s="52">
        <f t="shared" si="18"/>
        <v>103</v>
      </c>
      <c r="AL7" s="52">
        <f t="shared" si="18"/>
        <v>106.7</v>
      </c>
      <c r="AM7" s="52">
        <f t="shared" si="18"/>
        <v>96.1</v>
      </c>
      <c r="AN7" s="52">
        <f t="shared" si="18"/>
        <v>96.9</v>
      </c>
      <c r="AO7" s="52">
        <f t="shared" si="18"/>
        <v>100.6</v>
      </c>
      <c r="AP7" s="52">
        <f t="shared" si="18"/>
        <v>105.9</v>
      </c>
      <c r="AQ7" s="52">
        <f t="shared" si="18"/>
        <v>104.3</v>
      </c>
      <c r="AR7" s="52">
        <f t="shared" si="18"/>
        <v>96.3</v>
      </c>
      <c r="AS7" s="52"/>
      <c r="AT7" s="52">
        <f>AT8</f>
        <v>80.5</v>
      </c>
      <c r="AU7" s="52">
        <f t="shared" ref="AU7:BC7" si="19">AU8</f>
        <v>79.3</v>
      </c>
      <c r="AV7" s="52">
        <f t="shared" si="19"/>
        <v>75.3</v>
      </c>
      <c r="AW7" s="52">
        <f t="shared" si="19"/>
        <v>78.099999999999994</v>
      </c>
      <c r="AX7" s="52">
        <f t="shared" si="19"/>
        <v>73.400000000000006</v>
      </c>
      <c r="AY7" s="52">
        <f t="shared" si="19"/>
        <v>84.3</v>
      </c>
      <c r="AZ7" s="52">
        <f t="shared" si="19"/>
        <v>80.7</v>
      </c>
      <c r="BA7" s="52">
        <f t="shared" si="19"/>
        <v>82.2</v>
      </c>
      <c r="BB7" s="52">
        <f t="shared" si="19"/>
        <v>81.7</v>
      </c>
      <c r="BC7" s="52">
        <f t="shared" si="19"/>
        <v>81</v>
      </c>
      <c r="BD7" s="52"/>
      <c r="BE7" s="52">
        <f>BE8</f>
        <v>80.099999999999994</v>
      </c>
      <c r="BF7" s="52">
        <f t="shared" ref="BF7:BN7" si="20">BF8</f>
        <v>78.900000000000006</v>
      </c>
      <c r="BG7" s="52">
        <f t="shared" si="20"/>
        <v>74.7</v>
      </c>
      <c r="BH7" s="52">
        <f t="shared" si="20"/>
        <v>77.5</v>
      </c>
      <c r="BI7" s="52">
        <f t="shared" si="20"/>
        <v>72.900000000000006</v>
      </c>
      <c r="BJ7" s="52">
        <f t="shared" si="20"/>
        <v>80.599999999999994</v>
      </c>
      <c r="BK7" s="52">
        <f t="shared" si="20"/>
        <v>77.099999999999994</v>
      </c>
      <c r="BL7" s="52">
        <f t="shared" si="20"/>
        <v>78.599999999999994</v>
      </c>
      <c r="BM7" s="52">
        <f t="shared" si="20"/>
        <v>78.099999999999994</v>
      </c>
      <c r="BN7" s="52">
        <f t="shared" si="20"/>
        <v>77.5</v>
      </c>
      <c r="BO7" s="52"/>
      <c r="BP7" s="52">
        <f>BP8</f>
        <v>88.6</v>
      </c>
      <c r="BQ7" s="52">
        <f t="shared" ref="BQ7:BY7" si="21">BQ8</f>
        <v>84.4</v>
      </c>
      <c r="BR7" s="52">
        <f t="shared" si="21"/>
        <v>78.599999999999994</v>
      </c>
      <c r="BS7" s="52">
        <f t="shared" si="21"/>
        <v>78.3</v>
      </c>
      <c r="BT7" s="52">
        <f t="shared" si="21"/>
        <v>76.5</v>
      </c>
      <c r="BU7" s="52">
        <f t="shared" si="21"/>
        <v>70.400000000000006</v>
      </c>
      <c r="BV7" s="52">
        <f t="shared" si="21"/>
        <v>65.8</v>
      </c>
      <c r="BW7" s="52">
        <f t="shared" si="21"/>
        <v>65</v>
      </c>
      <c r="BX7" s="52">
        <f t="shared" si="21"/>
        <v>63.3</v>
      </c>
      <c r="BY7" s="52">
        <f t="shared" si="21"/>
        <v>64.7</v>
      </c>
      <c r="BZ7" s="52"/>
      <c r="CA7" s="53">
        <f>CA8</f>
        <v>100296</v>
      </c>
      <c r="CB7" s="53">
        <f t="shared" ref="CB7:CJ7" si="22">CB8</f>
        <v>116412</v>
      </c>
      <c r="CC7" s="53">
        <f t="shared" si="22"/>
        <v>105097</v>
      </c>
      <c r="CD7" s="53">
        <f t="shared" si="22"/>
        <v>106111</v>
      </c>
      <c r="CE7" s="53">
        <f t="shared" si="22"/>
        <v>102328</v>
      </c>
      <c r="CF7" s="53">
        <f t="shared" si="22"/>
        <v>35788</v>
      </c>
      <c r="CG7" s="53">
        <f t="shared" si="22"/>
        <v>37855</v>
      </c>
      <c r="CH7" s="53">
        <f t="shared" si="22"/>
        <v>39289</v>
      </c>
      <c r="CI7" s="53">
        <f t="shared" si="22"/>
        <v>40846</v>
      </c>
      <c r="CJ7" s="53">
        <f t="shared" si="22"/>
        <v>41075</v>
      </c>
      <c r="CK7" s="52"/>
      <c r="CL7" s="53">
        <f>CL8</f>
        <v>24663</v>
      </c>
      <c r="CM7" s="53">
        <f t="shared" ref="CM7:CU7" si="23">CM8</f>
        <v>23759</v>
      </c>
      <c r="CN7" s="53">
        <f t="shared" si="23"/>
        <v>23157</v>
      </c>
      <c r="CO7" s="53">
        <f t="shared" si="23"/>
        <v>25724</v>
      </c>
      <c r="CP7" s="53">
        <f t="shared" si="23"/>
        <v>23361</v>
      </c>
      <c r="CQ7" s="53">
        <f t="shared" si="23"/>
        <v>10602</v>
      </c>
      <c r="CR7" s="53">
        <f t="shared" si="23"/>
        <v>11234</v>
      </c>
      <c r="CS7" s="53">
        <f t="shared" si="23"/>
        <v>11512</v>
      </c>
      <c r="CT7" s="53">
        <f t="shared" si="23"/>
        <v>11831</v>
      </c>
      <c r="CU7" s="53">
        <f t="shared" si="23"/>
        <v>11652</v>
      </c>
      <c r="CV7" s="52"/>
      <c r="CW7" s="52">
        <f>CW8</f>
        <v>61.3</v>
      </c>
      <c r="CX7" s="52">
        <f t="shared" ref="CX7:DF7" si="24">CX8</f>
        <v>60</v>
      </c>
      <c r="CY7" s="52">
        <f t="shared" si="24"/>
        <v>70.099999999999994</v>
      </c>
      <c r="CZ7" s="52">
        <f t="shared" si="24"/>
        <v>67.8</v>
      </c>
      <c r="DA7" s="52">
        <f t="shared" si="24"/>
        <v>76.099999999999994</v>
      </c>
      <c r="DB7" s="52">
        <f t="shared" si="24"/>
        <v>63.3</v>
      </c>
      <c r="DC7" s="52">
        <f t="shared" si="24"/>
        <v>68.5</v>
      </c>
      <c r="DD7" s="52">
        <f t="shared" si="24"/>
        <v>67.099999999999994</v>
      </c>
      <c r="DE7" s="52">
        <f t="shared" si="24"/>
        <v>66.900000000000006</v>
      </c>
      <c r="DF7" s="52">
        <f t="shared" si="24"/>
        <v>68.099999999999994</v>
      </c>
      <c r="DG7" s="52"/>
      <c r="DH7" s="52">
        <f>DH8</f>
        <v>28.4</v>
      </c>
      <c r="DI7" s="52">
        <f t="shared" ref="DI7:DQ7" si="25">DI8</f>
        <v>30.7</v>
      </c>
      <c r="DJ7" s="52">
        <f t="shared" si="25"/>
        <v>27.7</v>
      </c>
      <c r="DK7" s="52">
        <f t="shared" si="25"/>
        <v>25.3</v>
      </c>
      <c r="DL7" s="52">
        <f t="shared" si="25"/>
        <v>24.7</v>
      </c>
      <c r="DM7" s="52">
        <f t="shared" si="25"/>
        <v>17.5</v>
      </c>
      <c r="DN7" s="52">
        <f t="shared" si="25"/>
        <v>17.5</v>
      </c>
      <c r="DO7" s="52">
        <f t="shared" si="25"/>
        <v>17.3</v>
      </c>
      <c r="DP7" s="52">
        <f t="shared" si="25"/>
        <v>17.899999999999999</v>
      </c>
      <c r="DQ7" s="52">
        <f t="shared" si="25"/>
        <v>18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120.5</v>
      </c>
      <c r="DY7" s="52">
        <f t="shared" si="26"/>
        <v>124.2</v>
      </c>
      <c r="DZ7" s="52">
        <f t="shared" si="26"/>
        <v>121.6</v>
      </c>
      <c r="EA7" s="52">
        <f t="shared" si="26"/>
        <v>118.9</v>
      </c>
      <c r="EB7" s="52">
        <f t="shared" si="26"/>
        <v>121.9</v>
      </c>
      <c r="EC7" s="52"/>
      <c r="ED7" s="52">
        <f>ED8</f>
        <v>62.5</v>
      </c>
      <c r="EE7" s="52">
        <f t="shared" ref="EE7:EM7" si="27">EE8</f>
        <v>65.2</v>
      </c>
      <c r="EF7" s="52">
        <f t="shared" si="27"/>
        <v>66.900000000000006</v>
      </c>
      <c r="EG7" s="52">
        <f t="shared" si="27"/>
        <v>69</v>
      </c>
      <c r="EH7" s="52">
        <f t="shared" si="27"/>
        <v>70.7</v>
      </c>
      <c r="EI7" s="52">
        <f t="shared" si="27"/>
        <v>54.6</v>
      </c>
      <c r="EJ7" s="52">
        <f t="shared" si="27"/>
        <v>56.9</v>
      </c>
      <c r="EK7" s="52">
        <f t="shared" si="27"/>
        <v>58.1</v>
      </c>
      <c r="EL7" s="52">
        <f t="shared" si="27"/>
        <v>59.4</v>
      </c>
      <c r="EM7" s="52">
        <f t="shared" si="27"/>
        <v>59.1</v>
      </c>
      <c r="EN7" s="52"/>
      <c r="EO7" s="52">
        <f>EO8</f>
        <v>60.4</v>
      </c>
      <c r="EP7" s="52">
        <f t="shared" ref="EP7:EX7" si="28">EP8</f>
        <v>66.099999999999994</v>
      </c>
      <c r="EQ7" s="52">
        <f t="shared" si="28"/>
        <v>69.8</v>
      </c>
      <c r="ER7" s="52">
        <f t="shared" si="28"/>
        <v>73.599999999999994</v>
      </c>
      <c r="ES7" s="52">
        <f t="shared" si="28"/>
        <v>76.5</v>
      </c>
      <c r="ET7" s="52">
        <f t="shared" si="28"/>
        <v>71.7</v>
      </c>
      <c r="EU7" s="52">
        <f t="shared" si="28"/>
        <v>72.900000000000006</v>
      </c>
      <c r="EV7" s="52">
        <f t="shared" si="28"/>
        <v>73.900000000000006</v>
      </c>
      <c r="EW7" s="52">
        <f t="shared" si="28"/>
        <v>74.3</v>
      </c>
      <c r="EX7" s="52">
        <f t="shared" si="28"/>
        <v>72.2</v>
      </c>
      <c r="EY7" s="52"/>
      <c r="EZ7" s="53">
        <f>EZ8</f>
        <v>105365417</v>
      </c>
      <c r="FA7" s="53">
        <f t="shared" ref="FA7:FI7" si="29">FA8</f>
        <v>106589165</v>
      </c>
      <c r="FB7" s="53">
        <f t="shared" si="29"/>
        <v>105243243</v>
      </c>
      <c r="FC7" s="53">
        <f t="shared" si="29"/>
        <v>107102313</v>
      </c>
      <c r="FD7" s="53">
        <f t="shared" si="29"/>
        <v>107726583</v>
      </c>
      <c r="FE7" s="53">
        <f t="shared" si="29"/>
        <v>41891213</v>
      </c>
      <c r="FF7" s="53">
        <f t="shared" si="29"/>
        <v>42806727</v>
      </c>
      <c r="FG7" s="53">
        <f t="shared" si="29"/>
        <v>43530781</v>
      </c>
      <c r="FH7" s="53">
        <f t="shared" si="29"/>
        <v>44196357</v>
      </c>
      <c r="FI7" s="53">
        <f t="shared" si="29"/>
        <v>45484013</v>
      </c>
      <c r="FJ7" s="53"/>
    </row>
    <row r="8" spans="1:166" s="54" customFormat="1" x14ac:dyDescent="0.2">
      <c r="A8" s="35"/>
      <c r="B8" s="55">
        <v>2023</v>
      </c>
      <c r="C8" s="55">
        <v>80004</v>
      </c>
      <c r="D8" s="55">
        <v>46</v>
      </c>
      <c r="E8" s="55">
        <v>6</v>
      </c>
      <c r="F8" s="55">
        <v>0</v>
      </c>
      <c r="G8" s="55">
        <v>3</v>
      </c>
      <c r="H8" s="55" t="s">
        <v>160</v>
      </c>
      <c r="I8" s="55" t="s">
        <v>160</v>
      </c>
      <c r="J8" s="55" t="s">
        <v>161</v>
      </c>
      <c r="K8" s="55" t="s">
        <v>162</v>
      </c>
      <c r="L8" s="55" t="s">
        <v>163</v>
      </c>
      <c r="M8" s="55" t="s">
        <v>164</v>
      </c>
      <c r="N8" s="55" t="s">
        <v>165</v>
      </c>
      <c r="O8" s="55" t="s">
        <v>166</v>
      </c>
      <c r="P8" s="55" t="s">
        <v>167</v>
      </c>
      <c r="Q8" s="56">
        <v>20</v>
      </c>
      <c r="R8" s="55" t="s">
        <v>168</v>
      </c>
      <c r="S8" s="55" t="s">
        <v>169</v>
      </c>
      <c r="T8" s="55" t="s">
        <v>40</v>
      </c>
      <c r="U8" s="56">
        <v>2865690</v>
      </c>
      <c r="V8" s="56">
        <v>13503</v>
      </c>
      <c r="W8" s="55" t="s">
        <v>170</v>
      </c>
      <c r="X8" s="55" t="s">
        <v>170</v>
      </c>
      <c r="Y8" s="57" t="s">
        <v>171</v>
      </c>
      <c r="Z8" s="56">
        <v>115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115</v>
      </c>
      <c r="AF8" s="56">
        <v>95</v>
      </c>
      <c r="AG8" s="56" t="s">
        <v>40</v>
      </c>
      <c r="AH8" s="56">
        <v>95</v>
      </c>
      <c r="AI8" s="58">
        <v>103.1</v>
      </c>
      <c r="AJ8" s="58">
        <v>103.1</v>
      </c>
      <c r="AK8" s="58">
        <v>103</v>
      </c>
      <c r="AL8" s="58">
        <v>106.7</v>
      </c>
      <c r="AM8" s="58">
        <v>96.1</v>
      </c>
      <c r="AN8" s="58">
        <v>96.9</v>
      </c>
      <c r="AO8" s="58">
        <v>100.6</v>
      </c>
      <c r="AP8" s="58">
        <v>105.9</v>
      </c>
      <c r="AQ8" s="58">
        <v>104.3</v>
      </c>
      <c r="AR8" s="58">
        <v>96.3</v>
      </c>
      <c r="AS8" s="58">
        <v>96.6</v>
      </c>
      <c r="AT8" s="58">
        <v>80.5</v>
      </c>
      <c r="AU8" s="58">
        <v>79.3</v>
      </c>
      <c r="AV8" s="58">
        <v>75.3</v>
      </c>
      <c r="AW8" s="58">
        <v>78.099999999999994</v>
      </c>
      <c r="AX8" s="58">
        <v>73.400000000000006</v>
      </c>
      <c r="AY8" s="58">
        <v>84.3</v>
      </c>
      <c r="AZ8" s="58">
        <v>80.7</v>
      </c>
      <c r="BA8" s="58">
        <v>82.2</v>
      </c>
      <c r="BB8" s="58">
        <v>81.7</v>
      </c>
      <c r="BC8" s="58">
        <v>81</v>
      </c>
      <c r="BD8" s="58">
        <v>86.6</v>
      </c>
      <c r="BE8" s="59">
        <v>80.099999999999994</v>
      </c>
      <c r="BF8" s="59">
        <v>78.900000000000006</v>
      </c>
      <c r="BG8" s="59">
        <v>74.7</v>
      </c>
      <c r="BH8" s="59">
        <v>77.5</v>
      </c>
      <c r="BI8" s="59">
        <v>72.900000000000006</v>
      </c>
      <c r="BJ8" s="59">
        <v>80.599999999999994</v>
      </c>
      <c r="BK8" s="59">
        <v>77.099999999999994</v>
      </c>
      <c r="BL8" s="59">
        <v>78.599999999999994</v>
      </c>
      <c r="BM8" s="59">
        <v>78.099999999999994</v>
      </c>
      <c r="BN8" s="59">
        <v>77.5</v>
      </c>
      <c r="BO8" s="59">
        <v>83.9</v>
      </c>
      <c r="BP8" s="58">
        <v>88.6</v>
      </c>
      <c r="BQ8" s="58">
        <v>84.4</v>
      </c>
      <c r="BR8" s="58">
        <v>78.599999999999994</v>
      </c>
      <c r="BS8" s="58">
        <v>78.3</v>
      </c>
      <c r="BT8" s="58">
        <v>76.5</v>
      </c>
      <c r="BU8" s="58">
        <v>70.400000000000006</v>
      </c>
      <c r="BV8" s="58">
        <v>65.8</v>
      </c>
      <c r="BW8" s="58">
        <v>65</v>
      </c>
      <c r="BX8" s="58">
        <v>63.3</v>
      </c>
      <c r="BY8" s="58">
        <v>64.7</v>
      </c>
      <c r="BZ8" s="58">
        <v>68.7</v>
      </c>
      <c r="CA8" s="59">
        <v>100296</v>
      </c>
      <c r="CB8" s="59">
        <v>116412</v>
      </c>
      <c r="CC8" s="59">
        <v>105097</v>
      </c>
      <c r="CD8" s="59">
        <v>106111</v>
      </c>
      <c r="CE8" s="59">
        <v>102328</v>
      </c>
      <c r="CF8" s="59">
        <v>35788</v>
      </c>
      <c r="CG8" s="59">
        <v>37855</v>
      </c>
      <c r="CH8" s="59">
        <v>39289</v>
      </c>
      <c r="CI8" s="59">
        <v>40846</v>
      </c>
      <c r="CJ8" s="59">
        <v>41075</v>
      </c>
      <c r="CK8" s="58">
        <v>62428</v>
      </c>
      <c r="CL8" s="59">
        <v>24663</v>
      </c>
      <c r="CM8" s="59">
        <v>23759</v>
      </c>
      <c r="CN8" s="59">
        <v>23157</v>
      </c>
      <c r="CO8" s="59">
        <v>25724</v>
      </c>
      <c r="CP8" s="59">
        <v>23361</v>
      </c>
      <c r="CQ8" s="59">
        <v>10602</v>
      </c>
      <c r="CR8" s="59">
        <v>11234</v>
      </c>
      <c r="CS8" s="59">
        <v>11512</v>
      </c>
      <c r="CT8" s="59">
        <v>11831</v>
      </c>
      <c r="CU8" s="59">
        <v>11652</v>
      </c>
      <c r="CV8" s="58">
        <v>18236</v>
      </c>
      <c r="CW8" s="59">
        <v>61.3</v>
      </c>
      <c r="CX8" s="59">
        <v>60</v>
      </c>
      <c r="CY8" s="59">
        <v>70.099999999999994</v>
      </c>
      <c r="CZ8" s="59">
        <v>67.8</v>
      </c>
      <c r="DA8" s="59">
        <v>76.099999999999994</v>
      </c>
      <c r="DB8" s="59">
        <v>63.3</v>
      </c>
      <c r="DC8" s="59">
        <v>68.5</v>
      </c>
      <c r="DD8" s="59">
        <v>67.099999999999994</v>
      </c>
      <c r="DE8" s="59">
        <v>66.900000000000006</v>
      </c>
      <c r="DF8" s="59">
        <v>68.099999999999994</v>
      </c>
      <c r="DG8" s="59">
        <v>56.1</v>
      </c>
      <c r="DH8" s="59">
        <v>28.4</v>
      </c>
      <c r="DI8" s="59">
        <v>30.7</v>
      </c>
      <c r="DJ8" s="59">
        <v>27.7</v>
      </c>
      <c r="DK8" s="59">
        <v>25.3</v>
      </c>
      <c r="DL8" s="59">
        <v>24.7</v>
      </c>
      <c r="DM8" s="59">
        <v>17.5</v>
      </c>
      <c r="DN8" s="59">
        <v>17.5</v>
      </c>
      <c r="DO8" s="59">
        <v>17.3</v>
      </c>
      <c r="DP8" s="59">
        <v>17.899999999999999</v>
      </c>
      <c r="DQ8" s="59">
        <v>18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120.5</v>
      </c>
      <c r="DY8" s="59">
        <v>124.2</v>
      </c>
      <c r="DZ8" s="59">
        <v>121.6</v>
      </c>
      <c r="EA8" s="59">
        <v>118.9</v>
      </c>
      <c r="EB8" s="59">
        <v>121.9</v>
      </c>
      <c r="EC8" s="59">
        <v>54.5</v>
      </c>
      <c r="ED8" s="58">
        <v>62.5</v>
      </c>
      <c r="EE8" s="58">
        <v>65.2</v>
      </c>
      <c r="EF8" s="58">
        <v>66.900000000000006</v>
      </c>
      <c r="EG8" s="58">
        <v>69</v>
      </c>
      <c r="EH8" s="58">
        <v>70.7</v>
      </c>
      <c r="EI8" s="58">
        <v>54.6</v>
      </c>
      <c r="EJ8" s="58">
        <v>56.9</v>
      </c>
      <c r="EK8" s="58">
        <v>58.1</v>
      </c>
      <c r="EL8" s="58">
        <v>59.4</v>
      </c>
      <c r="EM8" s="58">
        <v>59.1</v>
      </c>
      <c r="EN8" s="58">
        <v>57</v>
      </c>
      <c r="EO8" s="58">
        <v>60.4</v>
      </c>
      <c r="EP8" s="58">
        <v>66.099999999999994</v>
      </c>
      <c r="EQ8" s="58">
        <v>69.8</v>
      </c>
      <c r="ER8" s="58">
        <v>73.599999999999994</v>
      </c>
      <c r="ES8" s="58">
        <v>76.5</v>
      </c>
      <c r="ET8" s="58">
        <v>71.7</v>
      </c>
      <c r="EU8" s="58">
        <v>72.900000000000006</v>
      </c>
      <c r="EV8" s="58">
        <v>73.900000000000006</v>
      </c>
      <c r="EW8" s="58">
        <v>74.3</v>
      </c>
      <c r="EX8" s="58">
        <v>72.2</v>
      </c>
      <c r="EY8" s="58">
        <v>70.400000000000006</v>
      </c>
      <c r="EZ8" s="59">
        <v>105365417</v>
      </c>
      <c r="FA8" s="59">
        <v>106589165</v>
      </c>
      <c r="FB8" s="59">
        <v>105243243</v>
      </c>
      <c r="FC8" s="59">
        <v>107102313</v>
      </c>
      <c r="FD8" s="59">
        <v>107726583</v>
      </c>
      <c r="FE8" s="59">
        <v>41891213</v>
      </c>
      <c r="FF8" s="59">
        <v>42806727</v>
      </c>
      <c r="FG8" s="59">
        <v>43530781</v>
      </c>
      <c r="FH8" s="59">
        <v>44196357</v>
      </c>
      <c r="FI8" s="59">
        <v>45484013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172</v>
      </c>
      <c r="C10" s="62" t="s">
        <v>173</v>
      </c>
      <c r="D10" s="62" t="s">
        <v>174</v>
      </c>
      <c r="E10" s="62" t="s">
        <v>175</v>
      </c>
      <c r="F10" s="62" t="s">
        <v>176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D58938BD-1CD3-4904-804C-5D6793AE810E}"/>
</file>

<file path=customXml/itemProps2.xml><?xml version="1.0" encoding="utf-8"?>
<ds:datastoreItem xmlns:ds="http://schemas.openxmlformats.org/officeDocument/2006/customXml" ds:itemID="{A2C94BB9-B871-44A2-A525-2538F6CEB244}"/>
</file>

<file path=customXml/itemProps3.xml><?xml version="1.0" encoding="utf-8"?>
<ds:datastoreItem xmlns:ds="http://schemas.openxmlformats.org/officeDocument/2006/customXml" ds:itemID="{BE77AE2E-47BC-4B6C-97D4-5AD3F9E65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2025-02-13T07:28:43Z</dcterms:created>
  <dcterms:modified xsi:type="dcterms:W3CDTF">2025-02-13T07:29:12Z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