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121857FB-CAF7-41D4-9D4E-EF0DC1DCFAFD}" xr6:coauthVersionLast="47" xr6:coauthVersionMax="47" xr10:uidLastSave="{98BB5CED-8DC9-4209-A543-A7C4CE1AF7C6}"/>
  <workbookProtection workbookAlgorithmName="SHA-512" workbookHashValue="16VUSjuU+y8btQ4OEFrLe4GHk6fksFFEQXOkoFCQ7plWG7T4SHmeU1+oebZNJg1J/w+jKKqHs/6kwLg/SD4JPg==" workbookSaltValue="mKZ7+IJXxS/mTkWkZaAEo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DV80" i="4" s="1"/>
  <c r="EI7" i="5"/>
  <c r="EH7" i="5"/>
  <c r="EG7" i="5"/>
  <c r="EZ79" i="4" s="1"/>
  <c r="EF7" i="5"/>
  <c r="EE7" i="5"/>
  <c r="ED7" i="5"/>
  <c r="EB7" i="5"/>
  <c r="BX80" i="4" s="1"/>
  <c r="EA7" i="5"/>
  <c r="DZ7" i="5"/>
  <c r="DY7" i="5"/>
  <c r="DX7" i="5"/>
  <c r="P80" i="4" s="1"/>
  <c r="DW7" i="5"/>
  <c r="BX79" i="4" s="1"/>
  <c r="DV7" i="5"/>
  <c r="DU7" i="5"/>
  <c r="DT7" i="5"/>
  <c r="AE79" i="4" s="1"/>
  <c r="DS7" i="5"/>
  <c r="P79" i="4" s="1"/>
  <c r="DQ7" i="5"/>
  <c r="DP7" i="5"/>
  <c r="DO7" i="5"/>
  <c r="DN7" i="5"/>
  <c r="KU56" i="4" s="1"/>
  <c r="DM7" i="5"/>
  <c r="DL7" i="5"/>
  <c r="DK7" i="5"/>
  <c r="DJ7" i="5"/>
  <c r="LJ55" i="4" s="1"/>
  <c r="DI7" i="5"/>
  <c r="DH7" i="5"/>
  <c r="DF7" i="5"/>
  <c r="DE7" i="5"/>
  <c r="DD7" i="5"/>
  <c r="DC7" i="5"/>
  <c r="DB7" i="5"/>
  <c r="DA7" i="5"/>
  <c r="IZ55" i="4" s="1"/>
  <c r="CZ7" i="5"/>
  <c r="CY7" i="5"/>
  <c r="CX7" i="5"/>
  <c r="CW7" i="5"/>
  <c r="CU7" i="5"/>
  <c r="CT7" i="5"/>
  <c r="CS7" i="5"/>
  <c r="CR7" i="5"/>
  <c r="CQ7" i="5"/>
  <c r="CP7" i="5"/>
  <c r="CO7" i="5"/>
  <c r="EW55" i="4" s="1"/>
  <c r="CN7" i="5"/>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LJ33" i="4" s="1"/>
  <c r="BQ7" i="5"/>
  <c r="BP7" i="5"/>
  <c r="BN7" i="5"/>
  <c r="BM7" i="5"/>
  <c r="BL7" i="5"/>
  <c r="BK7" i="5"/>
  <c r="BJ7" i="5"/>
  <c r="BI7" i="5"/>
  <c r="IZ33" i="4" s="1"/>
  <c r="BH7" i="5"/>
  <c r="BG7" i="5"/>
  <c r="BF7" i="5"/>
  <c r="BE7" i="5"/>
  <c r="BC7" i="5"/>
  <c r="BB7" i="5"/>
  <c r="BA7" i="5"/>
  <c r="EH34" i="4" s="1"/>
  <c r="AZ7" i="5"/>
  <c r="DS34" i="4" s="1"/>
  <c r="AY7" i="5"/>
  <c r="AX7" i="5"/>
  <c r="AW7" i="5"/>
  <c r="EW33" i="4" s="1"/>
  <c r="AV7" i="5"/>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AC6" i="5"/>
  <c r="ID10" i="4" s="1"/>
  <c r="AB6" i="5"/>
  <c r="LP8" i="4" s="1"/>
  <c r="AA6" i="5"/>
  <c r="Z6" i="5"/>
  <c r="ID8" i="4" s="1"/>
  <c r="Y6" i="5"/>
  <c r="FZ12" i="4" s="1"/>
  <c r="X6" i="5"/>
  <c r="EG12" i="4" s="1"/>
  <c r="W6" i="5"/>
  <c r="V6" i="5"/>
  <c r="U6" i="5"/>
  <c r="B12" i="4" s="1"/>
  <c r="T6" i="5"/>
  <c r="FZ10" i="4" s="1"/>
  <c r="S6" i="5"/>
  <c r="EG10" i="4" s="1"/>
  <c r="R6" i="5"/>
  <c r="Q6" i="5"/>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MO80" i="4"/>
  <c r="LZ80" i="4"/>
  <c r="LK80" i="4"/>
  <c r="KG80" i="4"/>
  <c r="JB80" i="4"/>
  <c r="IM80" i="4"/>
  <c r="HX80" i="4"/>
  <c r="HI80" i="4"/>
  <c r="GT80" i="4"/>
  <c r="FO80" i="4"/>
  <c r="EZ80" i="4"/>
  <c r="EK80" i="4"/>
  <c r="DG80" i="4"/>
  <c r="BI80" i="4"/>
  <c r="AT80" i="4"/>
  <c r="AE80" i="4"/>
  <c r="MO79" i="4"/>
  <c r="LZ79" i="4"/>
  <c r="LK79" i="4"/>
  <c r="KV79" i="4"/>
  <c r="KG79" i="4"/>
  <c r="JB79" i="4"/>
  <c r="IM79" i="4"/>
  <c r="HX79" i="4"/>
  <c r="HI79" i="4"/>
  <c r="GT79" i="4"/>
  <c r="FO79" i="4"/>
  <c r="EK79" i="4"/>
  <c r="DV79" i="4"/>
  <c r="DG79" i="4"/>
  <c r="BI79" i="4"/>
  <c r="AT79" i="4"/>
  <c r="MN56" i="4"/>
  <c r="LY56" i="4"/>
  <c r="LJ56" i="4"/>
  <c r="KF56" i="4"/>
  <c r="IZ56" i="4"/>
  <c r="IK56" i="4"/>
  <c r="HV56" i="4"/>
  <c r="HG56" i="4"/>
  <c r="GR56" i="4"/>
  <c r="FL56" i="4"/>
  <c r="EW56" i="4"/>
  <c r="EH56" i="4"/>
  <c r="DS56" i="4"/>
  <c r="DD56" i="4"/>
  <c r="AT56" i="4"/>
  <c r="AE56" i="4"/>
  <c r="MN55" i="4"/>
  <c r="LY55" i="4"/>
  <c r="KU55" i="4"/>
  <c r="KF55" i="4"/>
  <c r="IK55" i="4"/>
  <c r="HV55" i="4"/>
  <c r="HG55" i="4"/>
  <c r="GR55" i="4"/>
  <c r="FL55" i="4"/>
  <c r="EH55" i="4"/>
  <c r="DS55" i="4"/>
  <c r="DD55" i="4"/>
  <c r="BI55" i="4"/>
  <c r="AT55" i="4"/>
  <c r="AE55" i="4"/>
  <c r="MN34" i="4"/>
  <c r="LY34" i="4"/>
  <c r="LJ34" i="4"/>
  <c r="KF34" i="4"/>
  <c r="IZ34" i="4"/>
  <c r="IK34" i="4"/>
  <c r="HV34" i="4"/>
  <c r="HG34" i="4"/>
  <c r="GR34" i="4"/>
  <c r="FL34" i="4"/>
  <c r="EW34" i="4"/>
  <c r="DD34" i="4"/>
  <c r="AT34" i="4"/>
  <c r="AE34" i="4"/>
  <c r="MN33" i="4"/>
  <c r="LY33" i="4"/>
  <c r="KU33" i="4"/>
  <c r="KF33" i="4"/>
  <c r="IK33" i="4"/>
  <c r="HV33" i="4"/>
  <c r="HG33" i="4"/>
  <c r="GR33" i="4"/>
  <c r="FL33" i="4"/>
  <c r="EH33" i="4"/>
  <c r="DS33" i="4"/>
  <c r="DD33" i="4"/>
  <c r="BI33" i="4"/>
  <c r="AT33" i="4"/>
  <c r="AE33" i="4"/>
  <c r="FL32" i="4"/>
  <c r="JW12" i="4"/>
  <c r="CN12" i="4"/>
  <c r="AU12" i="4"/>
  <c r="LP10" i="4"/>
  <c r="JW10" i="4"/>
  <c r="CN10" i="4"/>
  <c r="AU10" i="4"/>
  <c r="JW8" i="4"/>
  <c r="EG8" i="4"/>
  <c r="CN8" i="4"/>
  <c r="AU8" i="4"/>
  <c r="BX78" i="4" l="1"/>
  <c r="BX54" i="4"/>
  <c r="BX32" i="4"/>
  <c r="MO78" i="4"/>
  <c r="MN54" i="4"/>
  <c r="MN32" i="4"/>
  <c r="JB78" i="4"/>
  <c r="IZ54" i="4"/>
  <c r="IZ32" i="4"/>
  <c r="FO78" i="4"/>
  <c r="FL54"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<sst xmlns="http://schemas.openxmlformats.org/spreadsheetml/2006/main" count="419" uniqueCount="205">
  <si>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</si>
  <si>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</si>
  <si>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</si>
  <si>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</si>
  <si>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</si>
  <si>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</si>
  <si>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</si>
  <si>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</si>
  <si>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</si>
  <si>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</si>
  <si>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</si>
  <si>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</si>
  <si>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</si>
  <si>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</si>
  <si>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</si>
  <si>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</si>
  <si>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</si>
  <si>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</si>
  <si>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</si>
  <si>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</si>
  <si>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</si>
  <si>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</si>
  <si>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</si>
  <si>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</si>
  <si>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</si>
  <si>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</si>
  <si>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</si>
  <si>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</si>
  <si>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</si>
  <si>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</si>
  <si>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</si>
  <si>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</si>
  <si>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</si>
  <si>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</si>
  <si>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</si>
  <si>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</si>
  <si>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</si>
  <si>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</si>
  <si>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</si>
  <si>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</si>
  <si>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</si>
  <si>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</si>
  <si>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</si>
  <si>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</si>
  <si>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</si>
  <si>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</si>
  <si>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</si>
  <si>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</si>
  <si>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</si>
  <si>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</si>
  <si>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</si>
  <si>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</si>
  <si>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</si>
  <si>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</si>
  <si>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</si>
  <si>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</si>
  <si>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</si>
  <si>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</si>
  <si>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</si>
  <si>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</si>
  <si>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</si>
  <si>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</si>
  <si>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</si>
  <si>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</si>
  <si>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</si>
  <si>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</si>
  <si>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</si>
  <si>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</si>
  <si>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</si>
  <si>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</si>
  <si>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</si>
  <si>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</si>
  <si>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</si>
  <si>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</si>
  <si>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</si>
  <si>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</si>
  <si>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</si>
  <si>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</si>
  <si>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</si>
  <si>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</si>
  <si>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</si>
  <si>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</si>
  <si>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</si>
  <si>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</si>
  <si>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</si>
  <si>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</si>
  <si>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</si>
  <si>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</si>
  <si>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</si>
  <si>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</si>
  <si>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</si>
  <si>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</si>
  <si>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</si>
  <si>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</si>
  <si>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</si>
  <si>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</si>
  <si>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</si>
  <si>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</si>
  <si>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</si>
  <si>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</si>
  <si>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</si>
  <si>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</si>
  <si>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</si>
  <si>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</si>
  <si>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</si>
  <si>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</si>
  <si>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</si>
  <si>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</si>
  <si>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</si>
  <si>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</si>
  <si>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</si>
  <si>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</si>
  <si>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</si>
  <si>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</si>
  <si>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</si>
  <si>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</si>
  <si>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</si>
  <si>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</si>
  <si>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</si>
  <si>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</si>
  <si>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</si>
  <si>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</si>
  <si>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</si>
  <si>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</si>
  <si>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</si>
  <si>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</si>
  <si>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</si>
  <si>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</si>
  <si>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</si>
  <si>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</si>
  <si>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</si>
  <si>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</si>
  <si>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</si>
  <si>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</si>
  <si>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</si>
  <si>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</si>
  <si>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</si>
  <si>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</si>
  <si>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</si>
  <si>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</si>
  <si>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</si>
  <si>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</si>
  <si>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</si>
  <si>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</si>
  <si>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</si>
  <si>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</si>
  <si>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</si>
  <si>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</si>
  <si>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</si>
  <si>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</si>
  <si>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</si>
  <si>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</si>
  <si>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</si>
  <si>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</si>
  <si>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</si>
  <si>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</si>
  <si>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</si>
  <si>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</si>
  <si>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</si>
  <si>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</si>
  <si>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</si>
  <si>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</si>
  <si>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</si>
  <si>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</si>
  <si>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</si>
  <si>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</si>
  <si>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</si>
  <si>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</si>
  <si>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</si>
  <si>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</si>
  <si>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</si>
  <si>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</si>
  <si>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</si>
  <si>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</si>
  <si>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</si>
  <si>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</si>
  <si>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</si>
  <si>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当該値(N-4)</t>
    <phoneticPr fontId="5"/>
  </si>
  <si>
    <t>当該値(N-3)</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</si>
  <si>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</si>
  <si>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</si>
  <si>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</si>
  <si>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</si>
  <si>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</si>
  <si>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栃木県</t>
  </si>
  <si>
    <t>地方独立行政法人栃木県立岡本台病院</t>
  </si>
  <si>
    <t>地方独立行政法人</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</si>
  <si>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</si>
  <si>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</si>
  <si>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</si>
  <si>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</si>
  <si>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</si>
  <si>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</si>
  <si>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</si>
  <si>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</si>
  <si>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</si>
  <si>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</si>
  <si>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</si>
  <si>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</si>
  <si>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</si>
  <si>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①有形固定資産減価償却率、②器械備品減価償却率、③１床当たり有形固定資産
　令和４年度の地方独立行政法人化に伴う帳簿価格の再評価により類似病院の平均を下回っているが、老朽化が進行しているため、定期的な設備等点検の結果に基づき計画的に更新を実施し、適切な維持管理に努めていく。</t>
    <rPh sb="26" eb="27">
      <t>ショウ</t>
    </rPh>
    <rPh sb="27" eb="28">
      <t>ア</t>
    </rPh>
    <rPh sb="30" eb="36">
      <t>ユウケイコテイシサン</t>
    </rPh>
    <rPh sb="38" eb="40">
      <t>レイワ</t>
    </rPh>
    <rPh sb="41" eb="43">
      <t>ネンド</t>
    </rPh>
    <rPh sb="67" eb="71">
      <t>ルイジビョウイン</t>
    </rPh>
    <rPh sb="72" eb="74">
      <t>ヘイキン</t>
    </rPh>
    <rPh sb="75" eb="77">
      <t>シタマワ</t>
    </rPh>
    <rPh sb="83" eb="86">
      <t>ロウキュウカ</t>
    </rPh>
    <rPh sb="87" eb="89">
      <t>シンコウ</t>
    </rPh>
    <phoneticPr fontId="5"/>
  </si>
  <si>
    <t>令和4</t>
  </si>
  <si>
    <t>①経常収支比率、②医業収支比率、③修正医業収支比率
　令和４年度の地方独立行政法人化以降、２年連続で経常収支の黒字を確保するとともに、修正医業収支比率は類似病院の平均を上回った。
④病床利用率
　令和５年度は、延べ入院患者数の増加等により病床利用率が増加したが、病床を休床している影響等により類似病院の平均は下回っている。
⑥外来患者１人１日当たり収益、⑧材料費対医業収益比率
　令和５年10月に全面院外処方へ移行した影響により、令和４年度と比較して大幅に減少している。</t>
    <rPh sb="17" eb="25">
      <t>シュウセイイギョウシュウシヒリツ</t>
    </rPh>
    <rPh sb="27" eb="29">
      <t>レイワ</t>
    </rPh>
    <rPh sb="30" eb="32">
      <t>ネンド</t>
    </rPh>
    <rPh sb="33" eb="41">
      <t>チホウ</t>
    </rPh>
    <rPh sb="41" eb="42">
      <t>カ</t>
    </rPh>
    <rPh sb="42" eb="44">
      <t>イコウ</t>
    </rPh>
    <rPh sb="46" eb="47">
      <t>ネン</t>
    </rPh>
    <rPh sb="47" eb="49">
      <t>レンゾク</t>
    </rPh>
    <rPh sb="50" eb="54">
      <t>ケイジョウシュウシ</t>
    </rPh>
    <rPh sb="55" eb="57">
      <t>クロジ</t>
    </rPh>
    <rPh sb="58" eb="60">
      <t>カクホ</t>
    </rPh>
    <rPh sb="67" eb="75">
      <t>シュウセイイギョウシュウシヒリツ</t>
    </rPh>
    <rPh sb="84" eb="85">
      <t>ウエ</t>
    </rPh>
    <rPh sb="99" eb="101">
      <t>レイワ</t>
    </rPh>
    <rPh sb="102" eb="104">
      <t>ネンド</t>
    </rPh>
    <rPh sb="106" eb="107">
      <t>ノ</t>
    </rPh>
    <rPh sb="108" eb="110">
      <t>ニュウイン</t>
    </rPh>
    <rPh sb="110" eb="113">
      <t>カンジャスウ</t>
    </rPh>
    <rPh sb="114" eb="116">
      <t>ゾウカ</t>
    </rPh>
    <rPh sb="116" eb="117">
      <t>トウ</t>
    </rPh>
    <rPh sb="120" eb="125">
      <t>ビョウショウリヨウリツ</t>
    </rPh>
    <rPh sb="126" eb="128">
      <t>ゾウカ</t>
    </rPh>
    <rPh sb="132" eb="134">
      <t>ビョウショウ</t>
    </rPh>
    <rPh sb="135" eb="136">
      <t>ヤス</t>
    </rPh>
    <rPh sb="136" eb="137">
      <t>ユカ</t>
    </rPh>
    <rPh sb="141" eb="143">
      <t>エイキョウ</t>
    </rPh>
    <rPh sb="143" eb="144">
      <t>トウ</t>
    </rPh>
    <rPh sb="165" eb="167">
      <t>ガイライ</t>
    </rPh>
    <rPh sb="192" eb="194">
      <t>レイワ</t>
    </rPh>
    <rPh sb="195" eb="196">
      <t>ネン</t>
    </rPh>
    <rPh sb="198" eb="199">
      <t>ガツ</t>
    </rPh>
    <rPh sb="200" eb="202">
      <t>ゼンメン</t>
    </rPh>
    <rPh sb="207" eb="209">
      <t>イコウ</t>
    </rPh>
    <rPh sb="214" eb="216">
      <t>レイワ</t>
    </rPh>
    <phoneticPr fontId="5"/>
  </si>
  <si>
    <t>　令和４年度の地方独立行政法人化以降、２年連続で経常収支の黒字を確保することができた。
　引き続き、地方独立行政法人の特長を活かした病院運営により、病床利用率の向上を図るなど、収益性の高い経営基盤の確立に努めていく。</t>
    <rPh sb="7" eb="15">
      <t>チホウ</t>
    </rPh>
    <rPh sb="15" eb="16">
      <t>カ</t>
    </rPh>
    <rPh sb="16" eb="18">
      <t>イコウ</t>
    </rPh>
    <rPh sb="20" eb="21">
      <t>ネン</t>
    </rPh>
    <rPh sb="21" eb="23">
      <t>レンゾク</t>
    </rPh>
    <rPh sb="24" eb="28">
      <t>ケイジョウシュウシ</t>
    </rPh>
    <rPh sb="29" eb="31">
      <t>クロジ</t>
    </rPh>
    <rPh sb="32" eb="34">
      <t>カクホ</t>
    </rPh>
    <rPh sb="45" eb="46">
      <t>ヒ</t>
    </rPh>
    <rPh sb="47" eb="48">
      <t>ツヅ</t>
    </rPh>
    <rPh sb="50" eb="58">
      <t>チホウ</t>
    </rPh>
    <rPh sb="59" eb="61">
      <t>トクチョウ</t>
    </rPh>
    <rPh sb="62" eb="63">
      <t>イ</t>
    </rPh>
    <rPh sb="83" eb="84">
      <t>ハカ</t>
    </rPh>
    <rPh sb="88" eb="91">
      <t>シュウエキセイ</t>
    </rPh>
    <rPh sb="92" eb="93">
      <t>タカ</t>
    </rPh>
    <rPh sb="94" eb="98">
      <t>ケイエイキバン</t>
    </rPh>
    <rPh sb="99" eb="101">
      <t>カクリツ</t>
    </rPh>
    <rPh sb="102" eb="103">
      <t>ツト</t>
    </rPh>
    <phoneticPr fontId="5"/>
  </si>
  <si>
    <t>　当院は、精神科緊急及び救急医療、アルコール・薬物等依存症医療、医療観察法医療など、精神疾患に係る高度・専門の医療を担う県の基幹病院としての役割を担っている。</t>
    <rPh sb="25" eb="26">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</si>
</sst>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47.5</c:v>
                </c:pt>
                <c:pt idx="4">
                  <c:v>53</c:v>
                </c:pt>
              </c:numCache>
            </c:numRef>
          </c:val>
          <c:extLst>
            <c:ext xmlns:c16="http://schemas.microsoft.com/office/drawing/2014/chart" uri="{C3380CC4-5D6E-409C-BE32-E72D297353CC}">
              <c16:uniqueId val="{00000000-BA2F-469F-89FE-3B5F1473583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62.3</c:v>
                </c:pt>
                <c:pt idx="4">
                  <c:v>62.4</c:v>
                </c:pt>
              </c:numCache>
            </c:numRef>
          </c:val>
          <c:smooth val="0"/>
          <c:extLst>
            <c:ext xmlns:c16="http://schemas.microsoft.com/office/drawing/2014/chart" uri="{C3380CC4-5D6E-409C-BE32-E72D297353CC}">
              <c16:uniqueId val="{00000001-BA2F-469F-89FE-3B5F1473583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13000</c:v>
                </c:pt>
                <c:pt idx="4">
                  <c:v>9183</c:v>
                </c:pt>
              </c:numCache>
            </c:numRef>
          </c:val>
          <c:extLst>
            <c:ext xmlns:c16="http://schemas.microsoft.com/office/drawing/2014/chart" uri="{C3380CC4-5D6E-409C-BE32-E72D297353CC}">
              <c16:uniqueId val="{00000000-C944-431B-8E5F-0EFF7502DF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8761</c:v>
                </c:pt>
                <c:pt idx="4">
                  <c:v>8739</c:v>
                </c:pt>
              </c:numCache>
            </c:numRef>
          </c:val>
          <c:smooth val="0"/>
          <c:extLst>
            <c:ext xmlns:c16="http://schemas.microsoft.com/office/drawing/2014/chart" uri="{C3380CC4-5D6E-409C-BE32-E72D297353CC}">
              <c16:uniqueId val="{00000001-C944-431B-8E5F-0EFF7502DF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30729</c:v>
                </c:pt>
                <c:pt idx="4">
                  <c:v>29819</c:v>
                </c:pt>
              </c:numCache>
            </c:numRef>
          </c:val>
          <c:extLst>
            <c:ext xmlns:c16="http://schemas.microsoft.com/office/drawing/2014/chart" uri="{C3380CC4-5D6E-409C-BE32-E72D297353CC}">
              <c16:uniqueId val="{00000000-46B0-45D0-9461-9F2B29D39F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23419</c:v>
                </c:pt>
                <c:pt idx="4">
                  <c:v>23411</c:v>
                </c:pt>
              </c:numCache>
            </c:numRef>
          </c:val>
          <c:smooth val="0"/>
          <c:extLst>
            <c:ext xmlns:c16="http://schemas.microsoft.com/office/drawing/2014/chart" uri="{C3380CC4-5D6E-409C-BE32-E72D297353CC}">
              <c16:uniqueId val="{00000001-46B0-45D0-9461-9F2B29D39F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FCAA-46D0-926D-FAEDD8688B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160.5</c:v>
                </c:pt>
                <c:pt idx="4">
                  <c:v>167.7</c:v>
                </c:pt>
              </c:numCache>
            </c:numRef>
          </c:val>
          <c:smooth val="0"/>
          <c:extLst>
            <c:ext xmlns:c16="http://schemas.microsoft.com/office/drawing/2014/chart" uri="{C3380CC4-5D6E-409C-BE32-E72D297353CC}">
              <c16:uniqueId val="{00000001-FCAA-46D0-926D-FAEDD8688B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62.8</c:v>
                </c:pt>
                <c:pt idx="4">
                  <c:v>65.900000000000006</c:v>
                </c:pt>
              </c:numCache>
            </c:numRef>
          </c:val>
          <c:extLst>
            <c:ext xmlns:c16="http://schemas.microsoft.com/office/drawing/2014/chart" uri="{C3380CC4-5D6E-409C-BE32-E72D297353CC}">
              <c16:uniqueId val="{00000000-88EA-475D-922B-EFF7940215C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61.5</c:v>
                </c:pt>
                <c:pt idx="4">
                  <c:v>61.1</c:v>
                </c:pt>
              </c:numCache>
            </c:numRef>
          </c:val>
          <c:smooth val="0"/>
          <c:extLst>
            <c:ext xmlns:c16="http://schemas.microsoft.com/office/drawing/2014/chart" uri="{C3380CC4-5D6E-409C-BE32-E72D297353CC}">
              <c16:uniqueId val="{00000001-88EA-475D-922B-EFF7940215C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62.8</c:v>
                </c:pt>
                <c:pt idx="4">
                  <c:v>65.900000000000006</c:v>
                </c:pt>
              </c:numCache>
            </c:numRef>
          </c:val>
          <c:extLst>
            <c:ext xmlns:c16="http://schemas.microsoft.com/office/drawing/2014/chart" uri="{C3380CC4-5D6E-409C-BE32-E72D297353CC}">
              <c16:uniqueId val="{00000000-F0B0-43B3-8643-6AE9B019C2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64.099999999999994</c:v>
                </c:pt>
                <c:pt idx="4">
                  <c:v>63.8</c:v>
                </c:pt>
              </c:numCache>
            </c:numRef>
          </c:val>
          <c:smooth val="0"/>
          <c:extLst>
            <c:ext xmlns:c16="http://schemas.microsoft.com/office/drawing/2014/chart" uri="{C3380CC4-5D6E-409C-BE32-E72D297353CC}">
              <c16:uniqueId val="{00000001-F0B0-43B3-8643-6AE9B019C2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118.3</c:v>
                </c:pt>
                <c:pt idx="4">
                  <c:v>112.1</c:v>
                </c:pt>
              </c:numCache>
            </c:numRef>
          </c:val>
          <c:extLst>
            <c:ext xmlns:c16="http://schemas.microsoft.com/office/drawing/2014/chart" uri="{C3380CC4-5D6E-409C-BE32-E72D297353CC}">
              <c16:uniqueId val="{00000000-F125-49E8-80DA-8DF80A13B7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102.5</c:v>
                </c:pt>
                <c:pt idx="4">
                  <c:v>100.2</c:v>
                </c:pt>
              </c:numCache>
            </c:numRef>
          </c:val>
          <c:smooth val="0"/>
          <c:extLst>
            <c:ext xmlns:c16="http://schemas.microsoft.com/office/drawing/2014/chart" uri="{C3380CC4-5D6E-409C-BE32-E72D297353CC}">
              <c16:uniqueId val="{00000001-F125-49E8-80DA-8DF80A13B7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12.4</c:v>
                </c:pt>
                <c:pt idx="4">
                  <c:v>23.7</c:v>
                </c:pt>
              </c:numCache>
            </c:numRef>
          </c:val>
          <c:extLst>
            <c:ext xmlns:c16="http://schemas.microsoft.com/office/drawing/2014/chart" uri="{C3380CC4-5D6E-409C-BE32-E72D297353CC}">
              <c16:uniqueId val="{00000000-C3FA-4846-A802-9D1CA392BBB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52.2</c:v>
                </c:pt>
                <c:pt idx="4">
                  <c:v>52.5</c:v>
                </c:pt>
              </c:numCache>
            </c:numRef>
          </c:val>
          <c:smooth val="0"/>
          <c:extLst>
            <c:ext xmlns:c16="http://schemas.microsoft.com/office/drawing/2014/chart" uri="{C3380CC4-5D6E-409C-BE32-E72D297353CC}">
              <c16:uniqueId val="{00000001-C3FA-4846-A802-9D1CA392BBB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20.100000000000001</c:v>
                </c:pt>
                <c:pt idx="4">
                  <c:v>34</c:v>
                </c:pt>
              </c:numCache>
            </c:numRef>
          </c:val>
          <c:extLst>
            <c:ext xmlns:c16="http://schemas.microsoft.com/office/drawing/2014/chart" uri="{C3380CC4-5D6E-409C-BE32-E72D297353CC}">
              <c16:uniqueId val="{00000000-61E0-452A-94A7-5FC36AB340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68</c:v>
                </c:pt>
                <c:pt idx="4">
                  <c:v>69.3</c:v>
                </c:pt>
              </c:numCache>
            </c:numRef>
          </c:val>
          <c:smooth val="0"/>
          <c:extLst>
            <c:ext xmlns:c16="http://schemas.microsoft.com/office/drawing/2014/chart" uri="{C3380CC4-5D6E-409C-BE32-E72D297353CC}">
              <c16:uniqueId val="{00000001-61E0-452A-94A7-5FC36AB340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7153172</c:v>
                </c:pt>
                <c:pt idx="4">
                  <c:v>7362873</c:v>
                </c:pt>
              </c:numCache>
            </c:numRef>
          </c:val>
          <c:extLst>
            <c:ext xmlns:c16="http://schemas.microsoft.com/office/drawing/2014/chart" uri="{C3380CC4-5D6E-409C-BE32-E72D297353CC}">
              <c16:uniqueId val="{00000000-9D1D-4332-B4BD-F58A61CE21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28458752</c:v>
                </c:pt>
                <c:pt idx="4">
                  <c:v>26802274</c:v>
                </c:pt>
              </c:numCache>
            </c:numRef>
          </c:val>
          <c:smooth val="0"/>
          <c:extLst>
            <c:ext xmlns:c16="http://schemas.microsoft.com/office/drawing/2014/chart" uri="{C3380CC4-5D6E-409C-BE32-E72D297353CC}">
              <c16:uniqueId val="{00000001-9D1D-4332-B4BD-F58A61CE21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9.6</c:v>
                </c:pt>
                <c:pt idx="4">
                  <c:v>7</c:v>
                </c:pt>
              </c:numCache>
            </c:numRef>
          </c:val>
          <c:extLst>
            <c:ext xmlns:c16="http://schemas.microsoft.com/office/drawing/2014/chart" uri="{C3380CC4-5D6E-409C-BE32-E72D297353CC}">
              <c16:uniqueId val="{00000000-760E-4698-A8B9-0BA78BB854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7.3</c:v>
                </c:pt>
                <c:pt idx="4">
                  <c:v>6.9</c:v>
                </c:pt>
              </c:numCache>
            </c:numRef>
          </c:val>
          <c:smooth val="0"/>
          <c:extLst>
            <c:ext xmlns:c16="http://schemas.microsoft.com/office/drawing/2014/chart" uri="{C3380CC4-5D6E-409C-BE32-E72D297353CC}">
              <c16:uniqueId val="{00000001-760E-4698-A8B9-0BA78BB854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53.7</c:v>
                </c:pt>
                <c:pt idx="4">
                  <c:v>59.6</c:v>
                </c:pt>
              </c:numCache>
            </c:numRef>
          </c:val>
          <c:extLst>
            <c:ext xmlns:c16="http://schemas.microsoft.com/office/drawing/2014/chart" uri="{C3380CC4-5D6E-409C-BE32-E72D297353CC}">
              <c16:uniqueId val="{00000000-2857-48CA-8F67-ACE689CEE8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84</c:v>
                </c:pt>
                <c:pt idx="4">
                  <c:v>82.9</c:v>
                </c:pt>
              </c:numCache>
            </c:numRef>
          </c:val>
          <c:smooth val="0"/>
          <c:extLst>
            <c:ext xmlns:c16="http://schemas.microsoft.com/office/drawing/2014/chart" uri="{C3380CC4-5D6E-409C-BE32-E72D297353CC}">
              <c16:uniqueId val="{00000001-2857-48CA-8F67-ACE689CEE8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1" sqref="B1"/>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栃木県　地方独立行政法人栃木県立岡本台病院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精神科病院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精神病院</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t="str">
        <f>データ!Z6</f>
        <v>-</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221</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221</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13062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t="str">
        <f>データ!AF6</f>
        <v>-</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t="str">
        <f>データ!AH6</f>
        <v>-</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201</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204</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f>データ!AL7</f>
        <v>118.3</v>
      </c>
      <c r="BJ33" s="70"/>
      <c r="BK33" s="70"/>
      <c r="BL33" s="70"/>
      <c r="BM33" s="70"/>
      <c r="BN33" s="70"/>
      <c r="BO33" s="70"/>
      <c r="BP33" s="70"/>
      <c r="BQ33" s="70"/>
      <c r="BR33" s="70"/>
      <c r="BS33" s="70"/>
      <c r="BT33" s="70"/>
      <c r="BU33" s="70"/>
      <c r="BV33" s="70"/>
      <c r="BW33" s="71"/>
      <c r="BX33" s="69">
        <f>データ!AM7</f>
        <v>112.1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f>データ!AW7</f>
        <v>62.8</v>
      </c>
      <c r="EX33" s="70"/>
      <c r="EY33" s="70"/>
      <c r="EZ33" s="70"/>
      <c r="FA33" s="70"/>
      <c r="FB33" s="70"/>
      <c r="FC33" s="70"/>
      <c r="FD33" s="70"/>
      <c r="FE33" s="70"/>
      <c r="FF33" s="70"/>
      <c r="FG33" s="70"/>
      <c r="FH33" s="70"/>
      <c r="FI33" s="70"/>
      <c r="FJ33" s="70"/>
      <c r="FK33" s="71"/>
      <c r="FL33" s="69">
        <f>データ!AX7</f>
        <v>65.900000000000006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f>データ!BH7</f>
        <v>62.8</v>
      </c>
      <c r="IL33" s="70"/>
      <c r="IM33" s="70"/>
      <c r="IN33" s="70"/>
      <c r="IO33" s="70"/>
      <c r="IP33" s="70"/>
      <c r="IQ33" s="70"/>
      <c r="IR33" s="70"/>
      <c r="IS33" s="70"/>
      <c r="IT33" s="70"/>
      <c r="IU33" s="70"/>
      <c r="IV33" s="70"/>
      <c r="IW33" s="70"/>
      <c r="IX33" s="70"/>
      <c r="IY33" s="71"/>
      <c r="IZ33" s="69">
        <f>データ!BI7</f>
        <v>65.900000000000006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f>データ!BS7</f>
        <v>47.5</v>
      </c>
      <c r="LZ33" s="70"/>
      <c r="MA33" s="70"/>
      <c r="MB33" s="70"/>
      <c r="MC33" s="70"/>
      <c r="MD33" s="70"/>
      <c r="ME33" s="70"/>
      <c r="MF33" s="70"/>
      <c r="MG33" s="70"/>
      <c r="MH33" s="70"/>
      <c r="MI33" s="70"/>
      <c r="MJ33" s="70"/>
      <c r="MK33" s="70"/>
      <c r="ML33" s="70"/>
      <c r="MM33" s="71"/>
      <c r="MN33" s="69">
        <f>データ!BT7</f>
        <v>53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202</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200</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f>データ!CD7</f>
        <v>30729</v>
      </c>
      <c r="BJ55" s="67"/>
      <c r="BK55" s="67"/>
      <c r="BL55" s="67"/>
      <c r="BM55" s="67"/>
      <c r="BN55" s="67"/>
      <c r="BO55" s="67"/>
      <c r="BP55" s="67"/>
      <c r="BQ55" s="67"/>
      <c r="BR55" s="67"/>
      <c r="BS55" s="67"/>
      <c r="BT55" s="67"/>
      <c r="BU55" s="67"/>
      <c r="BV55" s="67"/>
      <c r="BW55" s="68"/>
      <c r="BX55" s="66">
        <f>データ!CE7</f>
        <v>29819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f>データ!CO7</f>
        <v>13000</v>
      </c>
      <c r="EX55" s="67"/>
      <c r="EY55" s="67"/>
      <c r="EZ55" s="67"/>
      <c r="FA55" s="67"/>
      <c r="FB55" s="67"/>
      <c r="FC55" s="67"/>
      <c r="FD55" s="67"/>
      <c r="FE55" s="67"/>
      <c r="FF55" s="67"/>
      <c r="FG55" s="67"/>
      <c r="FH55" s="67"/>
      <c r="FI55" s="67"/>
      <c r="FJ55" s="67"/>
      <c r="FK55" s="68"/>
      <c r="FL55" s="66">
        <f>データ!CP7</f>
        <v>9183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f>データ!CZ7</f>
        <v>53.7</v>
      </c>
      <c r="IL55" s="70"/>
      <c r="IM55" s="70"/>
      <c r="IN55" s="70"/>
      <c r="IO55" s="70"/>
      <c r="IP55" s="70"/>
      <c r="IQ55" s="70"/>
      <c r="IR55" s="70"/>
      <c r="IS55" s="70"/>
      <c r="IT55" s="70"/>
      <c r="IU55" s="70"/>
      <c r="IV55" s="70"/>
      <c r="IW55" s="70"/>
      <c r="IX55" s="70"/>
      <c r="IY55" s="71"/>
      <c r="IZ55" s="69">
        <f>データ!DA7</f>
        <v>59.6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f>データ!DK7</f>
        <v>9.6</v>
      </c>
      <c r="LZ55" s="70"/>
      <c r="MA55" s="70"/>
      <c r="MB55" s="70"/>
      <c r="MC55" s="70"/>
      <c r="MD55" s="70"/>
      <c r="ME55" s="70"/>
      <c r="MF55" s="70"/>
      <c r="MG55" s="70"/>
      <c r="MH55" s="70"/>
      <c r="MI55" s="70"/>
      <c r="MJ55" s="70"/>
      <c r="MK55" s="70"/>
      <c r="ML55" s="70"/>
      <c r="MM55" s="71"/>
      <c r="MN55" s="69">
        <f>データ!DL7</f>
        <v>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f>データ!EG7</f>
        <v>12.4</v>
      </c>
      <c r="FA79" s="70"/>
      <c r="FB79" s="70"/>
      <c r="FC79" s="70"/>
      <c r="FD79" s="70"/>
      <c r="FE79" s="70"/>
      <c r="FF79" s="70"/>
      <c r="FG79" s="70"/>
      <c r="FH79" s="70"/>
      <c r="FI79" s="70"/>
      <c r="FJ79" s="70"/>
      <c r="FK79" s="70"/>
      <c r="FL79" s="70"/>
      <c r="FM79" s="70"/>
      <c r="FN79" s="71"/>
      <c r="FO79" s="69">
        <f>データ!EH7</f>
        <v>23.7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f>データ!ER7</f>
        <v>20.100000000000001</v>
      </c>
      <c r="IN79" s="70"/>
      <c r="IO79" s="70"/>
      <c r="IP79" s="70"/>
      <c r="IQ79" s="70"/>
      <c r="IR79" s="70"/>
      <c r="IS79" s="70"/>
      <c r="IT79" s="70"/>
      <c r="IU79" s="70"/>
      <c r="IV79" s="70"/>
      <c r="IW79" s="70"/>
      <c r="IX79" s="70"/>
      <c r="IY79" s="70"/>
      <c r="IZ79" s="70"/>
      <c r="JA79" s="71"/>
      <c r="JB79" s="69">
        <f>データ!ES7</f>
        <v>34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f>データ!FC7</f>
        <v>7153172</v>
      </c>
      <c r="MA79" s="67"/>
      <c r="MB79" s="67"/>
      <c r="MC79" s="67"/>
      <c r="MD79" s="67"/>
      <c r="ME79" s="67"/>
      <c r="MF79" s="67"/>
      <c r="MG79" s="67"/>
      <c r="MH79" s="67"/>
      <c r="MI79" s="67"/>
      <c r="MJ79" s="67"/>
      <c r="MK79" s="67"/>
      <c r="ML79" s="67"/>
      <c r="MM79" s="67"/>
      <c r="MN79" s="68"/>
      <c r="MO79" s="66">
        <f>データ!FD7</f>
        <v>7362873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Cs61AMFhVD2IUgVtGRC0CcQ7Dhk441sTBm1QstNRD4xVNzUHuYMw2kqWPW4fdyymgCegDtKDxmn2kA58f0d5g==" saltValue="TU6T+TewPmRytIvabEkT/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163</v>
      </c>
      <c r="AY5" s="49" t="s">
        <v>153</v>
      </c>
      <c r="AZ5" s="49" t="s">
        <v>154</v>
      </c>
      <c r="BA5" s="49" t="s">
        <v>155</v>
      </c>
      <c r="BB5" s="49" t="s">
        <v>156</v>
      </c>
      <c r="BC5" s="49" t="s">
        <v>157</v>
      </c>
      <c r="BD5" s="49" t="s">
        <v>158</v>
      </c>
      <c r="BE5" s="49" t="s">
        <v>164</v>
      </c>
      <c r="BF5" s="49" t="s">
        <v>149</v>
      </c>
      <c r="BG5" s="49" t="s">
        <v>165</v>
      </c>
      <c r="BH5" s="49" t="s">
        <v>162</v>
      </c>
      <c r="BI5" s="49" t="s">
        <v>166</v>
      </c>
      <c r="BJ5" s="49" t="s">
        <v>153</v>
      </c>
      <c r="BK5" s="49" t="s">
        <v>154</v>
      </c>
      <c r="BL5" s="49" t="s">
        <v>155</v>
      </c>
      <c r="BM5" s="49" t="s">
        <v>156</v>
      </c>
      <c r="BN5" s="49" t="s">
        <v>157</v>
      </c>
      <c r="BO5" s="49" t="s">
        <v>158</v>
      </c>
      <c r="BP5" s="49" t="s">
        <v>159</v>
      </c>
      <c r="BQ5" s="49" t="s">
        <v>149</v>
      </c>
      <c r="BR5" s="49" t="s">
        <v>167</v>
      </c>
      <c r="BS5" s="49" t="s">
        <v>168</v>
      </c>
      <c r="BT5" s="49" t="s">
        <v>169</v>
      </c>
      <c r="BU5" s="49" t="s">
        <v>153</v>
      </c>
      <c r="BV5" s="49" t="s">
        <v>154</v>
      </c>
      <c r="BW5" s="49" t="s">
        <v>155</v>
      </c>
      <c r="BX5" s="49" t="s">
        <v>156</v>
      </c>
      <c r="BY5" s="49" t="s">
        <v>157</v>
      </c>
      <c r="BZ5" s="49" t="s">
        <v>158</v>
      </c>
      <c r="CA5" s="49" t="s">
        <v>159</v>
      </c>
      <c r="CB5" s="49" t="s">
        <v>170</v>
      </c>
      <c r="CC5" s="49" t="s">
        <v>171</v>
      </c>
      <c r="CD5" s="49" t="s">
        <v>172</v>
      </c>
      <c r="CE5" s="49" t="s">
        <v>173</v>
      </c>
      <c r="CF5" s="49" t="s">
        <v>153</v>
      </c>
      <c r="CG5" s="49" t="s">
        <v>154</v>
      </c>
      <c r="CH5" s="49" t="s">
        <v>155</v>
      </c>
      <c r="CI5" s="49" t="s">
        <v>156</v>
      </c>
      <c r="CJ5" s="49" t="s">
        <v>157</v>
      </c>
      <c r="CK5" s="49" t="s">
        <v>158</v>
      </c>
      <c r="CL5" s="49" t="s">
        <v>159</v>
      </c>
      <c r="CM5" s="49" t="s">
        <v>160</v>
      </c>
      <c r="CN5" s="49" t="s">
        <v>165</v>
      </c>
      <c r="CO5" s="49" t="s">
        <v>168</v>
      </c>
      <c r="CP5" s="49" t="s">
        <v>166</v>
      </c>
      <c r="CQ5" s="49" t="s">
        <v>153</v>
      </c>
      <c r="CR5" s="49" t="s">
        <v>154</v>
      </c>
      <c r="CS5" s="49" t="s">
        <v>155</v>
      </c>
      <c r="CT5" s="49" t="s">
        <v>156</v>
      </c>
      <c r="CU5" s="49" t="s">
        <v>157</v>
      </c>
      <c r="CV5" s="49" t="s">
        <v>158</v>
      </c>
      <c r="CW5" s="49" t="s">
        <v>148</v>
      </c>
      <c r="CX5" s="49" t="s">
        <v>149</v>
      </c>
      <c r="CY5" s="49" t="s">
        <v>161</v>
      </c>
      <c r="CZ5" s="49" t="s">
        <v>151</v>
      </c>
      <c r="DA5" s="49" t="s">
        <v>163</v>
      </c>
      <c r="DB5" s="49" t="s">
        <v>153</v>
      </c>
      <c r="DC5" s="49" t="s">
        <v>154</v>
      </c>
      <c r="DD5" s="49" t="s">
        <v>155</v>
      </c>
      <c r="DE5" s="49" t="s">
        <v>156</v>
      </c>
      <c r="DF5" s="49" t="s">
        <v>157</v>
      </c>
      <c r="DG5" s="49" t="s">
        <v>158</v>
      </c>
      <c r="DH5" s="49" t="s">
        <v>164</v>
      </c>
      <c r="DI5" s="49" t="s">
        <v>174</v>
      </c>
      <c r="DJ5" s="49" t="s">
        <v>150</v>
      </c>
      <c r="DK5" s="49" t="s">
        <v>175</v>
      </c>
      <c r="DL5" s="49" t="s">
        <v>173</v>
      </c>
      <c r="DM5" s="49" t="s">
        <v>153</v>
      </c>
      <c r="DN5" s="49" t="s">
        <v>154</v>
      </c>
      <c r="DO5" s="49" t="s">
        <v>155</v>
      </c>
      <c r="DP5" s="49" t="s">
        <v>156</v>
      </c>
      <c r="DQ5" s="49" t="s">
        <v>157</v>
      </c>
      <c r="DR5" s="49" t="s">
        <v>158</v>
      </c>
      <c r="DS5" s="49" t="s">
        <v>176</v>
      </c>
      <c r="DT5" s="49" t="s">
        <v>174</v>
      </c>
      <c r="DU5" s="49" t="s">
        <v>150</v>
      </c>
      <c r="DV5" s="49" t="s">
        <v>151</v>
      </c>
      <c r="DW5" s="49" t="s">
        <v>163</v>
      </c>
      <c r="DX5" s="49" t="s">
        <v>153</v>
      </c>
      <c r="DY5" s="49" t="s">
        <v>154</v>
      </c>
      <c r="DZ5" s="49" t="s">
        <v>155</v>
      </c>
      <c r="EA5" s="49" t="s">
        <v>156</v>
      </c>
      <c r="EB5" s="49" t="s">
        <v>157</v>
      </c>
      <c r="EC5" s="49" t="s">
        <v>158</v>
      </c>
      <c r="ED5" s="49" t="s">
        <v>177</v>
      </c>
      <c r="EE5" s="49" t="s">
        <v>178</v>
      </c>
      <c r="EF5" s="49" t="s">
        <v>150</v>
      </c>
      <c r="EG5" s="49" t="s">
        <v>151</v>
      </c>
      <c r="EH5" s="49" t="s">
        <v>152</v>
      </c>
      <c r="EI5" s="49" t="s">
        <v>153</v>
      </c>
      <c r="EJ5" s="49" t="s">
        <v>154</v>
      </c>
      <c r="EK5" s="49" t="s">
        <v>155</v>
      </c>
      <c r="EL5" s="49" t="s">
        <v>156</v>
      </c>
      <c r="EM5" s="49" t="s">
        <v>157</v>
      </c>
      <c r="EN5" s="49" t="s">
        <v>158</v>
      </c>
      <c r="EO5" s="49" t="s">
        <v>148</v>
      </c>
      <c r="EP5" s="49" t="s">
        <v>178</v>
      </c>
      <c r="EQ5" s="49" t="s">
        <v>165</v>
      </c>
      <c r="ER5" s="49" t="s">
        <v>168</v>
      </c>
      <c r="ES5" s="49" t="s">
        <v>166</v>
      </c>
      <c r="ET5" s="49" t="s">
        <v>153</v>
      </c>
      <c r="EU5" s="49" t="s">
        <v>154</v>
      </c>
      <c r="EV5" s="49" t="s">
        <v>155</v>
      </c>
      <c r="EW5" s="49" t="s">
        <v>156</v>
      </c>
      <c r="EX5" s="49" t="s">
        <v>157</v>
      </c>
      <c r="EY5" s="49" t="s">
        <v>179</v>
      </c>
      <c r="EZ5" s="49" t="s">
        <v>148</v>
      </c>
      <c r="FA5" s="49" t="s">
        <v>180</v>
      </c>
      <c r="FB5" s="49" t="s">
        <v>181</v>
      </c>
      <c r="FC5" s="49" t="s">
        <v>162</v>
      </c>
      <c r="FD5" s="49" t="s">
        <v>166</v>
      </c>
      <c r="FE5" s="49" t="s">
        <v>153</v>
      </c>
      <c r="FF5" s="49" t="s">
        <v>154</v>
      </c>
      <c r="FG5" s="49" t="s">
        <v>155</v>
      </c>
      <c r="FH5" s="49" t="s">
        <v>156</v>
      </c>
      <c r="FI5" s="49" t="s">
        <v>157</v>
      </c>
      <c r="FJ5" s="49" t="s">
        <v>158</v>
      </c>
    </row>
    <row r="6" spans="1:166" s="54" customFormat="1" x14ac:dyDescent="0.2">
      <c r="A6" s="35" t="s">
        <v>182</v>
      </c>
      <c r="B6" s="50">
        <f>B8</f>
        <v>2023</v>
      </c>
      <c r="C6" s="50">
        <f t="shared" ref="C6:M6" si="2">C8</f>
        <v>97530</v>
      </c>
      <c r="D6" s="50">
        <f t="shared" si="2"/>
        <v>46</v>
      </c>
      <c r="E6" s="50">
        <f t="shared" si="2"/>
        <v>6</v>
      </c>
      <c r="F6" s="50">
        <f t="shared" si="2"/>
        <v>0</v>
      </c>
      <c r="G6" s="50">
        <f t="shared" si="2"/>
        <v>1</v>
      </c>
      <c r="H6" s="153" t="str">
        <f>IF(H8&lt;&gt;I8,H8,"")&amp;IF(I8&lt;&gt;J8,I8,"")&amp;"　"&amp;J8</f>
        <v>栃木県　地方独立行政法人栃木県立岡本台病院</v>
      </c>
      <c r="I6" s="154"/>
      <c r="J6" s="155"/>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3</v>
      </c>
      <c r="R6" s="50" t="str">
        <f t="shared" si="3"/>
        <v>-</v>
      </c>
      <c r="S6" s="50" t="str">
        <f t="shared" si="3"/>
        <v>-</v>
      </c>
      <c r="T6" s="50" t="str">
        <f t="shared" si="3"/>
        <v>臨</v>
      </c>
      <c r="U6" s="51" t="str">
        <f>U8</f>
        <v>-</v>
      </c>
      <c r="V6" s="51">
        <f>V8</f>
        <v>13062</v>
      </c>
      <c r="W6" s="50" t="str">
        <f>W8</f>
        <v>非該当</v>
      </c>
      <c r="X6" s="50" t="str">
        <f t="shared" ref="X6" si="4">X8</f>
        <v>非該当</v>
      </c>
      <c r="Y6" s="50" t="str">
        <f t="shared" si="3"/>
        <v>１５：１</v>
      </c>
      <c r="Z6" s="51" t="str">
        <f t="shared" si="3"/>
        <v>-</v>
      </c>
      <c r="AA6" s="51" t="str">
        <f t="shared" si="3"/>
        <v>-</v>
      </c>
      <c r="AB6" s="51" t="str">
        <f t="shared" si="3"/>
        <v>-</v>
      </c>
      <c r="AC6" s="51">
        <f t="shared" si="3"/>
        <v>221</v>
      </c>
      <c r="AD6" s="51" t="str">
        <f t="shared" si="3"/>
        <v>-</v>
      </c>
      <c r="AE6" s="51">
        <f t="shared" si="3"/>
        <v>221</v>
      </c>
      <c r="AF6" s="51" t="str">
        <f t="shared" si="3"/>
        <v>-</v>
      </c>
      <c r="AG6" s="51" t="str">
        <f t="shared" si="3"/>
        <v>-</v>
      </c>
      <c r="AH6" s="51" t="str">
        <f t="shared" si="3"/>
        <v>-</v>
      </c>
      <c r="AI6" s="52" t="e">
        <f>IF(AI8="-",NA(),AI8)</f>
        <v>#N/A</v>
      </c>
      <c r="AJ6" s="52" t="e">
        <f t="shared" ref="AJ6:AR6" si="5">IF(AJ8="-",NA(),AJ8)</f>
        <v>#N/A</v>
      </c>
      <c r="AK6" s="52" t="e">
        <f t="shared" si="5"/>
        <v>#N/A</v>
      </c>
      <c r="AL6" s="52">
        <f t="shared" si="5"/>
        <v>118.3</v>
      </c>
      <c r="AM6" s="52">
        <f t="shared" si="5"/>
        <v>112.1</v>
      </c>
      <c r="AN6" s="52" t="e">
        <f t="shared" si="5"/>
        <v>#N/A</v>
      </c>
      <c r="AO6" s="52" t="e">
        <f t="shared" si="5"/>
        <v>#N/A</v>
      </c>
      <c r="AP6" s="52" t="e">
        <f t="shared" si="5"/>
        <v>#N/A</v>
      </c>
      <c r="AQ6" s="52">
        <f t="shared" si="5"/>
        <v>102.5</v>
      </c>
      <c r="AR6" s="52">
        <f t="shared" si="5"/>
        <v>100.2</v>
      </c>
      <c r="AS6" s="52" t="str">
        <f>IF(AS8="-","【-】","【"&amp;SUBSTITUTE(TEXT(AS8,"#,##0.0"),"-","△")&amp;"】")</f>
        <v>【96.6】</v>
      </c>
      <c r="AT6" s="52" t="e">
        <f>IF(AT8="-",NA(),AT8)</f>
        <v>#N/A</v>
      </c>
      <c r="AU6" s="52" t="e">
        <f t="shared" ref="AU6:BC6" si="6">IF(AU8="-",NA(),AU8)</f>
        <v>#N/A</v>
      </c>
      <c r="AV6" s="52" t="e">
        <f t="shared" si="6"/>
        <v>#N/A</v>
      </c>
      <c r="AW6" s="52">
        <f t="shared" si="6"/>
        <v>62.8</v>
      </c>
      <c r="AX6" s="52">
        <f t="shared" si="6"/>
        <v>65.900000000000006</v>
      </c>
      <c r="AY6" s="52" t="e">
        <f t="shared" si="6"/>
        <v>#N/A</v>
      </c>
      <c r="AZ6" s="52" t="e">
        <f t="shared" si="6"/>
        <v>#N/A</v>
      </c>
      <c r="BA6" s="52" t="e">
        <f t="shared" si="6"/>
        <v>#N/A</v>
      </c>
      <c r="BB6" s="52">
        <f t="shared" si="6"/>
        <v>64.099999999999994</v>
      </c>
      <c r="BC6" s="52">
        <f t="shared" si="6"/>
        <v>63.8</v>
      </c>
      <c r="BD6" s="52" t="str">
        <f>IF(BD8="-","【-】","【"&amp;SUBSTITUTE(TEXT(BD8,"#,##0.0"),"-","△")&amp;"】")</f>
        <v>【86.6】</v>
      </c>
      <c r="BE6" s="52" t="e">
        <f>IF(BE8="-",NA(),BE8)</f>
        <v>#N/A</v>
      </c>
      <c r="BF6" s="52" t="e">
        <f t="shared" ref="BF6:BN6" si="7">IF(BF8="-",NA(),BF8)</f>
        <v>#N/A</v>
      </c>
      <c r="BG6" s="52" t="e">
        <f t="shared" si="7"/>
        <v>#N/A</v>
      </c>
      <c r="BH6" s="52">
        <f t="shared" si="7"/>
        <v>62.8</v>
      </c>
      <c r="BI6" s="52">
        <f t="shared" si="7"/>
        <v>65.900000000000006</v>
      </c>
      <c r="BJ6" s="52" t="e">
        <f t="shared" si="7"/>
        <v>#N/A</v>
      </c>
      <c r="BK6" s="52" t="e">
        <f t="shared" si="7"/>
        <v>#N/A</v>
      </c>
      <c r="BL6" s="52" t="e">
        <f t="shared" si="7"/>
        <v>#N/A</v>
      </c>
      <c r="BM6" s="52">
        <f t="shared" si="7"/>
        <v>61.5</v>
      </c>
      <c r="BN6" s="52">
        <f t="shared" si="7"/>
        <v>61.1</v>
      </c>
      <c r="BO6" s="52" t="str">
        <f>IF(BO8="-","【-】","【"&amp;SUBSTITUTE(TEXT(BO8,"#,##0.0"),"-","△")&amp;"】")</f>
        <v>【83.9】</v>
      </c>
      <c r="BP6" s="52" t="e">
        <f>IF(BP8="-",NA(),BP8)</f>
        <v>#N/A</v>
      </c>
      <c r="BQ6" s="52" t="e">
        <f t="shared" ref="BQ6:BY6" si="8">IF(BQ8="-",NA(),BQ8)</f>
        <v>#N/A</v>
      </c>
      <c r="BR6" s="52" t="e">
        <f t="shared" si="8"/>
        <v>#N/A</v>
      </c>
      <c r="BS6" s="52">
        <f t="shared" si="8"/>
        <v>47.5</v>
      </c>
      <c r="BT6" s="52">
        <f t="shared" si="8"/>
        <v>53</v>
      </c>
      <c r="BU6" s="52" t="e">
        <f t="shared" si="8"/>
        <v>#N/A</v>
      </c>
      <c r="BV6" s="52" t="e">
        <f t="shared" si="8"/>
        <v>#N/A</v>
      </c>
      <c r="BW6" s="52" t="e">
        <f t="shared" si="8"/>
        <v>#N/A</v>
      </c>
      <c r="BX6" s="52">
        <f t="shared" si="8"/>
        <v>62.3</v>
      </c>
      <c r="BY6" s="52">
        <f t="shared" si="8"/>
        <v>62.4</v>
      </c>
      <c r="BZ6" s="52" t="str">
        <f>IF(BZ8="-","【-】","【"&amp;SUBSTITUTE(TEXT(BZ8,"#,##0.0"),"-","△")&amp;"】")</f>
        <v>【68.7】</v>
      </c>
      <c r="CA6" s="53" t="e">
        <f>IF(CA8="-",NA(),CA8)</f>
        <v>#N/A</v>
      </c>
      <c r="CB6" s="53" t="e">
        <f t="shared" ref="CB6:CJ6" si="9">IF(CB8="-",NA(),CB8)</f>
        <v>#N/A</v>
      </c>
      <c r="CC6" s="53" t="e">
        <f t="shared" si="9"/>
        <v>#N/A</v>
      </c>
      <c r="CD6" s="53">
        <f t="shared" si="9"/>
        <v>30729</v>
      </c>
      <c r="CE6" s="53">
        <f t="shared" si="9"/>
        <v>29819</v>
      </c>
      <c r="CF6" s="53" t="e">
        <f t="shared" si="9"/>
        <v>#N/A</v>
      </c>
      <c r="CG6" s="53" t="e">
        <f t="shared" si="9"/>
        <v>#N/A</v>
      </c>
      <c r="CH6" s="53" t="e">
        <f t="shared" si="9"/>
        <v>#N/A</v>
      </c>
      <c r="CI6" s="53">
        <f t="shared" si="9"/>
        <v>23419</v>
      </c>
      <c r="CJ6" s="53">
        <f t="shared" si="9"/>
        <v>23411</v>
      </c>
      <c r="CK6" s="52" t="str">
        <f>IF(CK8="-","【-】","【"&amp;SUBSTITUTE(TEXT(CK8,"#,##0"),"-","△")&amp;"】")</f>
        <v>【62,428】</v>
      </c>
      <c r="CL6" s="53" t="e">
        <f>IF(CL8="-",NA(),CL8)</f>
        <v>#N/A</v>
      </c>
      <c r="CM6" s="53" t="e">
        <f t="shared" ref="CM6:CU6" si="10">IF(CM8="-",NA(),CM8)</f>
        <v>#N/A</v>
      </c>
      <c r="CN6" s="53" t="e">
        <f t="shared" si="10"/>
        <v>#N/A</v>
      </c>
      <c r="CO6" s="53">
        <f t="shared" si="10"/>
        <v>13000</v>
      </c>
      <c r="CP6" s="53">
        <f t="shared" si="10"/>
        <v>9183</v>
      </c>
      <c r="CQ6" s="53" t="e">
        <f t="shared" si="10"/>
        <v>#N/A</v>
      </c>
      <c r="CR6" s="53" t="e">
        <f t="shared" si="10"/>
        <v>#N/A</v>
      </c>
      <c r="CS6" s="53" t="e">
        <f t="shared" si="10"/>
        <v>#N/A</v>
      </c>
      <c r="CT6" s="53">
        <f t="shared" si="10"/>
        <v>8761</v>
      </c>
      <c r="CU6" s="53">
        <f t="shared" si="10"/>
        <v>8739</v>
      </c>
      <c r="CV6" s="52" t="str">
        <f>IF(CV8="-","【-】","【"&amp;SUBSTITUTE(TEXT(CV8,"#,##0"),"-","△")&amp;"】")</f>
        <v>【18,236】</v>
      </c>
      <c r="CW6" s="52" t="e">
        <f>IF(CW8="-",NA(),CW8)</f>
        <v>#N/A</v>
      </c>
      <c r="CX6" s="52" t="e">
        <f t="shared" ref="CX6:DF6" si="11">IF(CX8="-",NA(),CX8)</f>
        <v>#N/A</v>
      </c>
      <c r="CY6" s="52" t="e">
        <f t="shared" si="11"/>
        <v>#N/A</v>
      </c>
      <c r="CZ6" s="52">
        <f t="shared" si="11"/>
        <v>53.7</v>
      </c>
      <c r="DA6" s="52">
        <f t="shared" si="11"/>
        <v>59.6</v>
      </c>
      <c r="DB6" s="52" t="e">
        <f t="shared" si="11"/>
        <v>#N/A</v>
      </c>
      <c r="DC6" s="52" t="e">
        <f t="shared" si="11"/>
        <v>#N/A</v>
      </c>
      <c r="DD6" s="52" t="e">
        <f t="shared" si="11"/>
        <v>#N/A</v>
      </c>
      <c r="DE6" s="52">
        <f t="shared" si="11"/>
        <v>84</v>
      </c>
      <c r="DF6" s="52">
        <f t="shared" si="11"/>
        <v>82.9</v>
      </c>
      <c r="DG6" s="52" t="str">
        <f>IF(DG8="-","【-】","【"&amp;SUBSTITUTE(TEXT(DG8,"#,##0.0"),"-","△")&amp;"】")</f>
        <v>【56.1】</v>
      </c>
      <c r="DH6" s="52" t="e">
        <f>IF(DH8="-",NA(),DH8)</f>
        <v>#N/A</v>
      </c>
      <c r="DI6" s="52" t="e">
        <f t="shared" ref="DI6:DQ6" si="12">IF(DI8="-",NA(),DI8)</f>
        <v>#N/A</v>
      </c>
      <c r="DJ6" s="52" t="e">
        <f t="shared" si="12"/>
        <v>#N/A</v>
      </c>
      <c r="DK6" s="52">
        <f t="shared" si="12"/>
        <v>9.6</v>
      </c>
      <c r="DL6" s="52">
        <f t="shared" si="12"/>
        <v>7</v>
      </c>
      <c r="DM6" s="52" t="e">
        <f t="shared" si="12"/>
        <v>#N/A</v>
      </c>
      <c r="DN6" s="52" t="e">
        <f t="shared" si="12"/>
        <v>#N/A</v>
      </c>
      <c r="DO6" s="52" t="e">
        <f t="shared" si="12"/>
        <v>#N/A</v>
      </c>
      <c r="DP6" s="52">
        <f t="shared" si="12"/>
        <v>7.3</v>
      </c>
      <c r="DQ6" s="52">
        <f t="shared" si="12"/>
        <v>6.9</v>
      </c>
      <c r="DR6" s="52" t="str">
        <f>IF(DR8="-","【-】","【"&amp;SUBSTITUTE(TEXT(DR8,"#,##0.0"),"-","△")&amp;"】")</f>
        <v>【26.4】</v>
      </c>
      <c r="DS6" s="52" t="e">
        <f>IF(DS8="-",NA(),DS8)</f>
        <v>#N/A</v>
      </c>
      <c r="DT6" s="52" t="e">
        <f t="shared" ref="DT6:EB6" si="13">IF(DT8="-",NA(),DT8)</f>
        <v>#N/A</v>
      </c>
      <c r="DU6" s="52" t="e">
        <f t="shared" si="13"/>
        <v>#N/A</v>
      </c>
      <c r="DV6" s="52">
        <f t="shared" si="13"/>
        <v>0</v>
      </c>
      <c r="DW6" s="52">
        <f t="shared" si="13"/>
        <v>0</v>
      </c>
      <c r="DX6" s="52" t="e">
        <f t="shared" si="13"/>
        <v>#N/A</v>
      </c>
      <c r="DY6" s="52" t="e">
        <f t="shared" si="13"/>
        <v>#N/A</v>
      </c>
      <c r="DZ6" s="52" t="e">
        <f t="shared" si="13"/>
        <v>#N/A</v>
      </c>
      <c r="EA6" s="52">
        <f t="shared" si="13"/>
        <v>160.5</v>
      </c>
      <c r="EB6" s="52">
        <f t="shared" si="13"/>
        <v>167.7</v>
      </c>
      <c r="EC6" s="52" t="str">
        <f>IF(EC8="-","【-】","【"&amp;SUBSTITUTE(TEXT(EC8,"#,##0.0"),"-","△")&amp;"】")</f>
        <v>【54.5】</v>
      </c>
      <c r="ED6" s="52" t="e">
        <f>IF(ED8="-",NA(),ED8)</f>
        <v>#N/A</v>
      </c>
      <c r="EE6" s="52" t="e">
        <f t="shared" ref="EE6:EM6" si="14">IF(EE8="-",NA(),EE8)</f>
        <v>#N/A</v>
      </c>
      <c r="EF6" s="52" t="e">
        <f t="shared" si="14"/>
        <v>#N/A</v>
      </c>
      <c r="EG6" s="52">
        <f t="shared" si="14"/>
        <v>12.4</v>
      </c>
      <c r="EH6" s="52">
        <f t="shared" si="14"/>
        <v>23.7</v>
      </c>
      <c r="EI6" s="52" t="e">
        <f t="shared" si="14"/>
        <v>#N/A</v>
      </c>
      <c r="EJ6" s="52" t="e">
        <f t="shared" si="14"/>
        <v>#N/A</v>
      </c>
      <c r="EK6" s="52" t="e">
        <f t="shared" si="14"/>
        <v>#N/A</v>
      </c>
      <c r="EL6" s="52">
        <f t="shared" si="14"/>
        <v>52.2</v>
      </c>
      <c r="EM6" s="52">
        <f t="shared" si="14"/>
        <v>52.5</v>
      </c>
      <c r="EN6" s="52" t="str">
        <f>IF(EN8="-","【-】","【"&amp;SUBSTITUTE(TEXT(EN8,"#,##0.0"),"-","△")&amp;"】")</f>
        <v>【57.0】</v>
      </c>
      <c r="EO6" s="52" t="e">
        <f>IF(EO8="-",NA(),EO8)</f>
        <v>#N/A</v>
      </c>
      <c r="EP6" s="52" t="e">
        <f t="shared" ref="EP6:EX6" si="15">IF(EP8="-",NA(),EP8)</f>
        <v>#N/A</v>
      </c>
      <c r="EQ6" s="52" t="e">
        <f t="shared" si="15"/>
        <v>#N/A</v>
      </c>
      <c r="ER6" s="52">
        <f t="shared" si="15"/>
        <v>20.100000000000001</v>
      </c>
      <c r="ES6" s="52">
        <f t="shared" si="15"/>
        <v>34</v>
      </c>
      <c r="ET6" s="52" t="e">
        <f t="shared" si="15"/>
        <v>#N/A</v>
      </c>
      <c r="EU6" s="52" t="e">
        <f t="shared" si="15"/>
        <v>#N/A</v>
      </c>
      <c r="EV6" s="52" t="e">
        <f t="shared" si="15"/>
        <v>#N/A</v>
      </c>
      <c r="EW6" s="52">
        <f t="shared" si="15"/>
        <v>68</v>
      </c>
      <c r="EX6" s="52">
        <f t="shared" si="15"/>
        <v>69.3</v>
      </c>
      <c r="EY6" s="52" t="str">
        <f>IF(EY8="-","【-】","【"&amp;SUBSTITUTE(TEXT(EY8,"#,##0.0"),"-","△")&amp;"】")</f>
        <v>【70.4】</v>
      </c>
      <c r="EZ6" s="53" t="e">
        <f>IF(EZ8="-",NA(),EZ8)</f>
        <v>#N/A</v>
      </c>
      <c r="FA6" s="53" t="e">
        <f t="shared" ref="FA6:FI6" si="16">IF(FA8="-",NA(),FA8)</f>
        <v>#N/A</v>
      </c>
      <c r="FB6" s="53" t="e">
        <f t="shared" si="16"/>
        <v>#N/A</v>
      </c>
      <c r="FC6" s="53">
        <f t="shared" si="16"/>
        <v>7153172</v>
      </c>
      <c r="FD6" s="53">
        <f t="shared" si="16"/>
        <v>7362873</v>
      </c>
      <c r="FE6" s="53" t="e">
        <f t="shared" si="16"/>
        <v>#N/A</v>
      </c>
      <c r="FF6" s="53" t="e">
        <f t="shared" si="16"/>
        <v>#N/A</v>
      </c>
      <c r="FG6" s="53" t="e">
        <f t="shared" si="16"/>
        <v>#N/A</v>
      </c>
      <c r="FH6" s="53">
        <f t="shared" si="16"/>
        <v>28458752</v>
      </c>
      <c r="FI6" s="53">
        <f t="shared" si="16"/>
        <v>26802274</v>
      </c>
      <c r="FJ6" s="53" t="str">
        <f>IF(FJ8="-","【-】","【"&amp;SUBSTITUTE(TEXT(FJ8,"#,##0"),"-","△")&amp;"】")</f>
        <v>【50,999,060】</v>
      </c>
    </row>
    <row r="7" spans="1:166" s="54" customFormat="1" x14ac:dyDescent="0.2">
      <c r="A7" s="35" t="s">
        <v>183</v>
      </c>
      <c r="B7" s="50">
        <f t="shared" ref="B7:AH7" si="17">B8</f>
        <v>2023</v>
      </c>
      <c r="C7" s="50">
        <f t="shared" si="17"/>
        <v>97530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3</v>
      </c>
      <c r="R7" s="50" t="str">
        <f t="shared" si="17"/>
        <v>-</v>
      </c>
      <c r="S7" s="50" t="str">
        <f t="shared" si="17"/>
        <v>-</v>
      </c>
      <c r="T7" s="50" t="str">
        <f t="shared" si="17"/>
        <v>臨</v>
      </c>
      <c r="U7" s="51" t="str">
        <f>U8</f>
        <v>-</v>
      </c>
      <c r="V7" s="51">
        <f>V8</f>
        <v>13062</v>
      </c>
      <c r="W7" s="50" t="str">
        <f>W8</f>
        <v>非該当</v>
      </c>
      <c r="X7" s="50" t="str">
        <f t="shared" si="17"/>
        <v>非該当</v>
      </c>
      <c r="Y7" s="50" t="str">
        <f t="shared" si="17"/>
        <v>１５：１</v>
      </c>
      <c r="Z7" s="51" t="str">
        <f t="shared" si="17"/>
        <v>-</v>
      </c>
      <c r="AA7" s="51" t="str">
        <f t="shared" si="17"/>
        <v>-</v>
      </c>
      <c r="AB7" s="51" t="str">
        <f t="shared" si="17"/>
        <v>-</v>
      </c>
      <c r="AC7" s="51">
        <f t="shared" si="17"/>
        <v>221</v>
      </c>
      <c r="AD7" s="51" t="str">
        <f t="shared" si="17"/>
        <v>-</v>
      </c>
      <c r="AE7" s="51">
        <f t="shared" si="17"/>
        <v>221</v>
      </c>
      <c r="AF7" s="51" t="str">
        <f t="shared" si="17"/>
        <v>-</v>
      </c>
      <c r="AG7" s="51" t="str">
        <f t="shared" si="17"/>
        <v>-</v>
      </c>
      <c r="AH7" s="51" t="str">
        <f t="shared" si="17"/>
        <v>-</v>
      </c>
      <c r="AI7" s="52" t="str">
        <f>AI8</f>
        <v>-</v>
      </c>
      <c r="AJ7" s="52" t="str">
        <f t="shared" ref="AJ7:AR7" si="18">AJ8</f>
        <v>-</v>
      </c>
      <c r="AK7" s="52" t="str">
        <f t="shared" si="18"/>
        <v>-</v>
      </c>
      <c r="AL7" s="52">
        <f t="shared" si="18"/>
        <v>118.3</v>
      </c>
      <c r="AM7" s="52">
        <f t="shared" si="18"/>
        <v>112.1</v>
      </c>
      <c r="AN7" s="52" t="str">
        <f t="shared" si="18"/>
        <v>-</v>
      </c>
      <c r="AO7" s="52" t="str">
        <f t="shared" si="18"/>
        <v>-</v>
      </c>
      <c r="AP7" s="52" t="str">
        <f t="shared" si="18"/>
        <v>-</v>
      </c>
      <c r="AQ7" s="52">
        <f t="shared" si="18"/>
        <v>102.5</v>
      </c>
      <c r="AR7" s="52">
        <f t="shared" si="18"/>
        <v>100.2</v>
      </c>
      <c r="AS7" s="52"/>
      <c r="AT7" s="52" t="str">
        <f>AT8</f>
        <v>-</v>
      </c>
      <c r="AU7" s="52" t="str">
        <f t="shared" ref="AU7:BC7" si="19">AU8</f>
        <v>-</v>
      </c>
      <c r="AV7" s="52" t="str">
        <f t="shared" si="19"/>
        <v>-</v>
      </c>
      <c r="AW7" s="52">
        <f t="shared" si="19"/>
        <v>62.8</v>
      </c>
      <c r="AX7" s="52">
        <f t="shared" si="19"/>
        <v>65.900000000000006</v>
      </c>
      <c r="AY7" s="52" t="str">
        <f t="shared" si="19"/>
        <v>-</v>
      </c>
      <c r="AZ7" s="52" t="str">
        <f t="shared" si="19"/>
        <v>-</v>
      </c>
      <c r="BA7" s="52" t="str">
        <f t="shared" si="19"/>
        <v>-</v>
      </c>
      <c r="BB7" s="52">
        <f t="shared" si="19"/>
        <v>64.099999999999994</v>
      </c>
      <c r="BC7" s="52">
        <f t="shared" si="19"/>
        <v>63.8</v>
      </c>
      <c r="BD7" s="52"/>
      <c r="BE7" s="52" t="str">
        <f>BE8</f>
        <v>-</v>
      </c>
      <c r="BF7" s="52" t="str">
        <f t="shared" ref="BF7:BN7" si="20">BF8</f>
        <v>-</v>
      </c>
      <c r="BG7" s="52" t="str">
        <f t="shared" si="20"/>
        <v>-</v>
      </c>
      <c r="BH7" s="52">
        <f t="shared" si="20"/>
        <v>62.8</v>
      </c>
      <c r="BI7" s="52">
        <f t="shared" si="20"/>
        <v>65.900000000000006</v>
      </c>
      <c r="BJ7" s="52" t="str">
        <f t="shared" si="20"/>
        <v>-</v>
      </c>
      <c r="BK7" s="52" t="str">
        <f t="shared" si="20"/>
        <v>-</v>
      </c>
      <c r="BL7" s="52" t="str">
        <f t="shared" si="20"/>
        <v>-</v>
      </c>
      <c r="BM7" s="52">
        <f t="shared" si="20"/>
        <v>61.5</v>
      </c>
      <c r="BN7" s="52">
        <f t="shared" si="20"/>
        <v>61.1</v>
      </c>
      <c r="BO7" s="52"/>
      <c r="BP7" s="52" t="str">
        <f>BP8</f>
        <v>-</v>
      </c>
      <c r="BQ7" s="52" t="str">
        <f t="shared" ref="BQ7:BY7" si="21">BQ8</f>
        <v>-</v>
      </c>
      <c r="BR7" s="52" t="str">
        <f t="shared" si="21"/>
        <v>-</v>
      </c>
      <c r="BS7" s="52">
        <f t="shared" si="21"/>
        <v>47.5</v>
      </c>
      <c r="BT7" s="52">
        <f t="shared" si="21"/>
        <v>53</v>
      </c>
      <c r="BU7" s="52" t="str">
        <f t="shared" si="21"/>
        <v>-</v>
      </c>
      <c r="BV7" s="52" t="str">
        <f t="shared" si="21"/>
        <v>-</v>
      </c>
      <c r="BW7" s="52" t="str">
        <f t="shared" si="21"/>
        <v>-</v>
      </c>
      <c r="BX7" s="52">
        <f t="shared" si="21"/>
        <v>62.3</v>
      </c>
      <c r="BY7" s="52">
        <f t="shared" si="21"/>
        <v>62.4</v>
      </c>
      <c r="BZ7" s="52"/>
      <c r="CA7" s="53" t="str">
        <f>CA8</f>
        <v>-</v>
      </c>
      <c r="CB7" s="53" t="str">
        <f t="shared" ref="CB7:CJ7" si="22">CB8</f>
        <v>-</v>
      </c>
      <c r="CC7" s="53" t="str">
        <f t="shared" si="22"/>
        <v>-</v>
      </c>
      <c r="CD7" s="53">
        <f t="shared" si="22"/>
        <v>30729</v>
      </c>
      <c r="CE7" s="53">
        <f t="shared" si="22"/>
        <v>29819</v>
      </c>
      <c r="CF7" s="53" t="str">
        <f t="shared" si="22"/>
        <v>-</v>
      </c>
      <c r="CG7" s="53" t="str">
        <f t="shared" si="22"/>
        <v>-</v>
      </c>
      <c r="CH7" s="53" t="str">
        <f t="shared" si="22"/>
        <v>-</v>
      </c>
      <c r="CI7" s="53">
        <f t="shared" si="22"/>
        <v>23419</v>
      </c>
      <c r="CJ7" s="53">
        <f t="shared" si="22"/>
        <v>23411</v>
      </c>
      <c r="CK7" s="52"/>
      <c r="CL7" s="53" t="str">
        <f>CL8</f>
        <v>-</v>
      </c>
      <c r="CM7" s="53" t="str">
        <f t="shared" ref="CM7:CU7" si="23">CM8</f>
        <v>-</v>
      </c>
      <c r="CN7" s="53" t="str">
        <f t="shared" si="23"/>
        <v>-</v>
      </c>
      <c r="CO7" s="53">
        <f t="shared" si="23"/>
        <v>13000</v>
      </c>
      <c r="CP7" s="53">
        <f t="shared" si="23"/>
        <v>9183</v>
      </c>
      <c r="CQ7" s="53" t="str">
        <f t="shared" si="23"/>
        <v>-</v>
      </c>
      <c r="CR7" s="53" t="str">
        <f t="shared" si="23"/>
        <v>-</v>
      </c>
      <c r="CS7" s="53" t="str">
        <f t="shared" si="23"/>
        <v>-</v>
      </c>
      <c r="CT7" s="53">
        <f t="shared" si="23"/>
        <v>8761</v>
      </c>
      <c r="CU7" s="53">
        <f t="shared" si="23"/>
        <v>8739</v>
      </c>
      <c r="CV7" s="52"/>
      <c r="CW7" s="52" t="str">
        <f>CW8</f>
        <v>-</v>
      </c>
      <c r="CX7" s="52" t="str">
        <f t="shared" ref="CX7:DF7" si="24">CX8</f>
        <v>-</v>
      </c>
      <c r="CY7" s="52" t="str">
        <f t="shared" si="24"/>
        <v>-</v>
      </c>
      <c r="CZ7" s="52">
        <f t="shared" si="24"/>
        <v>53.7</v>
      </c>
      <c r="DA7" s="52">
        <f t="shared" si="24"/>
        <v>59.6</v>
      </c>
      <c r="DB7" s="52" t="str">
        <f t="shared" si="24"/>
        <v>-</v>
      </c>
      <c r="DC7" s="52" t="str">
        <f t="shared" si="24"/>
        <v>-</v>
      </c>
      <c r="DD7" s="52" t="str">
        <f t="shared" si="24"/>
        <v>-</v>
      </c>
      <c r="DE7" s="52">
        <f t="shared" si="24"/>
        <v>84</v>
      </c>
      <c r="DF7" s="52">
        <f t="shared" si="24"/>
        <v>82.9</v>
      </c>
      <c r="DG7" s="52"/>
      <c r="DH7" s="52" t="str">
        <f>DH8</f>
        <v>-</v>
      </c>
      <c r="DI7" s="52" t="str">
        <f t="shared" ref="DI7:DQ7" si="25">DI8</f>
        <v>-</v>
      </c>
      <c r="DJ7" s="52" t="str">
        <f t="shared" si="25"/>
        <v>-</v>
      </c>
      <c r="DK7" s="52">
        <f t="shared" si="25"/>
        <v>9.6</v>
      </c>
      <c r="DL7" s="52">
        <f t="shared" si="25"/>
        <v>7</v>
      </c>
      <c r="DM7" s="52" t="str">
        <f t="shared" si="25"/>
        <v>-</v>
      </c>
      <c r="DN7" s="52" t="str">
        <f t="shared" si="25"/>
        <v>-</v>
      </c>
      <c r="DO7" s="52" t="str">
        <f t="shared" si="25"/>
        <v>-</v>
      </c>
      <c r="DP7" s="52">
        <f t="shared" si="25"/>
        <v>7.3</v>
      </c>
      <c r="DQ7" s="52">
        <f t="shared" si="25"/>
        <v>6.9</v>
      </c>
      <c r="DR7" s="52"/>
      <c r="DS7" s="52" t="str">
        <f>DS8</f>
        <v>-</v>
      </c>
      <c r="DT7" s="52" t="str">
        <f t="shared" ref="DT7:EB7" si="26">DT8</f>
        <v>-</v>
      </c>
      <c r="DU7" s="52" t="str">
        <f t="shared" si="26"/>
        <v>-</v>
      </c>
      <c r="DV7" s="52">
        <f t="shared" si="26"/>
        <v>0</v>
      </c>
      <c r="DW7" s="52">
        <f t="shared" si="26"/>
        <v>0</v>
      </c>
      <c r="DX7" s="52" t="str">
        <f t="shared" si="26"/>
        <v>-</v>
      </c>
      <c r="DY7" s="52" t="str">
        <f t="shared" si="26"/>
        <v>-</v>
      </c>
      <c r="DZ7" s="52" t="str">
        <f t="shared" si="26"/>
        <v>-</v>
      </c>
      <c r="EA7" s="52">
        <f t="shared" si="26"/>
        <v>160.5</v>
      </c>
      <c r="EB7" s="52">
        <f t="shared" si="26"/>
        <v>167.7</v>
      </c>
      <c r="EC7" s="52"/>
      <c r="ED7" s="52" t="str">
        <f>ED8</f>
        <v>-</v>
      </c>
      <c r="EE7" s="52" t="str">
        <f t="shared" ref="EE7:EM7" si="27">EE8</f>
        <v>-</v>
      </c>
      <c r="EF7" s="52" t="str">
        <f t="shared" si="27"/>
        <v>-</v>
      </c>
      <c r="EG7" s="52">
        <f t="shared" si="27"/>
        <v>12.4</v>
      </c>
      <c r="EH7" s="52">
        <f t="shared" si="27"/>
        <v>23.7</v>
      </c>
      <c r="EI7" s="52" t="str">
        <f t="shared" si="27"/>
        <v>-</v>
      </c>
      <c r="EJ7" s="52" t="str">
        <f t="shared" si="27"/>
        <v>-</v>
      </c>
      <c r="EK7" s="52" t="str">
        <f t="shared" si="27"/>
        <v>-</v>
      </c>
      <c r="EL7" s="52">
        <f t="shared" si="27"/>
        <v>52.2</v>
      </c>
      <c r="EM7" s="52">
        <f t="shared" si="27"/>
        <v>52.5</v>
      </c>
      <c r="EN7" s="52"/>
      <c r="EO7" s="52" t="str">
        <f>EO8</f>
        <v>-</v>
      </c>
      <c r="EP7" s="52" t="str">
        <f t="shared" ref="EP7:EX7" si="28">EP8</f>
        <v>-</v>
      </c>
      <c r="EQ7" s="52" t="str">
        <f t="shared" si="28"/>
        <v>-</v>
      </c>
      <c r="ER7" s="52">
        <f t="shared" si="28"/>
        <v>20.100000000000001</v>
      </c>
      <c r="ES7" s="52">
        <f t="shared" si="28"/>
        <v>34</v>
      </c>
      <c r="ET7" s="52" t="str">
        <f t="shared" si="28"/>
        <v>-</v>
      </c>
      <c r="EU7" s="52" t="str">
        <f t="shared" si="28"/>
        <v>-</v>
      </c>
      <c r="EV7" s="52" t="str">
        <f t="shared" si="28"/>
        <v>-</v>
      </c>
      <c r="EW7" s="52">
        <f t="shared" si="28"/>
        <v>68</v>
      </c>
      <c r="EX7" s="52">
        <f t="shared" si="28"/>
        <v>69.3</v>
      </c>
      <c r="EY7" s="52"/>
      <c r="EZ7" s="53" t="str">
        <f>EZ8</f>
        <v>-</v>
      </c>
      <c r="FA7" s="53" t="str">
        <f t="shared" ref="FA7:FI7" si="29">FA8</f>
        <v>-</v>
      </c>
      <c r="FB7" s="53" t="str">
        <f t="shared" si="29"/>
        <v>-</v>
      </c>
      <c r="FC7" s="53">
        <f t="shared" si="29"/>
        <v>7153172</v>
      </c>
      <c r="FD7" s="53">
        <f t="shared" si="29"/>
        <v>7362873</v>
      </c>
      <c r="FE7" s="53" t="str">
        <f t="shared" si="29"/>
        <v>-</v>
      </c>
      <c r="FF7" s="53" t="str">
        <f t="shared" si="29"/>
        <v>-</v>
      </c>
      <c r="FG7" s="53" t="str">
        <f t="shared" si="29"/>
        <v>-</v>
      </c>
      <c r="FH7" s="53">
        <f t="shared" si="29"/>
        <v>28458752</v>
      </c>
      <c r="FI7" s="53">
        <f t="shared" si="29"/>
        <v>26802274</v>
      </c>
      <c r="FJ7" s="53"/>
    </row>
    <row r="8" spans="1:166" s="54" customFormat="1" x14ac:dyDescent="0.2">
      <c r="A8" s="35"/>
      <c r="B8" s="55">
        <v>2023</v>
      </c>
      <c r="C8" s="55">
        <v>97530</v>
      </c>
      <c r="D8" s="55">
        <v>46</v>
      </c>
      <c r="E8" s="55">
        <v>6</v>
      </c>
      <c r="F8" s="55">
        <v>0</v>
      </c>
      <c r="G8" s="55">
        <v>1</v>
      </c>
      <c r="H8" s="55" t="s">
        <v>184</v>
      </c>
      <c r="I8" s="55" t="s">
        <v>185</v>
      </c>
      <c r="J8" s="55" t="s">
        <v>185</v>
      </c>
      <c r="K8" s="55" t="s">
        <v>186</v>
      </c>
      <c r="L8" s="55" t="s">
        <v>187</v>
      </c>
      <c r="M8" s="55" t="s">
        <v>188</v>
      </c>
      <c r="N8" s="55" t="s">
        <v>189</v>
      </c>
      <c r="O8" s="55" t="s">
        <v>190</v>
      </c>
      <c r="P8" s="55" t="s">
        <v>191</v>
      </c>
      <c r="Q8" s="56">
        <v>3</v>
      </c>
      <c r="R8" s="55" t="s">
        <v>40</v>
      </c>
      <c r="S8" s="55" t="s">
        <v>40</v>
      </c>
      <c r="T8" s="55" t="s">
        <v>192</v>
      </c>
      <c r="U8" s="56" t="s">
        <v>40</v>
      </c>
      <c r="V8" s="56">
        <v>13062</v>
      </c>
      <c r="W8" s="55" t="s">
        <v>193</v>
      </c>
      <c r="X8" s="55" t="s">
        <v>193</v>
      </c>
      <c r="Y8" s="57" t="s">
        <v>194</v>
      </c>
      <c r="Z8" s="56" t="s">
        <v>40</v>
      </c>
      <c r="AA8" s="56" t="s">
        <v>40</v>
      </c>
      <c r="AB8" s="56" t="s">
        <v>40</v>
      </c>
      <c r="AC8" s="56">
        <v>221</v>
      </c>
      <c r="AD8" s="56" t="s">
        <v>40</v>
      </c>
      <c r="AE8" s="56">
        <v>221</v>
      </c>
      <c r="AF8" s="56" t="s">
        <v>40</v>
      </c>
      <c r="AG8" s="56" t="s">
        <v>40</v>
      </c>
      <c r="AH8" s="56" t="s">
        <v>40</v>
      </c>
      <c r="AI8" s="58" t="s">
        <v>40</v>
      </c>
      <c r="AJ8" s="58" t="s">
        <v>40</v>
      </c>
      <c r="AK8" s="58" t="s">
        <v>40</v>
      </c>
      <c r="AL8" s="58">
        <v>118.3</v>
      </c>
      <c r="AM8" s="58">
        <v>112.1</v>
      </c>
      <c r="AN8" s="58" t="s">
        <v>40</v>
      </c>
      <c r="AO8" s="58" t="s">
        <v>40</v>
      </c>
      <c r="AP8" s="58" t="s">
        <v>40</v>
      </c>
      <c r="AQ8" s="58">
        <v>102.5</v>
      </c>
      <c r="AR8" s="58">
        <v>100.2</v>
      </c>
      <c r="AS8" s="58">
        <v>96.6</v>
      </c>
      <c r="AT8" s="58" t="s">
        <v>40</v>
      </c>
      <c r="AU8" s="58" t="s">
        <v>40</v>
      </c>
      <c r="AV8" s="58" t="s">
        <v>40</v>
      </c>
      <c r="AW8" s="58">
        <v>62.8</v>
      </c>
      <c r="AX8" s="58">
        <v>65.900000000000006</v>
      </c>
      <c r="AY8" s="58" t="s">
        <v>40</v>
      </c>
      <c r="AZ8" s="58" t="s">
        <v>40</v>
      </c>
      <c r="BA8" s="58" t="s">
        <v>40</v>
      </c>
      <c r="BB8" s="58">
        <v>64.099999999999994</v>
      </c>
      <c r="BC8" s="58">
        <v>63.8</v>
      </c>
      <c r="BD8" s="58">
        <v>86.6</v>
      </c>
      <c r="BE8" s="59" t="s">
        <v>40</v>
      </c>
      <c r="BF8" s="59" t="s">
        <v>40</v>
      </c>
      <c r="BG8" s="59" t="s">
        <v>40</v>
      </c>
      <c r="BH8" s="59">
        <v>62.8</v>
      </c>
      <c r="BI8" s="59">
        <v>65.900000000000006</v>
      </c>
      <c r="BJ8" s="59" t="s">
        <v>40</v>
      </c>
      <c r="BK8" s="59" t="s">
        <v>40</v>
      </c>
      <c r="BL8" s="59" t="s">
        <v>40</v>
      </c>
      <c r="BM8" s="59">
        <v>61.5</v>
      </c>
      <c r="BN8" s="59">
        <v>61.1</v>
      </c>
      <c r="BO8" s="59">
        <v>83.9</v>
      </c>
      <c r="BP8" s="58" t="s">
        <v>40</v>
      </c>
      <c r="BQ8" s="58" t="s">
        <v>40</v>
      </c>
      <c r="BR8" s="58" t="s">
        <v>40</v>
      </c>
      <c r="BS8" s="58">
        <v>47.5</v>
      </c>
      <c r="BT8" s="58">
        <v>53</v>
      </c>
      <c r="BU8" s="58" t="s">
        <v>40</v>
      </c>
      <c r="BV8" s="58" t="s">
        <v>40</v>
      </c>
      <c r="BW8" s="58" t="s">
        <v>40</v>
      </c>
      <c r="BX8" s="58">
        <v>62.3</v>
      </c>
      <c r="BY8" s="58">
        <v>62.4</v>
      </c>
      <c r="BZ8" s="58">
        <v>68.7</v>
      </c>
      <c r="CA8" s="59" t="s">
        <v>40</v>
      </c>
      <c r="CB8" s="59" t="s">
        <v>40</v>
      </c>
      <c r="CC8" s="59" t="s">
        <v>40</v>
      </c>
      <c r="CD8" s="59">
        <v>30729</v>
      </c>
      <c r="CE8" s="59">
        <v>29819</v>
      </c>
      <c r="CF8" s="59" t="s">
        <v>40</v>
      </c>
      <c r="CG8" s="59" t="s">
        <v>40</v>
      </c>
      <c r="CH8" s="59" t="s">
        <v>40</v>
      </c>
      <c r="CI8" s="59">
        <v>23419</v>
      </c>
      <c r="CJ8" s="59">
        <v>23411</v>
      </c>
      <c r="CK8" s="58">
        <v>62428</v>
      </c>
      <c r="CL8" s="59" t="s">
        <v>40</v>
      </c>
      <c r="CM8" s="59" t="s">
        <v>40</v>
      </c>
      <c r="CN8" s="59" t="s">
        <v>40</v>
      </c>
      <c r="CO8" s="59">
        <v>13000</v>
      </c>
      <c r="CP8" s="59">
        <v>9183</v>
      </c>
      <c r="CQ8" s="59" t="s">
        <v>40</v>
      </c>
      <c r="CR8" s="59" t="s">
        <v>40</v>
      </c>
      <c r="CS8" s="59" t="s">
        <v>40</v>
      </c>
      <c r="CT8" s="59">
        <v>8761</v>
      </c>
      <c r="CU8" s="59">
        <v>8739</v>
      </c>
      <c r="CV8" s="58">
        <v>18236</v>
      </c>
      <c r="CW8" s="59" t="s">
        <v>40</v>
      </c>
      <c r="CX8" s="59" t="s">
        <v>40</v>
      </c>
      <c r="CY8" s="59" t="s">
        <v>40</v>
      </c>
      <c r="CZ8" s="59">
        <v>53.7</v>
      </c>
      <c r="DA8" s="59">
        <v>59.6</v>
      </c>
      <c r="DB8" s="59" t="s">
        <v>40</v>
      </c>
      <c r="DC8" s="59" t="s">
        <v>40</v>
      </c>
      <c r="DD8" s="59" t="s">
        <v>40</v>
      </c>
      <c r="DE8" s="59">
        <v>84</v>
      </c>
      <c r="DF8" s="59">
        <v>82.9</v>
      </c>
      <c r="DG8" s="59">
        <v>56.1</v>
      </c>
      <c r="DH8" s="59" t="s">
        <v>40</v>
      </c>
      <c r="DI8" s="59" t="s">
        <v>40</v>
      </c>
      <c r="DJ8" s="59" t="s">
        <v>40</v>
      </c>
      <c r="DK8" s="59">
        <v>9.6</v>
      </c>
      <c r="DL8" s="59">
        <v>7</v>
      </c>
      <c r="DM8" s="59" t="s">
        <v>40</v>
      </c>
      <c r="DN8" s="59" t="s">
        <v>40</v>
      </c>
      <c r="DO8" s="59" t="s">
        <v>40</v>
      </c>
      <c r="DP8" s="59">
        <v>7.3</v>
      </c>
      <c r="DQ8" s="59">
        <v>6.9</v>
      </c>
      <c r="DR8" s="59">
        <v>26.4</v>
      </c>
      <c r="DS8" s="59" t="s">
        <v>40</v>
      </c>
      <c r="DT8" s="59" t="s">
        <v>40</v>
      </c>
      <c r="DU8" s="59" t="s">
        <v>40</v>
      </c>
      <c r="DV8" s="59">
        <v>0</v>
      </c>
      <c r="DW8" s="59">
        <v>0</v>
      </c>
      <c r="DX8" s="59" t="s">
        <v>40</v>
      </c>
      <c r="DY8" s="59" t="s">
        <v>40</v>
      </c>
      <c r="DZ8" s="59" t="s">
        <v>40</v>
      </c>
      <c r="EA8" s="59">
        <v>160.5</v>
      </c>
      <c r="EB8" s="59">
        <v>167.7</v>
      </c>
      <c r="EC8" s="59">
        <v>54.5</v>
      </c>
      <c r="ED8" s="58" t="s">
        <v>40</v>
      </c>
      <c r="EE8" s="58" t="s">
        <v>40</v>
      </c>
      <c r="EF8" s="58" t="s">
        <v>40</v>
      </c>
      <c r="EG8" s="58">
        <v>12.4</v>
      </c>
      <c r="EH8" s="58">
        <v>23.7</v>
      </c>
      <c r="EI8" s="58" t="s">
        <v>40</v>
      </c>
      <c r="EJ8" s="58" t="s">
        <v>40</v>
      </c>
      <c r="EK8" s="58" t="s">
        <v>40</v>
      </c>
      <c r="EL8" s="58">
        <v>52.2</v>
      </c>
      <c r="EM8" s="58">
        <v>52.5</v>
      </c>
      <c r="EN8" s="58">
        <v>57</v>
      </c>
      <c r="EO8" s="58" t="s">
        <v>40</v>
      </c>
      <c r="EP8" s="58" t="s">
        <v>40</v>
      </c>
      <c r="EQ8" s="58" t="s">
        <v>40</v>
      </c>
      <c r="ER8" s="58">
        <v>20.100000000000001</v>
      </c>
      <c r="ES8" s="58">
        <v>34</v>
      </c>
      <c r="ET8" s="58" t="s">
        <v>40</v>
      </c>
      <c r="EU8" s="58" t="s">
        <v>40</v>
      </c>
      <c r="EV8" s="58" t="s">
        <v>40</v>
      </c>
      <c r="EW8" s="58">
        <v>68</v>
      </c>
      <c r="EX8" s="58">
        <v>69.3</v>
      </c>
      <c r="EY8" s="58">
        <v>70.400000000000006</v>
      </c>
      <c r="EZ8" s="59" t="s">
        <v>40</v>
      </c>
      <c r="FA8" s="59" t="s">
        <v>40</v>
      </c>
      <c r="FB8" s="59" t="s">
        <v>40</v>
      </c>
      <c r="FC8" s="59">
        <v>7153172</v>
      </c>
      <c r="FD8" s="59">
        <v>7362873</v>
      </c>
      <c r="FE8" s="59" t="s">
        <v>40</v>
      </c>
      <c r="FF8" s="59" t="s">
        <v>40</v>
      </c>
      <c r="FG8" s="59" t="s">
        <v>40</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F4647A0-B9FE-49D2-B83B-B10C22EF29BE}"/>
</file>

<file path=customXml/itemProps2.xml><?xml version="1.0" encoding="utf-8"?>
<ds:datastoreItem xmlns:ds="http://schemas.openxmlformats.org/officeDocument/2006/customXml" ds:itemID="{93B27F8E-B252-4C83-AB7E-77E081989F85}"/>
</file>

<file path=customXml/itemProps3.xml><?xml version="1.0" encoding="utf-8"?>
<ds:datastoreItem xmlns:ds="http://schemas.openxmlformats.org/officeDocument/2006/customXml" ds:itemID="{E7E66911-495A-42D8-96F8-E900D28D50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2025-02-13T07:32:08Z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