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A471C34-2A1E-4AAC-B359-C012DF685A58}" xr6:coauthVersionLast="47" xr6:coauthVersionMax="47" xr10:uidLastSave="{1C2C1E4D-87AA-4455-83D2-67C9431DBA0A}"/>
  <workbookProtection workbookAlgorithmName="SHA-512" workbookHashValue="IMoF+Vggji/oHJoVA/rM1hy8gcTHcmWzgQlsYKC3xDfrkW3Pq6Epyf0qpRBLIm8NAcWBjJq9pXoR2KFfV0FADg==" workbookSaltValue="W2aEBZi2AcKYl/JXB63Bv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FB7" i="5"/>
  <c r="LK79" i="4" s="1"/>
  <c r="FA7" i="5"/>
  <c r="EZ7" i="5"/>
  <c r="EX7" i="5"/>
  <c r="EW7" i="5"/>
  <c r="EV7" i="5"/>
  <c r="EU7" i="5"/>
  <c r="HI80" i="4" s="1"/>
  <c r="ET7" i="5"/>
  <c r="ES7" i="5"/>
  <c r="ER7" i="5"/>
  <c r="EQ7" i="5"/>
  <c r="EP7" i="5"/>
  <c r="EO7" i="5"/>
  <c r="EM7" i="5"/>
  <c r="EL7" i="5"/>
  <c r="EZ80" i="4" s="1"/>
  <c r="EK7" i="5"/>
  <c r="EJ7" i="5"/>
  <c r="DV80" i="4" s="1"/>
  <c r="EI7" i="5"/>
  <c r="EH7" i="5"/>
  <c r="EG7" i="5"/>
  <c r="EZ79" i="4" s="1"/>
  <c r="EF7" i="5"/>
  <c r="EE7" i="5"/>
  <c r="ED7" i="5"/>
  <c r="EB7" i="5"/>
  <c r="BX80" i="4" s="1"/>
  <c r="EA7" i="5"/>
  <c r="DZ7" i="5"/>
  <c r="DY7" i="5"/>
  <c r="DX7" i="5"/>
  <c r="P80" i="4" s="1"/>
  <c r="DW7" i="5"/>
  <c r="BX79" i="4" s="1"/>
  <c r="DV7" i="5"/>
  <c r="BI79" i="4" s="1"/>
  <c r="DU7" i="5"/>
  <c r="DT7" i="5"/>
  <c r="DS7" i="5"/>
  <c r="P79" i="4" s="1"/>
  <c r="DQ7" i="5"/>
  <c r="DP7" i="5"/>
  <c r="DO7" i="5"/>
  <c r="DN7" i="5"/>
  <c r="KU56" i="4" s="1"/>
  <c r="DM7" i="5"/>
  <c r="DL7" i="5"/>
  <c r="MN55" i="4" s="1"/>
  <c r="DK7" i="5"/>
  <c r="DJ7" i="5"/>
  <c r="DI7" i="5"/>
  <c r="DH7" i="5"/>
  <c r="DF7" i="5"/>
  <c r="DE7" i="5"/>
  <c r="DD7" i="5"/>
  <c r="DC7" i="5"/>
  <c r="HG56" i="4" s="1"/>
  <c r="DB7" i="5"/>
  <c r="DA7" i="5"/>
  <c r="CZ7" i="5"/>
  <c r="CY7" i="5"/>
  <c r="CX7" i="5"/>
  <c r="CW7" i="5"/>
  <c r="CU7" i="5"/>
  <c r="FL56" i="4" s="1"/>
  <c r="CT7" i="5"/>
  <c r="EW56" i="4" s="1"/>
  <c r="CS7" i="5"/>
  <c r="CR7" i="5"/>
  <c r="CQ7" i="5"/>
  <c r="CP7" i="5"/>
  <c r="CO7" i="5"/>
  <c r="EW55" i="4" s="1"/>
  <c r="CN7" i="5"/>
  <c r="CM7" i="5"/>
  <c r="DS55" i="4" s="1"/>
  <c r="CL7" i="5"/>
  <c r="CJ7" i="5"/>
  <c r="BX56" i="4" s="1"/>
  <c r="CI7" i="5"/>
  <c r="CH7" i="5"/>
  <c r="CG7" i="5"/>
  <c r="CF7" i="5"/>
  <c r="P56" i="4" s="1"/>
  <c r="CE7" i="5"/>
  <c r="BX55" i="4" s="1"/>
  <c r="CD7" i="5"/>
  <c r="CC7" i="5"/>
  <c r="AT55" i="4" s="1"/>
  <c r="CB7" i="5"/>
  <c r="CA7" i="5"/>
  <c r="P55" i="4" s="1"/>
  <c r="BY7" i="5"/>
  <c r="BX7" i="5"/>
  <c r="BW7" i="5"/>
  <c r="BV7" i="5"/>
  <c r="KU34" i="4" s="1"/>
  <c r="BU7" i="5"/>
  <c r="KF34" i="4" s="1"/>
  <c r="BT7" i="5"/>
  <c r="MN33" i="4" s="1"/>
  <c r="BS7" i="5"/>
  <c r="BR7" i="5"/>
  <c r="LJ33" i="4" s="1"/>
  <c r="BQ7" i="5"/>
  <c r="BP7" i="5"/>
  <c r="BN7" i="5"/>
  <c r="BM7" i="5"/>
  <c r="BL7" i="5"/>
  <c r="HV34" i="4" s="1"/>
  <c r="BK7" i="5"/>
  <c r="HG34" i="4" s="1"/>
  <c r="BJ7" i="5"/>
  <c r="BI7" i="5"/>
  <c r="IZ33" i="4" s="1"/>
  <c r="BH7" i="5"/>
  <c r="BG7" i="5"/>
  <c r="BF7" i="5"/>
  <c r="BE7" i="5"/>
  <c r="BC7" i="5"/>
  <c r="BB7" i="5"/>
  <c r="BA7" i="5"/>
  <c r="AZ7" i="5"/>
  <c r="AY7" i="5"/>
  <c r="AX7" i="5"/>
  <c r="AW7" i="5"/>
  <c r="EW33" i="4" s="1"/>
  <c r="AV7" i="5"/>
  <c r="AU7" i="5"/>
  <c r="AT7" i="5"/>
  <c r="DD33" i="4" s="1"/>
  <c r="AR7" i="5"/>
  <c r="BX34" i="4" s="1"/>
  <c r="AQ7" i="5"/>
  <c r="BI34" i="4" s="1"/>
  <c r="AP7" i="5"/>
  <c r="AO7" i="5"/>
  <c r="AN7" i="5"/>
  <c r="P34" i="4" s="1"/>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Z6" i="5"/>
  <c r="Y6" i="5"/>
  <c r="FZ12" i="4" s="1"/>
  <c r="X6" i="5"/>
  <c r="EG12" i="4" s="1"/>
  <c r="W6" i="5"/>
  <c r="CN12" i="4" s="1"/>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E90" i="4"/>
  <c r="D90" i="4"/>
  <c r="MO80" i="4"/>
  <c r="LZ80" i="4"/>
  <c r="LK80" i="4"/>
  <c r="JB80" i="4"/>
  <c r="IM80" i="4"/>
  <c r="HX80" i="4"/>
  <c r="GT80" i="4"/>
  <c r="FO80" i="4"/>
  <c r="EK80" i="4"/>
  <c r="DG80" i="4"/>
  <c r="BI80" i="4"/>
  <c r="AT80" i="4"/>
  <c r="AE80" i="4"/>
  <c r="LZ79" i="4"/>
  <c r="KV79" i="4"/>
  <c r="KG79" i="4"/>
  <c r="JB79" i="4"/>
  <c r="IM79" i="4"/>
  <c r="HX79" i="4"/>
  <c r="HI79" i="4"/>
  <c r="GT79" i="4"/>
  <c r="FO79" i="4"/>
  <c r="EK79" i="4"/>
  <c r="DV79" i="4"/>
  <c r="DG79" i="4"/>
  <c r="AT79" i="4"/>
  <c r="AE79" i="4"/>
  <c r="MN56" i="4"/>
  <c r="LY56" i="4"/>
  <c r="LJ56" i="4"/>
  <c r="KF56" i="4"/>
  <c r="IZ56" i="4"/>
  <c r="IK56" i="4"/>
  <c r="HV56" i="4"/>
  <c r="GR56" i="4"/>
  <c r="EH56" i="4"/>
  <c r="DS56" i="4"/>
  <c r="DD56" i="4"/>
  <c r="BI56" i="4"/>
  <c r="AT56" i="4"/>
  <c r="AE56" i="4"/>
  <c r="LY55" i="4"/>
  <c r="LJ55" i="4"/>
  <c r="KU55" i="4"/>
  <c r="KF55" i="4"/>
  <c r="IZ55" i="4"/>
  <c r="IK55" i="4"/>
  <c r="HV55" i="4"/>
  <c r="HG55" i="4"/>
  <c r="GR55" i="4"/>
  <c r="FL55" i="4"/>
  <c r="EH55" i="4"/>
  <c r="DD55" i="4"/>
  <c r="BI55" i="4"/>
  <c r="AE55" i="4"/>
  <c r="MN34" i="4"/>
  <c r="LY34" i="4"/>
  <c r="LJ34" i="4"/>
  <c r="IZ34" i="4"/>
  <c r="IK34" i="4"/>
  <c r="GR34" i="4"/>
  <c r="FL34" i="4"/>
  <c r="EW34" i="4"/>
  <c r="EH34" i="4"/>
  <c r="DS34" i="4"/>
  <c r="DD34" i="4"/>
  <c r="AT34" i="4"/>
  <c r="AE34" i="4"/>
  <c r="LY33" i="4"/>
  <c r="KU33" i="4"/>
  <c r="KF33" i="4"/>
  <c r="IK33" i="4"/>
  <c r="HV33" i="4"/>
  <c r="HG33" i="4"/>
  <c r="GR33" i="4"/>
  <c r="FL33" i="4"/>
  <c r="EH33" i="4"/>
  <c r="DS33" i="4"/>
  <c r="AE33" i="4"/>
  <c r="FL32" i="4"/>
  <c r="LP12" i="4"/>
  <c r="JW12" i="4"/>
  <c r="ID12" i="4"/>
  <c r="AU12" i="4"/>
  <c r="JW10" i="4"/>
  <c r="EG10" i="4"/>
  <c r="CN10" i="4"/>
  <c r="AU10" i="4"/>
  <c r="JW8" i="4"/>
  <c r="ID8" i="4"/>
  <c r="EG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LK78" i="4"/>
  <c r="LJ32" i="4"/>
  <c r="HX78" i="4"/>
  <c r="HV54" i="4"/>
  <c r="HV32" i="4"/>
  <c r="EK78" i="4"/>
  <c r="EH54" i="4"/>
  <c r="EH32" i="4"/>
  <c r="AT78" i="4"/>
  <c r="AT54" i="4"/>
  <c r="AT32" i="4"/>
  <c r="LJ54" i="4"/>
</calcChain>
</file>

<file path=xl/sharedStrings.xml><?xml version="1.0" encoding="utf-8"?>
<sst xmlns="http://schemas.openxmlformats.org/spreadsheetml/2006/main" count="391" uniqueCount="188">
  <si>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</si>
  <si>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</si>
  <si>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</si>
  <si>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</si>
  <si>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</si>
  <si>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</si>
  <si>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</si>
  <si>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</si>
  <si>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</si>
  <si>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</si>
  <si>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</si>
  <si>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</si>
  <si>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</si>
  <si>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</si>
  <si>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</si>
  <si>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</si>
  <si>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</si>
  <si>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</si>
  <si>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</si>
  <si>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</si>
  <si>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</si>
  <si>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</si>
  <si>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</si>
  <si>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</si>
  <si>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</si>
  <si>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</si>
  <si>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</si>
  <si>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</si>
  <si>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</si>
  <si>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</si>
  <si>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</si>
  <si>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</si>
  <si>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</si>
  <si>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</si>
  <si>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</si>
  <si>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</si>
  <si>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</si>
  <si>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</si>
  <si>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</si>
  <si>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</si>
  <si>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</si>
  <si>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</si>
  <si>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</si>
  <si>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</si>
  <si>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</si>
  <si>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</si>
  <si>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</si>
  <si>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</si>
  <si>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</si>
  <si>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</si>
  <si>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</si>
  <si>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</si>
  <si>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</si>
  <si>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</si>
  <si>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</si>
  <si>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</si>
  <si>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</si>
  <si>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</si>
  <si>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</si>
  <si>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</si>
  <si>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</si>
  <si>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</si>
  <si>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</si>
  <si>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</si>
  <si>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</si>
  <si>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</si>
  <si>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</si>
  <si>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</si>
  <si>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</si>
  <si>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</si>
  <si>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</si>
  <si>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</si>
  <si>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</si>
  <si>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</si>
  <si>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</si>
  <si>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</si>
  <si>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</si>
  <si>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</si>
  <si>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</si>
  <si>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</si>
  <si>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</si>
  <si>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</si>
  <si>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</si>
  <si>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</si>
  <si>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</si>
  <si>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</si>
  <si>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</si>
  <si>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</si>
  <si>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</si>
  <si>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</si>
  <si>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</si>
  <si>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</si>
  <si>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</si>
  <si>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</si>
  <si>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</si>
  <si>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</si>
  <si>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</si>
  <si>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</si>
  <si>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</si>
  <si>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</si>
  <si>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</si>
  <si>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</si>
  <si>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</si>
  <si>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</si>
  <si>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</si>
  <si>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</si>
  <si>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</si>
  <si>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</si>
  <si>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</si>
  <si>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</si>
  <si>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</si>
  <si>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</si>
  <si>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</si>
  <si>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</si>
  <si>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</si>
  <si>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</si>
  <si>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</si>
  <si>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</si>
  <si>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</si>
  <si>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</si>
  <si>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</si>
  <si>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</si>
  <si>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</si>
  <si>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</si>
  <si>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</si>
  <si>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</si>
  <si>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</si>
  <si>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</si>
  <si>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</si>
  <si>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</si>
  <si>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</si>
  <si>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</si>
  <si>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</si>
  <si>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</si>
  <si>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</si>
  <si>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</si>
  <si>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</si>
  <si>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</si>
  <si>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</si>
  <si>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</si>
  <si>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</si>
  <si>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</si>
  <si>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</si>
  <si>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</si>
  <si>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</si>
  <si>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</si>
  <si>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</si>
  <si>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</si>
  <si>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</si>
  <si>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</si>
  <si>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</si>
  <si>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</si>
  <si>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</si>
  <si>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</si>
  <si>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</si>
  <si>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</si>
  <si>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</si>
  <si>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</si>
  <si>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</si>
  <si>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</si>
  <si>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</si>
  <si>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</si>
  <si>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</si>
  <si>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</si>
  <si>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</si>
  <si>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</si>
  <si>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地方独立行政法人埼玉県立病院機構</t>
  </si>
  <si>
    <t>循環器・呼吸器病センター</t>
  </si>
  <si>
    <t>地方独立行政法人</t>
  </si>
  <si>
    <t>病院事業</t>
  </si>
  <si>
    <t>一般病院</t>
  </si>
  <si>
    <t>300床以上～400床未満</t>
  </si>
  <si>
    <t>非設置</t>
  </si>
  <si>
    <t>直営</t>
  </si>
  <si>
    <t>対象</t>
  </si>
  <si>
    <t>透 I 訓 ガ</t>
  </si>
  <si>
    <t>臨 感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</si>
  <si>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</si>
  <si>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</si>
  <si>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</si>
  <si>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</si>
  <si>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</si>
  <si>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</si>
  <si>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</si>
  <si>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平均値と比べて大きい数値ではないものの、前年度から着実に老朽化は進んでいる。
　医療機器は高度・専門医療の提供に要する備品であるため、数年後の更新時期に備えて医業収益の十分な確保に努めていく。</t>
    <rPh sb="1" eb="4">
      <t>ヘイキンチ</t>
    </rPh>
    <rPh sb="5" eb="6">
      <t>クラ</t>
    </rPh>
    <rPh sb="8" eb="9">
      <t>オオ</t>
    </rPh>
    <rPh sb="11" eb="13">
      <t>スウチ</t>
    </rPh>
    <rPh sb="21" eb="24">
      <t>ゼンネンド</t>
    </rPh>
    <rPh sb="26" eb="28">
      <t>チャクジツ</t>
    </rPh>
    <rPh sb="29" eb="32">
      <t>ロウキュウカ</t>
    </rPh>
    <rPh sb="33" eb="34">
      <t>スス</t>
    </rPh>
    <phoneticPr fontId="5"/>
  </si>
  <si>
    <t>　地域医療支援病院として、主に循環器系及び呼吸器系疾患の高度・専門医療を提供しているほか、埼玉県急性期脳梗塞治療ネットワーク（SSN）の基幹病院として、専門領域で救急患者の積極的な受入れを行っている。
　令和5年度は、ハイブリッド手術室を活用した高度な医療を提供するとともに、埼玉県急性大動脈治療ネットワーク（SAN）基幹病院B等として救急患者を積極的に受け入れ（2,014人）、TAVI（69件）・マイトラクリップ（38件）の実施数において県内トップクラスを維持するなど、県北部の脳血管疾患、心疾患の拠点としての役割を果たした。</t>
    <rPh sb="115" eb="118">
      <t>シュジュツシツ</t>
    </rPh>
    <rPh sb="119" eb="121">
      <t>カツヨウ</t>
    </rPh>
    <rPh sb="123" eb="125">
      <t>コウド</t>
    </rPh>
    <rPh sb="126" eb="128">
      <t>イリョウ</t>
    </rPh>
    <rPh sb="129" eb="131">
      <t>テイキョウ</t>
    </rPh>
    <rPh sb="143" eb="148">
      <t>ダイドウミャクチリョウ</t>
    </rPh>
    <rPh sb="159" eb="163">
      <t>キカンビョウイン</t>
    </rPh>
    <rPh sb="164" eb="165">
      <t>トウ</t>
    </rPh>
    <rPh sb="168" eb="172">
      <t>キュウキュウカンジャ</t>
    </rPh>
    <rPh sb="173" eb="176">
      <t>セッキョクテキ</t>
    </rPh>
    <rPh sb="177" eb="178">
      <t>ウ</t>
    </rPh>
    <rPh sb="179" eb="180">
      <t>イ</t>
    </rPh>
    <rPh sb="187" eb="188">
      <t>ニン</t>
    </rPh>
    <rPh sb="197" eb="198">
      <t>ケン</t>
    </rPh>
    <rPh sb="211" eb="212">
      <t>ケン</t>
    </rPh>
    <phoneticPr fontId="5"/>
  </si>
  <si>
    <t>　①新型コロナ関連補助金の減により100％を下回った。
　②③新型コロナウイルス感染症が落ち着き、患者数が回復傾向となり、コロナ以前の状況に戻りつつある。
　④新型コロナによる影響が小さくなり、一般診療の両立を図る中で前年度から5.2pt上昇した。
　⑤コロナの縮小とともに一般診療が回復し、患者の受入れ増に伴い患者単価は前年度から4,644円上昇した。
　⑥前年度と同レベルを維持している。
　⑦処遇改善等の対応で給与費が伸びたことにより4.3pt上昇した。
　⑧物価高による材料価格の上昇により前年度より4.5pt上回った。
　⑨累積欠損金比率は、コロナ関連補助金の減により今年度地独化後初の赤字となったため、5.8%を計上した。</t>
    <rPh sb="13" eb="14">
      <t>ゲン</t>
    </rPh>
    <rPh sb="22" eb="23">
      <t>シタ</t>
    </rPh>
    <rPh sb="44" eb="45">
      <t>オ</t>
    </rPh>
    <rPh sb="46" eb="47">
      <t>ツ</t>
    </rPh>
    <rPh sb="49" eb="52">
      <t>カンジャスウ</t>
    </rPh>
    <rPh sb="53" eb="55">
      <t>カイフク</t>
    </rPh>
    <rPh sb="55" eb="57">
      <t>ケイコウ</t>
    </rPh>
    <rPh sb="64" eb="66">
      <t>イゼン</t>
    </rPh>
    <rPh sb="67" eb="69">
      <t>ジョウキョウ</t>
    </rPh>
    <rPh sb="70" eb="71">
      <t>モド</t>
    </rPh>
    <rPh sb="107" eb="108">
      <t>ナカ</t>
    </rPh>
    <rPh sb="149" eb="151">
      <t>ウケイ</t>
    </rPh>
    <rPh sb="154" eb="155">
      <t>トモナ</t>
    </rPh>
    <rPh sb="156" eb="160">
      <t>カンジャタンカ</t>
    </rPh>
    <rPh sb="161" eb="164">
      <t>ゼンネンド</t>
    </rPh>
    <rPh sb="171" eb="172">
      <t>エン</t>
    </rPh>
    <rPh sb="172" eb="174">
      <t>ジョウショウ</t>
    </rPh>
    <rPh sb="225" eb="227">
      <t>ジョウショウ</t>
    </rPh>
    <rPh sb="279" eb="284">
      <t>カンレンホジョキン</t>
    </rPh>
    <rPh sb="285" eb="286">
      <t>ゲン</t>
    </rPh>
    <rPh sb="289" eb="292">
      <t>コンネンド</t>
    </rPh>
    <rPh sb="295" eb="296">
      <t>ゴ</t>
    </rPh>
    <rPh sb="296" eb="297">
      <t>ハツ</t>
    </rPh>
    <rPh sb="298" eb="300">
      <t>アカジ</t>
    </rPh>
    <rPh sb="312" eb="314">
      <t>ケイジョウ</t>
    </rPh>
    <phoneticPr fontId="5"/>
  </si>
  <si>
    <t>　心臓カテーテル治療数や肺がん手術数で全国トップクラスの実績を有し、循環器系・呼吸器系の高度・専門医療を担ってきたが、近年は県北部地域の人口減少・高齢化の進行や近隣病院の高度医療提供開始など、当院を取り巻く状況は大きな変化の中にある。
　その一方で地域で必要とされる高度救急医療への対応の維持に努めており、今後は、第二種感染症指定医療機関として新型コロナウイルス感染症の動向を引き続き注視しながら、医療機関訪問などによる地域連携強化の取組により患者数や病床利用率の増加を図り、より多くの県民への高度医療の提供に努めていく。</t>
    <rPh sb="62" eb="67">
      <t>ケンホクブチイキ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</si>
</sst>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54.5</c:v>
                </c:pt>
                <c:pt idx="3">
                  <c:v>59.1</c:v>
                </c:pt>
                <c:pt idx="4">
                  <c:v>64.3</c:v>
                </c:pt>
              </c:numCache>
            </c:numRef>
          </c:val>
          <c:extLst>
            <c:ext xmlns:c16="http://schemas.microsoft.com/office/drawing/2014/chart" uri="{C3380CC4-5D6E-409C-BE32-E72D297353CC}">
              <c16:uniqueId val="{00000000-5EC1-430A-9A04-5E5583E766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66.8</c:v>
                </c:pt>
                <c:pt idx="3">
                  <c:v>66.599999999999994</c:v>
                </c:pt>
                <c:pt idx="4">
                  <c:v>68</c:v>
                </c:pt>
              </c:numCache>
            </c:numRef>
          </c:val>
          <c:smooth val="0"/>
          <c:extLst>
            <c:ext xmlns:c16="http://schemas.microsoft.com/office/drawing/2014/chart" uri="{C3380CC4-5D6E-409C-BE32-E72D297353CC}">
              <c16:uniqueId val="{00000001-5EC1-430A-9A04-5E5583E766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25349</c:v>
                </c:pt>
                <c:pt idx="3">
                  <c:v>26120</c:v>
                </c:pt>
                <c:pt idx="4">
                  <c:v>26120</c:v>
                </c:pt>
              </c:numCache>
            </c:numRef>
          </c:val>
          <c:extLst>
            <c:ext xmlns:c16="http://schemas.microsoft.com/office/drawing/2014/chart" uri="{C3380CC4-5D6E-409C-BE32-E72D297353CC}">
              <c16:uniqueId val="{00000000-6C13-4B06-A0EB-1D4FF8921A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16421</c:v>
                </c:pt>
                <c:pt idx="3">
                  <c:v>17279</c:v>
                </c:pt>
                <c:pt idx="4">
                  <c:v>17851</c:v>
                </c:pt>
              </c:numCache>
            </c:numRef>
          </c:val>
          <c:smooth val="0"/>
          <c:extLst>
            <c:ext xmlns:c16="http://schemas.microsoft.com/office/drawing/2014/chart" uri="{C3380CC4-5D6E-409C-BE32-E72D297353CC}">
              <c16:uniqueId val="{00000001-6C13-4B06-A0EB-1D4FF8921A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108790</c:v>
                </c:pt>
                <c:pt idx="3">
                  <c:v>101578</c:v>
                </c:pt>
                <c:pt idx="4">
                  <c:v>106222</c:v>
                </c:pt>
              </c:numCache>
            </c:numRef>
          </c:val>
          <c:extLst>
            <c:ext xmlns:c16="http://schemas.microsoft.com/office/drawing/2014/chart" uri="{C3380CC4-5D6E-409C-BE32-E72D297353CC}">
              <c16:uniqueId val="{00000000-3F61-4DE8-B2DE-28CA83A2B9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59838</c:v>
                </c:pt>
                <c:pt idx="3">
                  <c:v>62697</c:v>
                </c:pt>
                <c:pt idx="4">
                  <c:v>62059</c:v>
                </c:pt>
              </c:numCache>
            </c:numRef>
          </c:val>
          <c:smooth val="0"/>
          <c:extLst>
            <c:ext xmlns:c16="http://schemas.microsoft.com/office/drawing/2014/chart" uri="{C3380CC4-5D6E-409C-BE32-E72D297353CC}">
              <c16:uniqueId val="{00000001-3F61-4DE8-B2DE-28CA83A2B9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0</c:v>
                </c:pt>
                <c:pt idx="3">
                  <c:v>0</c:v>
                </c:pt>
                <c:pt idx="4">
                  <c:v>5.8</c:v>
                </c:pt>
              </c:numCache>
            </c:numRef>
          </c:val>
          <c:extLst>
            <c:ext xmlns:c16="http://schemas.microsoft.com/office/drawing/2014/chart" uri="{C3380CC4-5D6E-409C-BE32-E72D297353CC}">
              <c16:uniqueId val="{00000000-D712-426B-BA16-196BEF5DF1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84.6</c:v>
                </c:pt>
                <c:pt idx="3">
                  <c:v>67.8</c:v>
                </c:pt>
                <c:pt idx="4">
                  <c:v>61.8</c:v>
                </c:pt>
              </c:numCache>
            </c:numRef>
          </c:val>
          <c:smooth val="0"/>
          <c:extLst>
            <c:ext xmlns:c16="http://schemas.microsoft.com/office/drawing/2014/chart" uri="{C3380CC4-5D6E-409C-BE32-E72D297353CC}">
              <c16:uniqueId val="{00000001-D712-426B-BA16-196BEF5DF1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67.7</c:v>
                </c:pt>
                <c:pt idx="3">
                  <c:v>67.7</c:v>
                </c:pt>
                <c:pt idx="4">
                  <c:v>72.8</c:v>
                </c:pt>
              </c:numCache>
            </c:numRef>
          </c:val>
          <c:extLst>
            <c:ext xmlns:c16="http://schemas.microsoft.com/office/drawing/2014/chart" uri="{C3380CC4-5D6E-409C-BE32-E72D297353CC}">
              <c16:uniqueId val="{00000000-8B25-45E2-B511-CEB3AFEED2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83.7</c:v>
                </c:pt>
                <c:pt idx="3">
                  <c:v>84</c:v>
                </c:pt>
                <c:pt idx="4">
                  <c:v>83.4</c:v>
                </c:pt>
              </c:numCache>
            </c:numRef>
          </c:val>
          <c:smooth val="0"/>
          <c:extLst>
            <c:ext xmlns:c16="http://schemas.microsoft.com/office/drawing/2014/chart" uri="{C3380CC4-5D6E-409C-BE32-E72D297353CC}">
              <c16:uniqueId val="{00000001-8B25-45E2-B511-CEB3AFEED2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69.3</c:v>
                </c:pt>
                <c:pt idx="3">
                  <c:v>68.900000000000006</c:v>
                </c:pt>
                <c:pt idx="4">
                  <c:v>74.3</c:v>
                </c:pt>
              </c:numCache>
            </c:numRef>
          </c:val>
          <c:extLst>
            <c:ext xmlns:c16="http://schemas.microsoft.com/office/drawing/2014/chart" uri="{C3380CC4-5D6E-409C-BE32-E72D297353CC}">
              <c16:uniqueId val="{00000000-D2D7-4453-9E4F-B6D8935E02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86.3</c:v>
                </c:pt>
                <c:pt idx="3">
                  <c:v>86.6</c:v>
                </c:pt>
                <c:pt idx="4">
                  <c:v>86.2</c:v>
                </c:pt>
              </c:numCache>
            </c:numRef>
          </c:val>
          <c:smooth val="0"/>
          <c:extLst>
            <c:ext xmlns:c16="http://schemas.microsoft.com/office/drawing/2014/chart" uri="{C3380CC4-5D6E-409C-BE32-E72D297353CC}">
              <c16:uniqueId val="{00000001-D2D7-4453-9E4F-B6D8935E02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114.5</c:v>
                </c:pt>
                <c:pt idx="3">
                  <c:v>105.4</c:v>
                </c:pt>
                <c:pt idx="4">
                  <c:v>94.6</c:v>
                </c:pt>
              </c:numCache>
            </c:numRef>
          </c:val>
          <c:extLst>
            <c:ext xmlns:c16="http://schemas.microsoft.com/office/drawing/2014/chart" uri="{C3380CC4-5D6E-409C-BE32-E72D297353CC}">
              <c16:uniqueId val="{00000000-E42F-4455-BFA0-C59F6E473C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107.2</c:v>
                </c:pt>
                <c:pt idx="3">
                  <c:v>104.8</c:v>
                </c:pt>
                <c:pt idx="4">
                  <c:v>95.8</c:v>
                </c:pt>
              </c:numCache>
            </c:numRef>
          </c:val>
          <c:smooth val="0"/>
          <c:extLst>
            <c:ext xmlns:c16="http://schemas.microsoft.com/office/drawing/2014/chart" uri="{C3380CC4-5D6E-409C-BE32-E72D297353CC}">
              <c16:uniqueId val="{00000001-E42F-4455-BFA0-C59F6E473C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13.6</c:v>
                </c:pt>
                <c:pt idx="3">
                  <c:v>16.600000000000001</c:v>
                </c:pt>
                <c:pt idx="4">
                  <c:v>23.2</c:v>
                </c:pt>
              </c:numCache>
            </c:numRef>
          </c:val>
          <c:extLst>
            <c:ext xmlns:c16="http://schemas.microsoft.com/office/drawing/2014/chart" uri="{C3380CC4-5D6E-409C-BE32-E72D297353CC}">
              <c16:uniqueId val="{00000000-C8EC-4D55-89B7-29468C2236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54.9</c:v>
                </c:pt>
                <c:pt idx="3">
                  <c:v>56.1</c:v>
                </c:pt>
                <c:pt idx="4">
                  <c:v>57.5</c:v>
                </c:pt>
              </c:numCache>
            </c:numRef>
          </c:val>
          <c:smooth val="0"/>
          <c:extLst>
            <c:ext xmlns:c16="http://schemas.microsoft.com/office/drawing/2014/chart" uri="{C3380CC4-5D6E-409C-BE32-E72D297353CC}">
              <c16:uniqueId val="{00000001-C8EC-4D55-89B7-29468C2236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7</c:v>
                </c:pt>
                <c:pt idx="3">
                  <c:v>36.200000000000003</c:v>
                </c:pt>
                <c:pt idx="4">
                  <c:v>45.4</c:v>
                </c:pt>
              </c:numCache>
            </c:numRef>
          </c:val>
          <c:extLst>
            <c:ext xmlns:c16="http://schemas.microsoft.com/office/drawing/2014/chart" uri="{C3380CC4-5D6E-409C-BE32-E72D297353CC}">
              <c16:uniqueId val="{00000000-E2AE-443E-8BE3-1B37BE1A5B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68.8</c:v>
                </c:pt>
                <c:pt idx="3">
                  <c:v>69.7</c:v>
                </c:pt>
                <c:pt idx="4">
                  <c:v>70.400000000000006</c:v>
                </c:pt>
              </c:numCache>
            </c:numRef>
          </c:val>
          <c:smooth val="0"/>
          <c:extLst>
            <c:ext xmlns:c16="http://schemas.microsoft.com/office/drawing/2014/chart" uri="{C3380CC4-5D6E-409C-BE32-E72D297353CC}">
              <c16:uniqueId val="{00000001-E2AE-443E-8BE3-1B37BE1A5B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91627073</c:v>
                </c:pt>
                <c:pt idx="3">
                  <c:v>43443017</c:v>
                </c:pt>
                <c:pt idx="4">
                  <c:v>45881589</c:v>
                </c:pt>
              </c:numCache>
            </c:numRef>
          </c:val>
          <c:extLst>
            <c:ext xmlns:c16="http://schemas.microsoft.com/office/drawing/2014/chart" uri="{C3380CC4-5D6E-409C-BE32-E72D297353CC}">
              <c16:uniqueId val="{00000000-6ECC-49FF-8995-EC93FDB5C00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50294422</c:v>
                </c:pt>
                <c:pt idx="3">
                  <c:v>49693831</c:v>
                </c:pt>
                <c:pt idx="4">
                  <c:v>50513249</c:v>
                </c:pt>
              </c:numCache>
            </c:numRef>
          </c:val>
          <c:smooth val="0"/>
          <c:extLst>
            <c:ext xmlns:c16="http://schemas.microsoft.com/office/drawing/2014/chart" uri="{C3380CC4-5D6E-409C-BE32-E72D297353CC}">
              <c16:uniqueId val="{00000001-6ECC-49FF-8995-EC93FDB5C00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22.8</c:v>
                </c:pt>
                <c:pt idx="3">
                  <c:v>23.7</c:v>
                </c:pt>
                <c:pt idx="4">
                  <c:v>28.2</c:v>
                </c:pt>
              </c:numCache>
            </c:numRef>
          </c:val>
          <c:extLst>
            <c:ext xmlns:c16="http://schemas.microsoft.com/office/drawing/2014/chart" uri="{C3380CC4-5D6E-409C-BE32-E72D297353CC}">
              <c16:uniqueId val="{00000000-ECAC-4E7B-9E23-563E219229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23.9</c:v>
                </c:pt>
                <c:pt idx="3">
                  <c:v>24.4</c:v>
                </c:pt>
                <c:pt idx="4">
                  <c:v>25.7</c:v>
                </c:pt>
              </c:numCache>
            </c:numRef>
          </c:val>
          <c:smooth val="0"/>
          <c:extLst>
            <c:ext xmlns:c16="http://schemas.microsoft.com/office/drawing/2014/chart" uri="{C3380CC4-5D6E-409C-BE32-E72D297353CC}">
              <c16:uniqueId val="{00000001-ECAC-4E7B-9E23-563E219229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39.1</c:v>
                </c:pt>
                <c:pt idx="3">
                  <c:v>42.8</c:v>
                </c:pt>
                <c:pt idx="4">
                  <c:v>47.1</c:v>
                </c:pt>
              </c:numCache>
            </c:numRef>
          </c:val>
          <c:extLst>
            <c:ext xmlns:c16="http://schemas.microsoft.com/office/drawing/2014/chart" uri="{C3380CC4-5D6E-409C-BE32-E72D297353CC}">
              <c16:uniqueId val="{00000000-DAEF-4AD6-AAA6-F0888F97A7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57.4</c:v>
                </c:pt>
                <c:pt idx="3">
                  <c:v>55.7</c:v>
                </c:pt>
                <c:pt idx="4">
                  <c:v>57.2</c:v>
                </c:pt>
              </c:numCache>
            </c:numRef>
          </c:val>
          <c:smooth val="0"/>
          <c:extLst>
            <c:ext xmlns:c16="http://schemas.microsoft.com/office/drawing/2014/chart" uri="{C3380CC4-5D6E-409C-BE32-E72D297353CC}">
              <c16:uniqueId val="{00000001-DAEF-4AD6-AAA6-F0888F97A7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0" zoomScaleNormal="6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埼玉県地方独立行政法人埼玉県立病院機構　循環器・呼吸器病センター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292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30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感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21</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343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42523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283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114.5</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94.6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69.3</v>
      </c>
      <c r="EI33" s="129"/>
      <c r="EJ33" s="129"/>
      <c r="EK33" s="129"/>
      <c r="EL33" s="129"/>
      <c r="EM33" s="129"/>
      <c r="EN33" s="129"/>
      <c r="EO33" s="129"/>
      <c r="EP33" s="129"/>
      <c r="EQ33" s="129"/>
      <c r="ER33" s="129"/>
      <c r="ES33" s="129"/>
      <c r="ET33" s="129"/>
      <c r="EU33" s="129"/>
      <c r="EV33" s="130"/>
      <c r="EW33" s="128">
        <f>データ!AW7</f>
        <v>68.900000000000006</v>
      </c>
      <c r="EX33" s="129"/>
      <c r="EY33" s="129"/>
      <c r="EZ33" s="129"/>
      <c r="FA33" s="129"/>
      <c r="FB33" s="129"/>
      <c r="FC33" s="129"/>
      <c r="FD33" s="129"/>
      <c r="FE33" s="129"/>
      <c r="FF33" s="129"/>
      <c r="FG33" s="129"/>
      <c r="FH33" s="129"/>
      <c r="FI33" s="129"/>
      <c r="FJ33" s="129"/>
      <c r="FK33" s="130"/>
      <c r="FL33" s="128">
        <f>データ!AX7</f>
        <v>74.3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67.7</v>
      </c>
      <c r="HW33" s="129"/>
      <c r="HX33" s="129"/>
      <c r="HY33" s="129"/>
      <c r="HZ33" s="129"/>
      <c r="IA33" s="129"/>
      <c r="IB33" s="129"/>
      <c r="IC33" s="129"/>
      <c r="ID33" s="129"/>
      <c r="IE33" s="129"/>
      <c r="IF33" s="129"/>
      <c r="IG33" s="129"/>
      <c r="IH33" s="129"/>
      <c r="II33" s="129"/>
      <c r="IJ33" s="130"/>
      <c r="IK33" s="128">
        <f>データ!BH7</f>
        <v>67.7</v>
      </c>
      <c r="IL33" s="129"/>
      <c r="IM33" s="129"/>
      <c r="IN33" s="129"/>
      <c r="IO33" s="129"/>
      <c r="IP33" s="129"/>
      <c r="IQ33" s="129"/>
      <c r="IR33" s="129"/>
      <c r="IS33" s="129"/>
      <c r="IT33" s="129"/>
      <c r="IU33" s="129"/>
      <c r="IV33" s="129"/>
      <c r="IW33" s="129"/>
      <c r="IX33" s="129"/>
      <c r="IY33" s="130"/>
      <c r="IZ33" s="128">
        <f>データ!BI7</f>
        <v>72.8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54.5</v>
      </c>
      <c r="LK33" s="129"/>
      <c r="LL33" s="129"/>
      <c r="LM33" s="129"/>
      <c r="LN33" s="129"/>
      <c r="LO33" s="129"/>
      <c r="LP33" s="129"/>
      <c r="LQ33" s="129"/>
      <c r="LR33" s="129"/>
      <c r="LS33" s="129"/>
      <c r="LT33" s="129"/>
      <c r="LU33" s="129"/>
      <c r="LV33" s="129"/>
      <c r="LW33" s="129"/>
      <c r="LX33" s="130"/>
      <c r="LY33" s="128">
        <f>データ!BS7</f>
        <v>59.1</v>
      </c>
      <c r="LZ33" s="129"/>
      <c r="MA33" s="129"/>
      <c r="MB33" s="129"/>
      <c r="MC33" s="129"/>
      <c r="MD33" s="129"/>
      <c r="ME33" s="129"/>
      <c r="MF33" s="129"/>
      <c r="MG33" s="129"/>
      <c r="MH33" s="129"/>
      <c r="MI33" s="129"/>
      <c r="MJ33" s="129"/>
      <c r="MK33" s="129"/>
      <c r="ML33" s="129"/>
      <c r="MM33" s="130"/>
      <c r="MN33" s="128">
        <f>データ!BT7</f>
        <v>64.3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108790</v>
      </c>
      <c r="AU55" s="138"/>
      <c r="AV55" s="138"/>
      <c r="AW55" s="138"/>
      <c r="AX55" s="138"/>
      <c r="AY55" s="138"/>
      <c r="AZ55" s="138"/>
      <c r="BA55" s="138"/>
      <c r="BB55" s="138"/>
      <c r="BC55" s="138"/>
      <c r="BD55" s="138"/>
      <c r="BE55" s="138"/>
      <c r="BF55" s="138"/>
      <c r="BG55" s="138"/>
      <c r="BH55" s="139"/>
      <c r="BI55" s="137">
        <f>データ!CD7</f>
        <v>101578</v>
      </c>
      <c r="BJ55" s="138"/>
      <c r="BK55" s="138"/>
      <c r="BL55" s="138"/>
      <c r="BM55" s="138"/>
      <c r="BN55" s="138"/>
      <c r="BO55" s="138"/>
      <c r="BP55" s="138"/>
      <c r="BQ55" s="138"/>
      <c r="BR55" s="138"/>
      <c r="BS55" s="138"/>
      <c r="BT55" s="138"/>
      <c r="BU55" s="138"/>
      <c r="BV55" s="138"/>
      <c r="BW55" s="139"/>
      <c r="BX55" s="137">
        <f>データ!CE7</f>
        <v>106222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25349</v>
      </c>
      <c r="EI55" s="138"/>
      <c r="EJ55" s="138"/>
      <c r="EK55" s="138"/>
      <c r="EL55" s="138"/>
      <c r="EM55" s="138"/>
      <c r="EN55" s="138"/>
      <c r="EO55" s="138"/>
      <c r="EP55" s="138"/>
      <c r="EQ55" s="138"/>
      <c r="ER55" s="138"/>
      <c r="ES55" s="138"/>
      <c r="ET55" s="138"/>
      <c r="EU55" s="138"/>
      <c r="EV55" s="139"/>
      <c r="EW55" s="137">
        <f>データ!CO7</f>
        <v>26120</v>
      </c>
      <c r="EX55" s="138"/>
      <c r="EY55" s="138"/>
      <c r="EZ55" s="138"/>
      <c r="FA55" s="138"/>
      <c r="FB55" s="138"/>
      <c r="FC55" s="138"/>
      <c r="FD55" s="138"/>
      <c r="FE55" s="138"/>
      <c r="FF55" s="138"/>
      <c r="FG55" s="138"/>
      <c r="FH55" s="138"/>
      <c r="FI55" s="138"/>
      <c r="FJ55" s="138"/>
      <c r="FK55" s="139"/>
      <c r="FL55" s="137">
        <f>データ!CP7</f>
        <v>26120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39.1</v>
      </c>
      <c r="HW55" s="129"/>
      <c r="HX55" s="129"/>
      <c r="HY55" s="129"/>
      <c r="HZ55" s="129"/>
      <c r="IA55" s="129"/>
      <c r="IB55" s="129"/>
      <c r="IC55" s="129"/>
      <c r="ID55" s="129"/>
      <c r="IE55" s="129"/>
      <c r="IF55" s="129"/>
      <c r="IG55" s="129"/>
      <c r="IH55" s="129"/>
      <c r="II55" s="129"/>
      <c r="IJ55" s="130"/>
      <c r="IK55" s="128">
        <f>データ!CZ7</f>
        <v>42.8</v>
      </c>
      <c r="IL55" s="129"/>
      <c r="IM55" s="129"/>
      <c r="IN55" s="129"/>
      <c r="IO55" s="129"/>
      <c r="IP55" s="129"/>
      <c r="IQ55" s="129"/>
      <c r="IR55" s="129"/>
      <c r="IS55" s="129"/>
      <c r="IT55" s="129"/>
      <c r="IU55" s="129"/>
      <c r="IV55" s="129"/>
      <c r="IW55" s="129"/>
      <c r="IX55" s="129"/>
      <c r="IY55" s="130"/>
      <c r="IZ55" s="128">
        <f>データ!DA7</f>
        <v>47.1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22.8</v>
      </c>
      <c r="LK55" s="129"/>
      <c r="LL55" s="129"/>
      <c r="LM55" s="129"/>
      <c r="LN55" s="129"/>
      <c r="LO55" s="129"/>
      <c r="LP55" s="129"/>
      <c r="LQ55" s="129"/>
      <c r="LR55" s="129"/>
      <c r="LS55" s="129"/>
      <c r="LT55" s="129"/>
      <c r="LU55" s="129"/>
      <c r="LV55" s="129"/>
      <c r="LW55" s="129"/>
      <c r="LX55" s="130"/>
      <c r="LY55" s="128">
        <f>データ!DK7</f>
        <v>23.7</v>
      </c>
      <c r="LZ55" s="129"/>
      <c r="MA55" s="129"/>
      <c r="MB55" s="129"/>
      <c r="MC55" s="129"/>
      <c r="MD55" s="129"/>
      <c r="ME55" s="129"/>
      <c r="MF55" s="129"/>
      <c r="MG55" s="129"/>
      <c r="MH55" s="129"/>
      <c r="MI55" s="129"/>
      <c r="MJ55" s="129"/>
      <c r="MK55" s="129"/>
      <c r="ML55" s="129"/>
      <c r="MM55" s="130"/>
      <c r="MN55" s="128">
        <f>データ!DL7</f>
        <v>28.2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5.8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f>データ!EF7</f>
        <v>13.6</v>
      </c>
      <c r="EL79" s="129"/>
      <c r="EM79" s="129"/>
      <c r="EN79" s="129"/>
      <c r="EO79" s="129"/>
      <c r="EP79" s="129"/>
      <c r="EQ79" s="129"/>
      <c r="ER79" s="129"/>
      <c r="ES79" s="129"/>
      <c r="ET79" s="129"/>
      <c r="EU79" s="129"/>
      <c r="EV79" s="129"/>
      <c r="EW79" s="129"/>
      <c r="EX79" s="129"/>
      <c r="EY79" s="130"/>
      <c r="EZ79" s="128">
        <f>データ!EG7</f>
        <v>16.600000000000001</v>
      </c>
      <c r="FA79" s="129"/>
      <c r="FB79" s="129"/>
      <c r="FC79" s="129"/>
      <c r="FD79" s="129"/>
      <c r="FE79" s="129"/>
      <c r="FF79" s="129"/>
      <c r="FG79" s="129"/>
      <c r="FH79" s="129"/>
      <c r="FI79" s="129"/>
      <c r="FJ79" s="129"/>
      <c r="FK79" s="129"/>
      <c r="FL79" s="129"/>
      <c r="FM79" s="129"/>
      <c r="FN79" s="130"/>
      <c r="FO79" s="128">
        <f>データ!EH7</f>
        <v>23.2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f>データ!EQ7</f>
        <v>7</v>
      </c>
      <c r="HY79" s="129"/>
      <c r="HZ79" s="129"/>
      <c r="IA79" s="129"/>
      <c r="IB79" s="129"/>
      <c r="IC79" s="129"/>
      <c r="ID79" s="129"/>
      <c r="IE79" s="129"/>
      <c r="IF79" s="129"/>
      <c r="IG79" s="129"/>
      <c r="IH79" s="129"/>
      <c r="II79" s="129"/>
      <c r="IJ79" s="129"/>
      <c r="IK79" s="129"/>
      <c r="IL79" s="130"/>
      <c r="IM79" s="128">
        <f>データ!ER7</f>
        <v>36.200000000000003</v>
      </c>
      <c r="IN79" s="129"/>
      <c r="IO79" s="129"/>
      <c r="IP79" s="129"/>
      <c r="IQ79" s="129"/>
      <c r="IR79" s="129"/>
      <c r="IS79" s="129"/>
      <c r="IT79" s="129"/>
      <c r="IU79" s="129"/>
      <c r="IV79" s="129"/>
      <c r="IW79" s="129"/>
      <c r="IX79" s="129"/>
      <c r="IY79" s="129"/>
      <c r="IZ79" s="129"/>
      <c r="JA79" s="130"/>
      <c r="JB79" s="128">
        <f>データ!ES7</f>
        <v>45.4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f>データ!FB7</f>
        <v>91627073</v>
      </c>
      <c r="LL79" s="138"/>
      <c r="LM79" s="138"/>
      <c r="LN79" s="138"/>
      <c r="LO79" s="138"/>
      <c r="LP79" s="138"/>
      <c r="LQ79" s="138"/>
      <c r="LR79" s="138"/>
      <c r="LS79" s="138"/>
      <c r="LT79" s="138"/>
      <c r="LU79" s="138"/>
      <c r="LV79" s="138"/>
      <c r="LW79" s="138"/>
      <c r="LX79" s="138"/>
      <c r="LY79" s="139"/>
      <c r="LZ79" s="137">
        <f>データ!FC7</f>
        <v>43443017</v>
      </c>
      <c r="MA79" s="138"/>
      <c r="MB79" s="138"/>
      <c r="MC79" s="138"/>
      <c r="MD79" s="138"/>
      <c r="ME79" s="138"/>
      <c r="MF79" s="138"/>
      <c r="MG79" s="138"/>
      <c r="MH79" s="138"/>
      <c r="MI79" s="138"/>
      <c r="MJ79" s="138"/>
      <c r="MK79" s="138"/>
      <c r="ML79" s="138"/>
      <c r="MM79" s="138"/>
      <c r="MN79" s="139"/>
      <c r="MO79" s="137">
        <f>データ!FD7</f>
        <v>45881589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pe/P4oPMTUMuDz5u6kPo8HoVzqB2uvcw28uI+SlM3y7dH2p8+o28SoRqcNIEnqjiSMH1dkkjq6tIJ/7jivGHw==" saltValue="H3xFhRzPxbANTQGkaKI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159</v>
      </c>
      <c r="BG5" s="49" t="s">
        <v>160</v>
      </c>
      <c r="BH5" s="49" t="s">
        <v>150</v>
      </c>
      <c r="BI5" s="49" t="s">
        <v>158</v>
      </c>
      <c r="BJ5" s="49" t="s">
        <v>152</v>
      </c>
      <c r="BK5" s="49" t="s">
        <v>153</v>
      </c>
      <c r="BL5" s="49" t="s">
        <v>154</v>
      </c>
      <c r="BM5" s="49" t="s">
        <v>155</v>
      </c>
      <c r="BN5" s="49" t="s">
        <v>156</v>
      </c>
      <c r="BO5" s="49" t="s">
        <v>157</v>
      </c>
      <c r="BP5" s="49" t="s">
        <v>161</v>
      </c>
      <c r="BQ5" s="49" t="s">
        <v>148</v>
      </c>
      <c r="BR5" s="49" t="s">
        <v>149</v>
      </c>
      <c r="BS5" s="49" t="s">
        <v>150</v>
      </c>
      <c r="BT5" s="49" t="s">
        <v>158</v>
      </c>
      <c r="BU5" s="49" t="s">
        <v>152</v>
      </c>
      <c r="BV5" s="49" t="s">
        <v>153</v>
      </c>
      <c r="BW5" s="49" t="s">
        <v>154</v>
      </c>
      <c r="BX5" s="49" t="s">
        <v>155</v>
      </c>
      <c r="BY5" s="49" t="s">
        <v>156</v>
      </c>
      <c r="BZ5" s="49" t="s">
        <v>157</v>
      </c>
      <c r="CA5" s="49" t="s">
        <v>161</v>
      </c>
      <c r="CB5" s="49" t="s">
        <v>148</v>
      </c>
      <c r="CC5" s="49" t="s">
        <v>149</v>
      </c>
      <c r="CD5" s="49" t="s">
        <v>150</v>
      </c>
      <c r="CE5" s="49" t="s">
        <v>158</v>
      </c>
      <c r="CF5" s="49" t="s">
        <v>152</v>
      </c>
      <c r="CG5" s="49" t="s">
        <v>153</v>
      </c>
      <c r="CH5" s="49" t="s">
        <v>154</v>
      </c>
      <c r="CI5" s="49" t="s">
        <v>155</v>
      </c>
      <c r="CJ5" s="49" t="s">
        <v>156</v>
      </c>
      <c r="CK5" s="49" t="s">
        <v>157</v>
      </c>
      <c r="CL5" s="49" t="s">
        <v>147</v>
      </c>
      <c r="CM5" s="49" t="s">
        <v>148</v>
      </c>
      <c r="CN5" s="49" t="s">
        <v>149</v>
      </c>
      <c r="CO5" s="49" t="s">
        <v>150</v>
      </c>
      <c r="CP5" s="49" t="s">
        <v>158</v>
      </c>
      <c r="CQ5" s="49" t="s">
        <v>152</v>
      </c>
      <c r="CR5" s="49" t="s">
        <v>153</v>
      </c>
      <c r="CS5" s="49" t="s">
        <v>154</v>
      </c>
      <c r="CT5" s="49" t="s">
        <v>155</v>
      </c>
      <c r="CU5" s="49" t="s">
        <v>156</v>
      </c>
      <c r="CV5" s="49" t="s">
        <v>157</v>
      </c>
      <c r="CW5" s="49" t="s">
        <v>147</v>
      </c>
      <c r="CX5" s="49" t="s">
        <v>148</v>
      </c>
      <c r="CY5" s="49" t="s">
        <v>149</v>
      </c>
      <c r="CZ5" s="49" t="s">
        <v>150</v>
      </c>
      <c r="DA5" s="49" t="s">
        <v>158</v>
      </c>
      <c r="DB5" s="49" t="s">
        <v>152</v>
      </c>
      <c r="DC5" s="49" t="s">
        <v>153</v>
      </c>
      <c r="DD5" s="49" t="s">
        <v>154</v>
      </c>
      <c r="DE5" s="49" t="s">
        <v>155</v>
      </c>
      <c r="DF5" s="49" t="s">
        <v>156</v>
      </c>
      <c r="DG5" s="49" t="s">
        <v>157</v>
      </c>
      <c r="DH5" s="49" t="s">
        <v>147</v>
      </c>
      <c r="DI5" s="49" t="s">
        <v>148</v>
      </c>
      <c r="DJ5" s="49" t="s">
        <v>149</v>
      </c>
      <c r="DK5" s="49" t="s">
        <v>150</v>
      </c>
      <c r="DL5" s="49" t="s">
        <v>158</v>
      </c>
      <c r="DM5" s="49" t="s">
        <v>152</v>
      </c>
      <c r="DN5" s="49" t="s">
        <v>153</v>
      </c>
      <c r="DO5" s="49" t="s">
        <v>154</v>
      </c>
      <c r="DP5" s="49" t="s">
        <v>155</v>
      </c>
      <c r="DQ5" s="49" t="s">
        <v>156</v>
      </c>
      <c r="DR5" s="49" t="s">
        <v>157</v>
      </c>
      <c r="DS5" s="49" t="s">
        <v>147</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158</v>
      </c>
      <c r="EI5" s="49" t="s">
        <v>152</v>
      </c>
      <c r="EJ5" s="49" t="s">
        <v>153</v>
      </c>
      <c r="EK5" s="49" t="s">
        <v>154</v>
      </c>
      <c r="EL5" s="49" t="s">
        <v>155</v>
      </c>
      <c r="EM5" s="49" t="s">
        <v>156</v>
      </c>
      <c r="EN5" s="49" t="s">
        <v>157</v>
      </c>
      <c r="EO5" s="49" t="s">
        <v>147</v>
      </c>
      <c r="EP5" s="49" t="s">
        <v>148</v>
      </c>
      <c r="EQ5" s="49" t="s">
        <v>149</v>
      </c>
      <c r="ER5" s="49" t="s">
        <v>150</v>
      </c>
      <c r="ES5" s="49" t="s">
        <v>158</v>
      </c>
      <c r="ET5" s="49" t="s">
        <v>152</v>
      </c>
      <c r="EU5" s="49" t="s">
        <v>153</v>
      </c>
      <c r="EV5" s="49" t="s">
        <v>154</v>
      </c>
      <c r="EW5" s="49" t="s">
        <v>155</v>
      </c>
      <c r="EX5" s="49" t="s">
        <v>156</v>
      </c>
      <c r="EY5" s="49" t="s">
        <v>162</v>
      </c>
      <c r="EZ5" s="49" t="s">
        <v>161</v>
      </c>
      <c r="FA5" s="49" t="s">
        <v>148</v>
      </c>
      <c r="FB5" s="49" t="s">
        <v>149</v>
      </c>
      <c r="FC5" s="49" t="s">
        <v>150</v>
      </c>
      <c r="FD5" s="49" t="s">
        <v>158</v>
      </c>
      <c r="FE5" s="49" t="s">
        <v>152</v>
      </c>
      <c r="FF5" s="49" t="s">
        <v>153</v>
      </c>
      <c r="FG5" s="49" t="s">
        <v>154</v>
      </c>
      <c r="FH5" s="49" t="s">
        <v>155</v>
      </c>
      <c r="FI5" s="49" t="s">
        <v>156</v>
      </c>
      <c r="FJ5" s="49" t="s">
        <v>157</v>
      </c>
    </row>
    <row r="6" spans="1:166" s="54" customFormat="1" x14ac:dyDescent="0.2">
      <c r="A6" s="35" t="s">
        <v>163</v>
      </c>
      <c r="B6" s="50">
        <f>B8</f>
        <v>2023</v>
      </c>
      <c r="C6" s="50">
        <f t="shared" ref="C6:M6" si="2">C8</f>
        <v>117500</v>
      </c>
      <c r="D6" s="50">
        <f t="shared" si="2"/>
        <v>46</v>
      </c>
      <c r="E6" s="50">
        <f t="shared" si="2"/>
        <v>6</v>
      </c>
      <c r="F6" s="50">
        <f t="shared" si="2"/>
        <v>0</v>
      </c>
      <c r="G6" s="50">
        <f t="shared" si="2"/>
        <v>1</v>
      </c>
      <c r="H6" s="152" t="str">
        <f>IF(H8&lt;&gt;I8,H8,"")&amp;IF(I8&lt;&gt;J8,I8,"")&amp;"　"&amp;J8</f>
        <v>埼玉県地方独立行政法人埼玉県立病院機構　循環器・呼吸器病センター</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対象</v>
      </c>
      <c r="S6" s="50" t="str">
        <f t="shared" si="3"/>
        <v>透 I 訓 ガ</v>
      </c>
      <c r="T6" s="50" t="str">
        <f t="shared" si="3"/>
        <v>臨 感 地</v>
      </c>
      <c r="U6" s="51" t="str">
        <f>U8</f>
        <v>-</v>
      </c>
      <c r="V6" s="51">
        <f>V8</f>
        <v>42523</v>
      </c>
      <c r="W6" s="50" t="str">
        <f>W8</f>
        <v>非該当</v>
      </c>
      <c r="X6" s="50" t="str">
        <f t="shared" ref="X6" si="4">X8</f>
        <v>非該当</v>
      </c>
      <c r="Y6" s="50" t="str">
        <f t="shared" si="3"/>
        <v>７：１</v>
      </c>
      <c r="Z6" s="51">
        <f t="shared" si="3"/>
        <v>292</v>
      </c>
      <c r="AA6" s="51" t="str">
        <f t="shared" si="3"/>
        <v>-</v>
      </c>
      <c r="AB6" s="51">
        <f t="shared" si="3"/>
        <v>30</v>
      </c>
      <c r="AC6" s="51" t="str">
        <f t="shared" si="3"/>
        <v>-</v>
      </c>
      <c r="AD6" s="51">
        <f t="shared" si="3"/>
        <v>21</v>
      </c>
      <c r="AE6" s="51">
        <f t="shared" si="3"/>
        <v>343</v>
      </c>
      <c r="AF6" s="51">
        <f t="shared" si="3"/>
        <v>283</v>
      </c>
      <c r="AG6" s="51" t="str">
        <f t="shared" si="3"/>
        <v>-</v>
      </c>
      <c r="AH6" s="51">
        <f t="shared" si="3"/>
        <v>283</v>
      </c>
      <c r="AI6" s="52" t="e">
        <f>IF(AI8="-",NA(),AI8)</f>
        <v>#N/A</v>
      </c>
      <c r="AJ6" s="52" t="e">
        <f t="shared" ref="AJ6:AR6" si="5">IF(AJ8="-",NA(),AJ8)</f>
        <v>#N/A</v>
      </c>
      <c r="AK6" s="52">
        <f t="shared" si="5"/>
        <v>114.5</v>
      </c>
      <c r="AL6" s="52">
        <f t="shared" si="5"/>
        <v>105.4</v>
      </c>
      <c r="AM6" s="52">
        <f t="shared" si="5"/>
        <v>94.6</v>
      </c>
      <c r="AN6" s="52" t="e">
        <f t="shared" si="5"/>
        <v>#N/A</v>
      </c>
      <c r="AO6" s="52" t="e">
        <f t="shared" si="5"/>
        <v>#N/A</v>
      </c>
      <c r="AP6" s="52">
        <f t="shared" si="5"/>
        <v>107.2</v>
      </c>
      <c r="AQ6" s="52">
        <f t="shared" si="5"/>
        <v>104.8</v>
      </c>
      <c r="AR6" s="52">
        <f t="shared" si="5"/>
        <v>95.8</v>
      </c>
      <c r="AS6" s="52" t="str">
        <f>IF(AS8="-","【-】","【"&amp;SUBSTITUTE(TEXT(AS8,"#,##0.0"),"-","△")&amp;"】")</f>
        <v>【96.6】</v>
      </c>
      <c r="AT6" s="52" t="e">
        <f>IF(AT8="-",NA(),AT8)</f>
        <v>#N/A</v>
      </c>
      <c r="AU6" s="52" t="e">
        <f t="shared" ref="AU6:BC6" si="6">IF(AU8="-",NA(),AU8)</f>
        <v>#N/A</v>
      </c>
      <c r="AV6" s="52">
        <f t="shared" si="6"/>
        <v>69.3</v>
      </c>
      <c r="AW6" s="52">
        <f t="shared" si="6"/>
        <v>68.900000000000006</v>
      </c>
      <c r="AX6" s="52">
        <f t="shared" si="6"/>
        <v>74.3</v>
      </c>
      <c r="AY6" s="52" t="e">
        <f t="shared" si="6"/>
        <v>#N/A</v>
      </c>
      <c r="AZ6" s="52" t="e">
        <f t="shared" si="6"/>
        <v>#N/A</v>
      </c>
      <c r="BA6" s="52">
        <f t="shared" si="6"/>
        <v>86.3</v>
      </c>
      <c r="BB6" s="52">
        <f t="shared" si="6"/>
        <v>86.6</v>
      </c>
      <c r="BC6" s="52">
        <f t="shared" si="6"/>
        <v>86.2</v>
      </c>
      <c r="BD6" s="52" t="str">
        <f>IF(BD8="-","【-】","【"&amp;SUBSTITUTE(TEXT(BD8,"#,##0.0"),"-","△")&amp;"】")</f>
        <v>【86.6】</v>
      </c>
      <c r="BE6" s="52" t="e">
        <f>IF(BE8="-",NA(),BE8)</f>
        <v>#N/A</v>
      </c>
      <c r="BF6" s="52" t="e">
        <f t="shared" ref="BF6:BN6" si="7">IF(BF8="-",NA(),BF8)</f>
        <v>#N/A</v>
      </c>
      <c r="BG6" s="52">
        <f t="shared" si="7"/>
        <v>67.7</v>
      </c>
      <c r="BH6" s="52">
        <f t="shared" si="7"/>
        <v>67.7</v>
      </c>
      <c r="BI6" s="52">
        <f t="shared" si="7"/>
        <v>72.8</v>
      </c>
      <c r="BJ6" s="52" t="e">
        <f t="shared" si="7"/>
        <v>#N/A</v>
      </c>
      <c r="BK6" s="52" t="e">
        <f t="shared" si="7"/>
        <v>#N/A</v>
      </c>
      <c r="BL6" s="52">
        <f t="shared" si="7"/>
        <v>83.7</v>
      </c>
      <c r="BM6" s="52">
        <f t="shared" si="7"/>
        <v>84</v>
      </c>
      <c r="BN6" s="52">
        <f t="shared" si="7"/>
        <v>83.4</v>
      </c>
      <c r="BO6" s="52" t="str">
        <f>IF(BO8="-","【-】","【"&amp;SUBSTITUTE(TEXT(BO8,"#,##0.0"),"-","△")&amp;"】")</f>
        <v>【83.9】</v>
      </c>
      <c r="BP6" s="52" t="e">
        <f>IF(BP8="-",NA(),BP8)</f>
        <v>#N/A</v>
      </c>
      <c r="BQ6" s="52" t="e">
        <f t="shared" ref="BQ6:BY6" si="8">IF(BQ8="-",NA(),BQ8)</f>
        <v>#N/A</v>
      </c>
      <c r="BR6" s="52">
        <f t="shared" si="8"/>
        <v>54.5</v>
      </c>
      <c r="BS6" s="52">
        <f t="shared" si="8"/>
        <v>59.1</v>
      </c>
      <c r="BT6" s="52">
        <f t="shared" si="8"/>
        <v>64.3</v>
      </c>
      <c r="BU6" s="52" t="e">
        <f t="shared" si="8"/>
        <v>#N/A</v>
      </c>
      <c r="BV6" s="52" t="e">
        <f t="shared" si="8"/>
        <v>#N/A</v>
      </c>
      <c r="BW6" s="52">
        <f t="shared" si="8"/>
        <v>66.8</v>
      </c>
      <c r="BX6" s="52">
        <f t="shared" si="8"/>
        <v>66.599999999999994</v>
      </c>
      <c r="BY6" s="52">
        <f t="shared" si="8"/>
        <v>68</v>
      </c>
      <c r="BZ6" s="52" t="str">
        <f>IF(BZ8="-","【-】","【"&amp;SUBSTITUTE(TEXT(BZ8,"#,##0.0"),"-","△")&amp;"】")</f>
        <v>【68.7】</v>
      </c>
      <c r="CA6" s="53" t="e">
        <f>IF(CA8="-",NA(),CA8)</f>
        <v>#N/A</v>
      </c>
      <c r="CB6" s="53" t="e">
        <f t="shared" ref="CB6:CJ6" si="9">IF(CB8="-",NA(),CB8)</f>
        <v>#N/A</v>
      </c>
      <c r="CC6" s="53">
        <f t="shared" si="9"/>
        <v>108790</v>
      </c>
      <c r="CD6" s="53">
        <f t="shared" si="9"/>
        <v>101578</v>
      </c>
      <c r="CE6" s="53">
        <f t="shared" si="9"/>
        <v>106222</v>
      </c>
      <c r="CF6" s="53" t="e">
        <f t="shared" si="9"/>
        <v>#N/A</v>
      </c>
      <c r="CG6" s="53" t="e">
        <f t="shared" si="9"/>
        <v>#N/A</v>
      </c>
      <c r="CH6" s="53">
        <f t="shared" si="9"/>
        <v>59838</v>
      </c>
      <c r="CI6" s="53">
        <f t="shared" si="9"/>
        <v>62697</v>
      </c>
      <c r="CJ6" s="53">
        <f t="shared" si="9"/>
        <v>62059</v>
      </c>
      <c r="CK6" s="52" t="str">
        <f>IF(CK8="-","【-】","【"&amp;SUBSTITUTE(TEXT(CK8,"#,##0"),"-","△")&amp;"】")</f>
        <v>【62,428】</v>
      </c>
      <c r="CL6" s="53" t="e">
        <f>IF(CL8="-",NA(),CL8)</f>
        <v>#N/A</v>
      </c>
      <c r="CM6" s="53" t="e">
        <f t="shared" ref="CM6:CU6" si="10">IF(CM8="-",NA(),CM8)</f>
        <v>#N/A</v>
      </c>
      <c r="CN6" s="53">
        <f t="shared" si="10"/>
        <v>25349</v>
      </c>
      <c r="CO6" s="53">
        <f t="shared" si="10"/>
        <v>26120</v>
      </c>
      <c r="CP6" s="53">
        <f t="shared" si="10"/>
        <v>26120</v>
      </c>
      <c r="CQ6" s="53" t="e">
        <f t="shared" si="10"/>
        <v>#N/A</v>
      </c>
      <c r="CR6" s="53" t="e">
        <f t="shared" si="10"/>
        <v>#N/A</v>
      </c>
      <c r="CS6" s="53">
        <f t="shared" si="10"/>
        <v>16421</v>
      </c>
      <c r="CT6" s="53">
        <f t="shared" si="10"/>
        <v>17279</v>
      </c>
      <c r="CU6" s="53">
        <f t="shared" si="10"/>
        <v>17851</v>
      </c>
      <c r="CV6" s="52" t="str">
        <f>IF(CV8="-","【-】","【"&amp;SUBSTITUTE(TEXT(CV8,"#,##0"),"-","△")&amp;"】")</f>
        <v>【18,236】</v>
      </c>
      <c r="CW6" s="52" t="e">
        <f>IF(CW8="-",NA(),CW8)</f>
        <v>#N/A</v>
      </c>
      <c r="CX6" s="52" t="e">
        <f t="shared" ref="CX6:DF6" si="11">IF(CX8="-",NA(),CX8)</f>
        <v>#N/A</v>
      </c>
      <c r="CY6" s="52">
        <f t="shared" si="11"/>
        <v>39.1</v>
      </c>
      <c r="CZ6" s="52">
        <f t="shared" si="11"/>
        <v>42.8</v>
      </c>
      <c r="DA6" s="52">
        <f t="shared" si="11"/>
        <v>47.1</v>
      </c>
      <c r="DB6" s="52" t="e">
        <f t="shared" si="11"/>
        <v>#N/A</v>
      </c>
      <c r="DC6" s="52" t="e">
        <f t="shared" si="11"/>
        <v>#N/A</v>
      </c>
      <c r="DD6" s="52">
        <f t="shared" si="11"/>
        <v>57.4</v>
      </c>
      <c r="DE6" s="52">
        <f t="shared" si="11"/>
        <v>55.7</v>
      </c>
      <c r="DF6" s="52">
        <f t="shared" si="11"/>
        <v>57.2</v>
      </c>
      <c r="DG6" s="52" t="str">
        <f>IF(DG8="-","【-】","【"&amp;SUBSTITUTE(TEXT(DG8,"#,##0.0"),"-","△")&amp;"】")</f>
        <v>【56.1】</v>
      </c>
      <c r="DH6" s="52" t="e">
        <f>IF(DH8="-",NA(),DH8)</f>
        <v>#N/A</v>
      </c>
      <c r="DI6" s="52" t="e">
        <f t="shared" ref="DI6:DQ6" si="12">IF(DI8="-",NA(),DI8)</f>
        <v>#N/A</v>
      </c>
      <c r="DJ6" s="52">
        <f t="shared" si="12"/>
        <v>22.8</v>
      </c>
      <c r="DK6" s="52">
        <f t="shared" si="12"/>
        <v>23.7</v>
      </c>
      <c r="DL6" s="52">
        <f t="shared" si="12"/>
        <v>28.2</v>
      </c>
      <c r="DM6" s="52" t="e">
        <f t="shared" si="12"/>
        <v>#N/A</v>
      </c>
      <c r="DN6" s="52" t="e">
        <f t="shared" si="12"/>
        <v>#N/A</v>
      </c>
      <c r="DO6" s="52">
        <f t="shared" si="12"/>
        <v>23.9</v>
      </c>
      <c r="DP6" s="52">
        <f t="shared" si="12"/>
        <v>24.4</v>
      </c>
      <c r="DQ6" s="52">
        <f t="shared" si="12"/>
        <v>25.7</v>
      </c>
      <c r="DR6" s="52" t="str">
        <f>IF(DR8="-","【-】","【"&amp;SUBSTITUTE(TEXT(DR8,"#,##0.0"),"-","△")&amp;"】")</f>
        <v>【26.4】</v>
      </c>
      <c r="DS6" s="52" t="e">
        <f>IF(DS8="-",NA(),DS8)</f>
        <v>#N/A</v>
      </c>
      <c r="DT6" s="52" t="e">
        <f t="shared" ref="DT6:EB6" si="13">IF(DT8="-",NA(),DT8)</f>
        <v>#N/A</v>
      </c>
      <c r="DU6" s="52">
        <f t="shared" si="13"/>
        <v>0</v>
      </c>
      <c r="DV6" s="52">
        <f t="shared" si="13"/>
        <v>0</v>
      </c>
      <c r="DW6" s="52">
        <f t="shared" si="13"/>
        <v>5.8</v>
      </c>
      <c r="DX6" s="52" t="e">
        <f t="shared" si="13"/>
        <v>#N/A</v>
      </c>
      <c r="DY6" s="52" t="e">
        <f t="shared" si="13"/>
        <v>#N/A</v>
      </c>
      <c r="DZ6" s="52">
        <f t="shared" si="13"/>
        <v>84.6</v>
      </c>
      <c r="EA6" s="52">
        <f t="shared" si="13"/>
        <v>67.8</v>
      </c>
      <c r="EB6" s="52">
        <f t="shared" si="13"/>
        <v>61.8</v>
      </c>
      <c r="EC6" s="52" t="str">
        <f>IF(EC8="-","【-】","【"&amp;SUBSTITUTE(TEXT(EC8,"#,##0.0"),"-","△")&amp;"】")</f>
        <v>【54.5】</v>
      </c>
      <c r="ED6" s="52" t="e">
        <f>IF(ED8="-",NA(),ED8)</f>
        <v>#N/A</v>
      </c>
      <c r="EE6" s="52" t="e">
        <f t="shared" ref="EE6:EM6" si="14">IF(EE8="-",NA(),EE8)</f>
        <v>#N/A</v>
      </c>
      <c r="EF6" s="52">
        <f t="shared" si="14"/>
        <v>13.6</v>
      </c>
      <c r="EG6" s="52">
        <f t="shared" si="14"/>
        <v>16.600000000000001</v>
      </c>
      <c r="EH6" s="52">
        <f t="shared" si="14"/>
        <v>23.2</v>
      </c>
      <c r="EI6" s="52" t="e">
        <f t="shared" si="14"/>
        <v>#N/A</v>
      </c>
      <c r="EJ6" s="52" t="e">
        <f t="shared" si="14"/>
        <v>#N/A</v>
      </c>
      <c r="EK6" s="52">
        <f t="shared" si="14"/>
        <v>54.9</v>
      </c>
      <c r="EL6" s="52">
        <f t="shared" si="14"/>
        <v>56.1</v>
      </c>
      <c r="EM6" s="52">
        <f t="shared" si="14"/>
        <v>57.5</v>
      </c>
      <c r="EN6" s="52" t="str">
        <f>IF(EN8="-","【-】","【"&amp;SUBSTITUTE(TEXT(EN8,"#,##0.0"),"-","△")&amp;"】")</f>
        <v>【57.0】</v>
      </c>
      <c r="EO6" s="52" t="e">
        <f>IF(EO8="-",NA(),EO8)</f>
        <v>#N/A</v>
      </c>
      <c r="EP6" s="52" t="e">
        <f t="shared" ref="EP6:EX6" si="15">IF(EP8="-",NA(),EP8)</f>
        <v>#N/A</v>
      </c>
      <c r="EQ6" s="52">
        <f t="shared" si="15"/>
        <v>7</v>
      </c>
      <c r="ER6" s="52">
        <f t="shared" si="15"/>
        <v>36.200000000000003</v>
      </c>
      <c r="ES6" s="52">
        <f t="shared" si="15"/>
        <v>45.4</v>
      </c>
      <c r="ET6" s="52" t="e">
        <f t="shared" si="15"/>
        <v>#N/A</v>
      </c>
      <c r="EU6" s="52" t="e">
        <f t="shared" si="15"/>
        <v>#N/A</v>
      </c>
      <c r="EV6" s="52">
        <f t="shared" si="15"/>
        <v>68.8</v>
      </c>
      <c r="EW6" s="52">
        <f t="shared" si="15"/>
        <v>69.7</v>
      </c>
      <c r="EX6" s="52">
        <f t="shared" si="15"/>
        <v>70.400000000000006</v>
      </c>
      <c r="EY6" s="52" t="str">
        <f>IF(EY8="-","【-】","【"&amp;SUBSTITUTE(TEXT(EY8,"#,##0.0"),"-","△")&amp;"】")</f>
        <v>【70.4】</v>
      </c>
      <c r="EZ6" s="53" t="e">
        <f>IF(EZ8="-",NA(),EZ8)</f>
        <v>#N/A</v>
      </c>
      <c r="FA6" s="53" t="e">
        <f t="shared" ref="FA6:FI6" si="16">IF(FA8="-",NA(),FA8)</f>
        <v>#N/A</v>
      </c>
      <c r="FB6" s="53">
        <f t="shared" si="16"/>
        <v>91627073</v>
      </c>
      <c r="FC6" s="53">
        <f t="shared" si="16"/>
        <v>43443017</v>
      </c>
      <c r="FD6" s="53">
        <f t="shared" si="16"/>
        <v>45881589</v>
      </c>
      <c r="FE6" s="53" t="e">
        <f t="shared" si="16"/>
        <v>#N/A</v>
      </c>
      <c r="FF6" s="53" t="e">
        <f t="shared" si="16"/>
        <v>#N/A</v>
      </c>
      <c r="FG6" s="53">
        <f t="shared" si="16"/>
        <v>50294422</v>
      </c>
      <c r="FH6" s="53">
        <f t="shared" si="16"/>
        <v>49693831</v>
      </c>
      <c r="FI6" s="53">
        <f t="shared" si="16"/>
        <v>50513249</v>
      </c>
      <c r="FJ6" s="53" t="str">
        <f>IF(FJ8="-","【-】","【"&amp;SUBSTITUTE(TEXT(FJ8,"#,##0"),"-","△")&amp;"】")</f>
        <v>【50,999,060】</v>
      </c>
    </row>
    <row r="7" spans="1:166" s="54" customFormat="1" x14ac:dyDescent="0.2">
      <c r="A7" s="35" t="s">
        <v>164</v>
      </c>
      <c r="B7" s="50">
        <f t="shared" ref="B7:AH7" si="17">B8</f>
        <v>2023</v>
      </c>
      <c r="C7" s="50">
        <f t="shared" si="17"/>
        <v>117500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19</v>
      </c>
      <c r="R7" s="50" t="str">
        <f t="shared" si="17"/>
        <v>対象</v>
      </c>
      <c r="S7" s="50" t="str">
        <f t="shared" si="17"/>
        <v>透 I 訓 ガ</v>
      </c>
      <c r="T7" s="50" t="str">
        <f t="shared" si="17"/>
        <v>臨 感 地</v>
      </c>
      <c r="U7" s="51" t="str">
        <f>U8</f>
        <v>-</v>
      </c>
      <c r="V7" s="51">
        <f>V8</f>
        <v>42523</v>
      </c>
      <c r="W7" s="50" t="str">
        <f>W8</f>
        <v>非該当</v>
      </c>
      <c r="X7" s="50" t="str">
        <f t="shared" si="17"/>
        <v>非該当</v>
      </c>
      <c r="Y7" s="50" t="str">
        <f t="shared" si="17"/>
        <v>７：１</v>
      </c>
      <c r="Z7" s="51">
        <f t="shared" si="17"/>
        <v>292</v>
      </c>
      <c r="AA7" s="51" t="str">
        <f t="shared" si="17"/>
        <v>-</v>
      </c>
      <c r="AB7" s="51">
        <f t="shared" si="17"/>
        <v>30</v>
      </c>
      <c r="AC7" s="51" t="str">
        <f t="shared" si="17"/>
        <v>-</v>
      </c>
      <c r="AD7" s="51">
        <f t="shared" si="17"/>
        <v>21</v>
      </c>
      <c r="AE7" s="51">
        <f t="shared" si="17"/>
        <v>343</v>
      </c>
      <c r="AF7" s="51">
        <f t="shared" si="17"/>
        <v>283</v>
      </c>
      <c r="AG7" s="51" t="str">
        <f t="shared" si="17"/>
        <v>-</v>
      </c>
      <c r="AH7" s="51">
        <f t="shared" si="17"/>
        <v>283</v>
      </c>
      <c r="AI7" s="52" t="str">
        <f>AI8</f>
        <v>-</v>
      </c>
      <c r="AJ7" s="52" t="str">
        <f t="shared" ref="AJ7:AR7" si="18">AJ8</f>
        <v>-</v>
      </c>
      <c r="AK7" s="52">
        <f t="shared" si="18"/>
        <v>114.5</v>
      </c>
      <c r="AL7" s="52">
        <f t="shared" si="18"/>
        <v>105.4</v>
      </c>
      <c r="AM7" s="52">
        <f t="shared" si="18"/>
        <v>94.6</v>
      </c>
      <c r="AN7" s="52" t="str">
        <f t="shared" si="18"/>
        <v>-</v>
      </c>
      <c r="AO7" s="52" t="str">
        <f t="shared" si="18"/>
        <v>-</v>
      </c>
      <c r="AP7" s="52">
        <f t="shared" si="18"/>
        <v>107.2</v>
      </c>
      <c r="AQ7" s="52">
        <f t="shared" si="18"/>
        <v>104.8</v>
      </c>
      <c r="AR7" s="52">
        <f t="shared" si="18"/>
        <v>95.8</v>
      </c>
      <c r="AS7" s="52"/>
      <c r="AT7" s="52" t="str">
        <f>AT8</f>
        <v>-</v>
      </c>
      <c r="AU7" s="52" t="str">
        <f t="shared" ref="AU7:BC7" si="19">AU8</f>
        <v>-</v>
      </c>
      <c r="AV7" s="52">
        <f t="shared" si="19"/>
        <v>69.3</v>
      </c>
      <c r="AW7" s="52">
        <f t="shared" si="19"/>
        <v>68.900000000000006</v>
      </c>
      <c r="AX7" s="52">
        <f t="shared" si="19"/>
        <v>74.3</v>
      </c>
      <c r="AY7" s="52" t="str">
        <f t="shared" si="19"/>
        <v>-</v>
      </c>
      <c r="AZ7" s="52" t="str">
        <f t="shared" si="19"/>
        <v>-</v>
      </c>
      <c r="BA7" s="52">
        <f t="shared" si="19"/>
        <v>86.3</v>
      </c>
      <c r="BB7" s="52">
        <f t="shared" si="19"/>
        <v>86.6</v>
      </c>
      <c r="BC7" s="52">
        <f t="shared" si="19"/>
        <v>86.2</v>
      </c>
      <c r="BD7" s="52"/>
      <c r="BE7" s="52" t="str">
        <f>BE8</f>
        <v>-</v>
      </c>
      <c r="BF7" s="52" t="str">
        <f t="shared" ref="BF7:BN7" si="20">BF8</f>
        <v>-</v>
      </c>
      <c r="BG7" s="52">
        <f t="shared" si="20"/>
        <v>67.7</v>
      </c>
      <c r="BH7" s="52">
        <f t="shared" si="20"/>
        <v>67.7</v>
      </c>
      <c r="BI7" s="52">
        <f t="shared" si="20"/>
        <v>72.8</v>
      </c>
      <c r="BJ7" s="52" t="str">
        <f t="shared" si="20"/>
        <v>-</v>
      </c>
      <c r="BK7" s="52" t="str">
        <f t="shared" si="20"/>
        <v>-</v>
      </c>
      <c r="BL7" s="52">
        <f t="shared" si="20"/>
        <v>83.7</v>
      </c>
      <c r="BM7" s="52">
        <f t="shared" si="20"/>
        <v>84</v>
      </c>
      <c r="BN7" s="52">
        <f t="shared" si="20"/>
        <v>83.4</v>
      </c>
      <c r="BO7" s="52"/>
      <c r="BP7" s="52" t="str">
        <f>BP8</f>
        <v>-</v>
      </c>
      <c r="BQ7" s="52" t="str">
        <f t="shared" ref="BQ7:BY7" si="21">BQ8</f>
        <v>-</v>
      </c>
      <c r="BR7" s="52">
        <f t="shared" si="21"/>
        <v>54.5</v>
      </c>
      <c r="BS7" s="52">
        <f t="shared" si="21"/>
        <v>59.1</v>
      </c>
      <c r="BT7" s="52">
        <f t="shared" si="21"/>
        <v>64.3</v>
      </c>
      <c r="BU7" s="52" t="str">
        <f t="shared" si="21"/>
        <v>-</v>
      </c>
      <c r="BV7" s="52" t="str">
        <f t="shared" si="21"/>
        <v>-</v>
      </c>
      <c r="BW7" s="52">
        <f t="shared" si="21"/>
        <v>66.8</v>
      </c>
      <c r="BX7" s="52">
        <f t="shared" si="21"/>
        <v>66.599999999999994</v>
      </c>
      <c r="BY7" s="52">
        <f t="shared" si="21"/>
        <v>68</v>
      </c>
      <c r="BZ7" s="52"/>
      <c r="CA7" s="53" t="str">
        <f>CA8</f>
        <v>-</v>
      </c>
      <c r="CB7" s="53" t="str">
        <f t="shared" ref="CB7:CJ7" si="22">CB8</f>
        <v>-</v>
      </c>
      <c r="CC7" s="53">
        <f t="shared" si="22"/>
        <v>108790</v>
      </c>
      <c r="CD7" s="53">
        <f t="shared" si="22"/>
        <v>101578</v>
      </c>
      <c r="CE7" s="53">
        <f t="shared" si="22"/>
        <v>106222</v>
      </c>
      <c r="CF7" s="53" t="str">
        <f t="shared" si="22"/>
        <v>-</v>
      </c>
      <c r="CG7" s="53" t="str">
        <f t="shared" si="22"/>
        <v>-</v>
      </c>
      <c r="CH7" s="53">
        <f t="shared" si="22"/>
        <v>59838</v>
      </c>
      <c r="CI7" s="53">
        <f t="shared" si="22"/>
        <v>62697</v>
      </c>
      <c r="CJ7" s="53">
        <f t="shared" si="22"/>
        <v>62059</v>
      </c>
      <c r="CK7" s="52"/>
      <c r="CL7" s="53" t="str">
        <f>CL8</f>
        <v>-</v>
      </c>
      <c r="CM7" s="53" t="str">
        <f t="shared" ref="CM7:CU7" si="23">CM8</f>
        <v>-</v>
      </c>
      <c r="CN7" s="53">
        <f t="shared" si="23"/>
        <v>25349</v>
      </c>
      <c r="CO7" s="53">
        <f t="shared" si="23"/>
        <v>26120</v>
      </c>
      <c r="CP7" s="53">
        <f t="shared" si="23"/>
        <v>26120</v>
      </c>
      <c r="CQ7" s="53" t="str">
        <f t="shared" si="23"/>
        <v>-</v>
      </c>
      <c r="CR7" s="53" t="str">
        <f t="shared" si="23"/>
        <v>-</v>
      </c>
      <c r="CS7" s="53">
        <f t="shared" si="23"/>
        <v>16421</v>
      </c>
      <c r="CT7" s="53">
        <f t="shared" si="23"/>
        <v>17279</v>
      </c>
      <c r="CU7" s="53">
        <f t="shared" si="23"/>
        <v>17851</v>
      </c>
      <c r="CV7" s="52"/>
      <c r="CW7" s="52" t="str">
        <f>CW8</f>
        <v>-</v>
      </c>
      <c r="CX7" s="52" t="str">
        <f t="shared" ref="CX7:DF7" si="24">CX8</f>
        <v>-</v>
      </c>
      <c r="CY7" s="52">
        <f t="shared" si="24"/>
        <v>39.1</v>
      </c>
      <c r="CZ7" s="52">
        <f t="shared" si="24"/>
        <v>42.8</v>
      </c>
      <c r="DA7" s="52">
        <f t="shared" si="24"/>
        <v>47.1</v>
      </c>
      <c r="DB7" s="52" t="str">
        <f t="shared" si="24"/>
        <v>-</v>
      </c>
      <c r="DC7" s="52" t="str">
        <f t="shared" si="24"/>
        <v>-</v>
      </c>
      <c r="DD7" s="52">
        <f t="shared" si="24"/>
        <v>57.4</v>
      </c>
      <c r="DE7" s="52">
        <f t="shared" si="24"/>
        <v>55.7</v>
      </c>
      <c r="DF7" s="52">
        <f t="shared" si="24"/>
        <v>57.2</v>
      </c>
      <c r="DG7" s="52"/>
      <c r="DH7" s="52" t="str">
        <f>DH8</f>
        <v>-</v>
      </c>
      <c r="DI7" s="52" t="str">
        <f t="shared" ref="DI7:DQ7" si="25">DI8</f>
        <v>-</v>
      </c>
      <c r="DJ7" s="52">
        <f t="shared" si="25"/>
        <v>22.8</v>
      </c>
      <c r="DK7" s="52">
        <f t="shared" si="25"/>
        <v>23.7</v>
      </c>
      <c r="DL7" s="52">
        <f t="shared" si="25"/>
        <v>28.2</v>
      </c>
      <c r="DM7" s="52" t="str">
        <f t="shared" si="25"/>
        <v>-</v>
      </c>
      <c r="DN7" s="52" t="str">
        <f t="shared" si="25"/>
        <v>-</v>
      </c>
      <c r="DO7" s="52">
        <f t="shared" si="25"/>
        <v>23.9</v>
      </c>
      <c r="DP7" s="52">
        <f t="shared" si="25"/>
        <v>24.4</v>
      </c>
      <c r="DQ7" s="52">
        <f t="shared" si="25"/>
        <v>25.7</v>
      </c>
      <c r="DR7" s="52"/>
      <c r="DS7" s="52" t="str">
        <f>DS8</f>
        <v>-</v>
      </c>
      <c r="DT7" s="52" t="str">
        <f t="shared" ref="DT7:EB7" si="26">DT8</f>
        <v>-</v>
      </c>
      <c r="DU7" s="52">
        <f t="shared" si="26"/>
        <v>0</v>
      </c>
      <c r="DV7" s="52">
        <f t="shared" si="26"/>
        <v>0</v>
      </c>
      <c r="DW7" s="52">
        <f t="shared" si="26"/>
        <v>5.8</v>
      </c>
      <c r="DX7" s="52" t="str">
        <f t="shared" si="26"/>
        <v>-</v>
      </c>
      <c r="DY7" s="52" t="str">
        <f t="shared" si="26"/>
        <v>-</v>
      </c>
      <c r="DZ7" s="52">
        <f t="shared" si="26"/>
        <v>84.6</v>
      </c>
      <c r="EA7" s="52">
        <f t="shared" si="26"/>
        <v>67.8</v>
      </c>
      <c r="EB7" s="52">
        <f t="shared" si="26"/>
        <v>61.8</v>
      </c>
      <c r="EC7" s="52"/>
      <c r="ED7" s="52" t="str">
        <f>ED8</f>
        <v>-</v>
      </c>
      <c r="EE7" s="52" t="str">
        <f t="shared" ref="EE7:EM7" si="27">EE8</f>
        <v>-</v>
      </c>
      <c r="EF7" s="52">
        <f t="shared" si="27"/>
        <v>13.6</v>
      </c>
      <c r="EG7" s="52">
        <f t="shared" si="27"/>
        <v>16.600000000000001</v>
      </c>
      <c r="EH7" s="52">
        <f t="shared" si="27"/>
        <v>23.2</v>
      </c>
      <c r="EI7" s="52" t="str">
        <f t="shared" si="27"/>
        <v>-</v>
      </c>
      <c r="EJ7" s="52" t="str">
        <f t="shared" si="27"/>
        <v>-</v>
      </c>
      <c r="EK7" s="52">
        <f t="shared" si="27"/>
        <v>54.9</v>
      </c>
      <c r="EL7" s="52">
        <f t="shared" si="27"/>
        <v>56.1</v>
      </c>
      <c r="EM7" s="52">
        <f t="shared" si="27"/>
        <v>57.5</v>
      </c>
      <c r="EN7" s="52"/>
      <c r="EO7" s="52" t="str">
        <f>EO8</f>
        <v>-</v>
      </c>
      <c r="EP7" s="52" t="str">
        <f t="shared" ref="EP7:EX7" si="28">EP8</f>
        <v>-</v>
      </c>
      <c r="EQ7" s="52">
        <f t="shared" si="28"/>
        <v>7</v>
      </c>
      <c r="ER7" s="52">
        <f t="shared" si="28"/>
        <v>36.200000000000003</v>
      </c>
      <c r="ES7" s="52">
        <f t="shared" si="28"/>
        <v>45.4</v>
      </c>
      <c r="ET7" s="52" t="str">
        <f t="shared" si="28"/>
        <v>-</v>
      </c>
      <c r="EU7" s="52" t="str">
        <f t="shared" si="28"/>
        <v>-</v>
      </c>
      <c r="EV7" s="52">
        <f t="shared" si="28"/>
        <v>68.8</v>
      </c>
      <c r="EW7" s="52">
        <f t="shared" si="28"/>
        <v>69.7</v>
      </c>
      <c r="EX7" s="52">
        <f t="shared" si="28"/>
        <v>70.400000000000006</v>
      </c>
      <c r="EY7" s="52"/>
      <c r="EZ7" s="53" t="str">
        <f>EZ8</f>
        <v>-</v>
      </c>
      <c r="FA7" s="53" t="str">
        <f t="shared" ref="FA7:FI7" si="29">FA8</f>
        <v>-</v>
      </c>
      <c r="FB7" s="53">
        <f t="shared" si="29"/>
        <v>91627073</v>
      </c>
      <c r="FC7" s="53">
        <f t="shared" si="29"/>
        <v>43443017</v>
      </c>
      <c r="FD7" s="53">
        <f t="shared" si="29"/>
        <v>45881589</v>
      </c>
      <c r="FE7" s="53" t="str">
        <f t="shared" si="29"/>
        <v>-</v>
      </c>
      <c r="FF7" s="53" t="str">
        <f t="shared" si="29"/>
        <v>-</v>
      </c>
      <c r="FG7" s="53">
        <f t="shared" si="29"/>
        <v>50294422</v>
      </c>
      <c r="FH7" s="53">
        <f t="shared" si="29"/>
        <v>49693831</v>
      </c>
      <c r="FI7" s="53">
        <f t="shared" si="29"/>
        <v>50513249</v>
      </c>
      <c r="FJ7" s="53"/>
    </row>
    <row r="8" spans="1:166" s="54" customFormat="1" x14ac:dyDescent="0.2">
      <c r="A8" s="35"/>
      <c r="B8" s="55">
        <v>2023</v>
      </c>
      <c r="C8" s="55">
        <v>117500</v>
      </c>
      <c r="D8" s="55">
        <v>46</v>
      </c>
      <c r="E8" s="55">
        <v>6</v>
      </c>
      <c r="F8" s="55">
        <v>0</v>
      </c>
      <c r="G8" s="55">
        <v>1</v>
      </c>
      <c r="H8" s="55" t="s">
        <v>165</v>
      </c>
      <c r="I8" s="55" t="s">
        <v>166</v>
      </c>
      <c r="J8" s="55" t="s">
        <v>167</v>
      </c>
      <c r="K8" s="55" t="s">
        <v>168</v>
      </c>
      <c r="L8" s="55" t="s">
        <v>169</v>
      </c>
      <c r="M8" s="55" t="s">
        <v>170</v>
      </c>
      <c r="N8" s="55" t="s">
        <v>171</v>
      </c>
      <c r="O8" s="55" t="s">
        <v>172</v>
      </c>
      <c r="P8" s="55" t="s">
        <v>173</v>
      </c>
      <c r="Q8" s="56">
        <v>19</v>
      </c>
      <c r="R8" s="55" t="s">
        <v>174</v>
      </c>
      <c r="S8" s="55" t="s">
        <v>175</v>
      </c>
      <c r="T8" s="55" t="s">
        <v>176</v>
      </c>
      <c r="U8" s="56" t="s">
        <v>40</v>
      </c>
      <c r="V8" s="56">
        <v>42523</v>
      </c>
      <c r="W8" s="55" t="s">
        <v>177</v>
      </c>
      <c r="X8" s="55" t="s">
        <v>177</v>
      </c>
      <c r="Y8" s="57" t="s">
        <v>178</v>
      </c>
      <c r="Z8" s="56">
        <v>292</v>
      </c>
      <c r="AA8" s="56" t="s">
        <v>40</v>
      </c>
      <c r="AB8" s="56">
        <v>30</v>
      </c>
      <c r="AC8" s="56" t="s">
        <v>40</v>
      </c>
      <c r="AD8" s="56">
        <v>21</v>
      </c>
      <c r="AE8" s="56">
        <v>343</v>
      </c>
      <c r="AF8" s="56">
        <v>283</v>
      </c>
      <c r="AG8" s="56" t="s">
        <v>40</v>
      </c>
      <c r="AH8" s="56">
        <v>283</v>
      </c>
      <c r="AI8" s="58" t="s">
        <v>40</v>
      </c>
      <c r="AJ8" s="58" t="s">
        <v>40</v>
      </c>
      <c r="AK8" s="58">
        <v>114.5</v>
      </c>
      <c r="AL8" s="58">
        <v>105.4</v>
      </c>
      <c r="AM8" s="58">
        <v>94.6</v>
      </c>
      <c r="AN8" s="58" t="s">
        <v>40</v>
      </c>
      <c r="AO8" s="58" t="s">
        <v>40</v>
      </c>
      <c r="AP8" s="58">
        <v>107.2</v>
      </c>
      <c r="AQ8" s="58">
        <v>104.8</v>
      </c>
      <c r="AR8" s="58">
        <v>95.8</v>
      </c>
      <c r="AS8" s="58">
        <v>96.6</v>
      </c>
      <c r="AT8" s="58" t="s">
        <v>40</v>
      </c>
      <c r="AU8" s="58" t="s">
        <v>40</v>
      </c>
      <c r="AV8" s="58">
        <v>69.3</v>
      </c>
      <c r="AW8" s="58">
        <v>68.900000000000006</v>
      </c>
      <c r="AX8" s="58">
        <v>74.3</v>
      </c>
      <c r="AY8" s="58" t="s">
        <v>40</v>
      </c>
      <c r="AZ8" s="58" t="s">
        <v>40</v>
      </c>
      <c r="BA8" s="58">
        <v>86.3</v>
      </c>
      <c r="BB8" s="58">
        <v>86.6</v>
      </c>
      <c r="BC8" s="58">
        <v>86.2</v>
      </c>
      <c r="BD8" s="58">
        <v>86.6</v>
      </c>
      <c r="BE8" s="59" t="s">
        <v>40</v>
      </c>
      <c r="BF8" s="59" t="s">
        <v>40</v>
      </c>
      <c r="BG8" s="59">
        <v>67.7</v>
      </c>
      <c r="BH8" s="59">
        <v>67.7</v>
      </c>
      <c r="BI8" s="59">
        <v>72.8</v>
      </c>
      <c r="BJ8" s="59" t="s">
        <v>40</v>
      </c>
      <c r="BK8" s="59" t="s">
        <v>40</v>
      </c>
      <c r="BL8" s="59">
        <v>83.7</v>
      </c>
      <c r="BM8" s="59">
        <v>84</v>
      </c>
      <c r="BN8" s="59">
        <v>83.4</v>
      </c>
      <c r="BO8" s="59">
        <v>83.9</v>
      </c>
      <c r="BP8" s="58" t="s">
        <v>40</v>
      </c>
      <c r="BQ8" s="58" t="s">
        <v>40</v>
      </c>
      <c r="BR8" s="58">
        <v>54.5</v>
      </c>
      <c r="BS8" s="58">
        <v>59.1</v>
      </c>
      <c r="BT8" s="58">
        <v>64.3</v>
      </c>
      <c r="BU8" s="58" t="s">
        <v>40</v>
      </c>
      <c r="BV8" s="58" t="s">
        <v>40</v>
      </c>
      <c r="BW8" s="58">
        <v>66.8</v>
      </c>
      <c r="BX8" s="58">
        <v>66.599999999999994</v>
      </c>
      <c r="BY8" s="58">
        <v>68</v>
      </c>
      <c r="BZ8" s="58">
        <v>68.7</v>
      </c>
      <c r="CA8" s="59" t="s">
        <v>40</v>
      </c>
      <c r="CB8" s="59" t="s">
        <v>40</v>
      </c>
      <c r="CC8" s="59">
        <v>108790</v>
      </c>
      <c r="CD8" s="59">
        <v>101578</v>
      </c>
      <c r="CE8" s="59">
        <v>106222</v>
      </c>
      <c r="CF8" s="59" t="s">
        <v>40</v>
      </c>
      <c r="CG8" s="59" t="s">
        <v>40</v>
      </c>
      <c r="CH8" s="59">
        <v>59838</v>
      </c>
      <c r="CI8" s="59">
        <v>62697</v>
      </c>
      <c r="CJ8" s="59">
        <v>62059</v>
      </c>
      <c r="CK8" s="58">
        <v>62428</v>
      </c>
      <c r="CL8" s="59" t="s">
        <v>40</v>
      </c>
      <c r="CM8" s="59" t="s">
        <v>40</v>
      </c>
      <c r="CN8" s="59">
        <v>25349</v>
      </c>
      <c r="CO8" s="59">
        <v>26120</v>
      </c>
      <c r="CP8" s="59">
        <v>26120</v>
      </c>
      <c r="CQ8" s="59" t="s">
        <v>40</v>
      </c>
      <c r="CR8" s="59" t="s">
        <v>40</v>
      </c>
      <c r="CS8" s="59">
        <v>16421</v>
      </c>
      <c r="CT8" s="59">
        <v>17279</v>
      </c>
      <c r="CU8" s="59">
        <v>17851</v>
      </c>
      <c r="CV8" s="58">
        <v>18236</v>
      </c>
      <c r="CW8" s="59" t="s">
        <v>40</v>
      </c>
      <c r="CX8" s="59" t="s">
        <v>40</v>
      </c>
      <c r="CY8" s="59">
        <v>39.1</v>
      </c>
      <c r="CZ8" s="59">
        <v>42.8</v>
      </c>
      <c r="DA8" s="59">
        <v>47.1</v>
      </c>
      <c r="DB8" s="59" t="s">
        <v>40</v>
      </c>
      <c r="DC8" s="59" t="s">
        <v>40</v>
      </c>
      <c r="DD8" s="59">
        <v>57.4</v>
      </c>
      <c r="DE8" s="59">
        <v>55.7</v>
      </c>
      <c r="DF8" s="59">
        <v>57.2</v>
      </c>
      <c r="DG8" s="59">
        <v>56.1</v>
      </c>
      <c r="DH8" s="59" t="s">
        <v>40</v>
      </c>
      <c r="DI8" s="59" t="s">
        <v>40</v>
      </c>
      <c r="DJ8" s="59">
        <v>22.8</v>
      </c>
      <c r="DK8" s="59">
        <v>23.7</v>
      </c>
      <c r="DL8" s="59">
        <v>28.2</v>
      </c>
      <c r="DM8" s="59" t="s">
        <v>40</v>
      </c>
      <c r="DN8" s="59" t="s">
        <v>40</v>
      </c>
      <c r="DO8" s="59">
        <v>23.9</v>
      </c>
      <c r="DP8" s="59">
        <v>24.4</v>
      </c>
      <c r="DQ8" s="59">
        <v>25.7</v>
      </c>
      <c r="DR8" s="59">
        <v>26.4</v>
      </c>
      <c r="DS8" s="59" t="s">
        <v>40</v>
      </c>
      <c r="DT8" s="59" t="s">
        <v>40</v>
      </c>
      <c r="DU8" s="59">
        <v>0</v>
      </c>
      <c r="DV8" s="59">
        <v>0</v>
      </c>
      <c r="DW8" s="59">
        <v>5.8</v>
      </c>
      <c r="DX8" s="59" t="s">
        <v>40</v>
      </c>
      <c r="DY8" s="59" t="s">
        <v>40</v>
      </c>
      <c r="DZ8" s="59">
        <v>84.6</v>
      </c>
      <c r="EA8" s="59">
        <v>67.8</v>
      </c>
      <c r="EB8" s="59">
        <v>61.8</v>
      </c>
      <c r="EC8" s="59">
        <v>54.5</v>
      </c>
      <c r="ED8" s="58" t="s">
        <v>40</v>
      </c>
      <c r="EE8" s="58" t="s">
        <v>40</v>
      </c>
      <c r="EF8" s="58">
        <v>13.6</v>
      </c>
      <c r="EG8" s="58">
        <v>16.600000000000001</v>
      </c>
      <c r="EH8" s="58">
        <v>23.2</v>
      </c>
      <c r="EI8" s="58" t="s">
        <v>40</v>
      </c>
      <c r="EJ8" s="58" t="s">
        <v>40</v>
      </c>
      <c r="EK8" s="58">
        <v>54.9</v>
      </c>
      <c r="EL8" s="58">
        <v>56.1</v>
      </c>
      <c r="EM8" s="58">
        <v>57.5</v>
      </c>
      <c r="EN8" s="58">
        <v>57</v>
      </c>
      <c r="EO8" s="58" t="s">
        <v>40</v>
      </c>
      <c r="EP8" s="58" t="s">
        <v>40</v>
      </c>
      <c r="EQ8" s="58">
        <v>7</v>
      </c>
      <c r="ER8" s="58">
        <v>36.200000000000003</v>
      </c>
      <c r="ES8" s="58">
        <v>45.4</v>
      </c>
      <c r="ET8" s="58" t="s">
        <v>40</v>
      </c>
      <c r="EU8" s="58" t="s">
        <v>40</v>
      </c>
      <c r="EV8" s="58">
        <v>68.8</v>
      </c>
      <c r="EW8" s="58">
        <v>69.7</v>
      </c>
      <c r="EX8" s="58">
        <v>70.400000000000006</v>
      </c>
      <c r="EY8" s="58">
        <v>70.400000000000006</v>
      </c>
      <c r="EZ8" s="59" t="s">
        <v>40</v>
      </c>
      <c r="FA8" s="59" t="s">
        <v>40</v>
      </c>
      <c r="FB8" s="59">
        <v>91627073</v>
      </c>
      <c r="FC8" s="59">
        <v>43443017</v>
      </c>
      <c r="FD8" s="59">
        <v>45881589</v>
      </c>
      <c r="FE8" s="59" t="s">
        <v>40</v>
      </c>
      <c r="FF8" s="59" t="s">
        <v>40</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216443A-73C2-41DA-B13C-950B98BB9845}"/>
</file>

<file path=customXml/itemProps2.xml><?xml version="1.0" encoding="utf-8"?>
<ds:datastoreItem xmlns:ds="http://schemas.openxmlformats.org/officeDocument/2006/customXml" ds:itemID="{DB063CD9-362D-4979-AA77-DC358A802D7A}"/>
</file>

<file path=customXml/itemProps3.xml><?xml version="1.0" encoding="utf-8"?>
<ds:datastoreItem xmlns:ds="http://schemas.openxmlformats.org/officeDocument/2006/customXml" ds:itemID="{C8AC43E3-6B7F-4C73-865D-A4B6B080FA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2025-02-13T07:39:20Z</dcterms:created>
  <dcterms:modified xsi:type="dcterms:W3CDTF">2025-02-13T07:39:32Z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