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99CF5989-AE52-4A21-9209-E62D95E52E21}" xr6:coauthVersionLast="47" xr6:coauthVersionMax="47" xr10:uidLastSave="{3232AE15-FB26-4673-AA05-2288A6AAA496}"/>
  <workbookProtection workbookAlgorithmName="SHA-512" workbookHashValue="fHRGkh3yzrDwzTQW1IMGsaQgg4meaPtfZqICtDScNtw2IUyiBNKGfR0+Mw1gQBwx1i4gX7GNzmxWaRW8hDjmkQ==" workbookSaltValue="VJUvotanDz2HFexVNUcdd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GT80" i="4" s="1"/>
  <c r="ES7" i="5"/>
  <c r="ER7" i="5"/>
  <c r="EQ7" i="5"/>
  <c r="EP7" i="5"/>
  <c r="HI79" i="4" s="1"/>
  <c r="EO7" i="5"/>
  <c r="EM7" i="5"/>
  <c r="EL7" i="5"/>
  <c r="EK7" i="5"/>
  <c r="EK80" i="4" s="1"/>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BV7" i="5"/>
  <c r="BU7" i="5"/>
  <c r="BT7" i="5"/>
  <c r="BS7" i="5"/>
  <c r="LY33" i="4" s="1"/>
  <c r="BR7" i="5"/>
  <c r="BQ7" i="5"/>
  <c r="BP7" i="5"/>
  <c r="BN7" i="5"/>
  <c r="BM7" i="5"/>
  <c r="BL7" i="5"/>
  <c r="BK7" i="5"/>
  <c r="BJ7" i="5"/>
  <c r="BI7" i="5"/>
  <c r="BH7" i="5"/>
  <c r="BG7" i="5"/>
  <c r="BF7" i="5"/>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LP8" i="4" s="1"/>
  <c r="AA6" i="5"/>
  <c r="Z6" i="5"/>
  <c r="Y6" i="5"/>
  <c r="FZ12" i="4" s="1"/>
  <c r="X6" i="5"/>
  <c r="EG12" i="4" s="1"/>
  <c r="W6" i="5"/>
  <c r="V6" i="5"/>
  <c r="U6" i="5"/>
  <c r="B12" i="4" s="1"/>
  <c r="T6" i="5"/>
  <c r="FZ10" i="4" s="1"/>
  <c r="S6" i="5"/>
  <c r="R6" i="5"/>
  <c r="CN10" i="4" s="1"/>
  <c r="Q6" i="5"/>
  <c r="P6" i="5"/>
  <c r="B10" i="4" s="1"/>
  <c r="O6" i="5"/>
  <c r="N6" i="5"/>
  <c r="EG8" i="4" s="1"/>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C90" i="4"/>
  <c r="MO80" i="4"/>
  <c r="LZ80" i="4"/>
  <c r="LK80" i="4"/>
  <c r="KV80" i="4"/>
  <c r="KG80" i="4"/>
  <c r="IM80" i="4"/>
  <c r="HX80" i="4"/>
  <c r="HI80" i="4"/>
  <c r="FO80" i="4"/>
  <c r="EZ80" i="4"/>
  <c r="DV80" i="4"/>
  <c r="DG80" i="4"/>
  <c r="BI80" i="4"/>
  <c r="AT80" i="4"/>
  <c r="AE80" i="4"/>
  <c r="MO79" i="4"/>
  <c r="LZ79" i="4"/>
  <c r="LK79" i="4"/>
  <c r="KV79" i="4"/>
  <c r="KG79" i="4"/>
  <c r="JB79" i="4"/>
  <c r="IM79" i="4"/>
  <c r="HX79" i="4"/>
  <c r="GT79" i="4"/>
  <c r="FO79" i="4"/>
  <c r="EK79" i="4"/>
  <c r="DV79" i="4"/>
  <c r="DG79" i="4"/>
  <c r="BX79" i="4"/>
  <c r="BI79" i="4"/>
  <c r="AT79" i="4"/>
  <c r="AE79" i="4"/>
  <c r="P79" i="4"/>
  <c r="MN56" i="4"/>
  <c r="LY56" i="4"/>
  <c r="LJ56" i="4"/>
  <c r="KU56" i="4"/>
  <c r="KF56" i="4"/>
  <c r="IK56" i="4"/>
  <c r="HV56" i="4"/>
  <c r="HG56" i="4"/>
  <c r="FL56" i="4"/>
  <c r="EW56" i="4"/>
  <c r="DS56" i="4"/>
  <c r="DD56" i="4"/>
  <c r="BI56" i="4"/>
  <c r="AT56" i="4"/>
  <c r="AE56" i="4"/>
  <c r="MN55" i="4"/>
  <c r="LJ55" i="4"/>
  <c r="KU55" i="4"/>
  <c r="KF55" i="4"/>
  <c r="IZ55" i="4"/>
  <c r="IK55" i="4"/>
  <c r="HV55" i="4"/>
  <c r="HG55" i="4"/>
  <c r="GR55" i="4"/>
  <c r="FL55" i="4"/>
  <c r="EH55" i="4"/>
  <c r="DS55" i="4"/>
  <c r="DD55" i="4"/>
  <c r="BX55" i="4"/>
  <c r="BI55" i="4"/>
  <c r="AT55" i="4"/>
  <c r="P55" i="4"/>
  <c r="MN34" i="4"/>
  <c r="LY34" i="4"/>
  <c r="LJ34" i="4"/>
  <c r="KU34" i="4"/>
  <c r="KF34" i="4"/>
  <c r="IZ34" i="4"/>
  <c r="IK34" i="4"/>
  <c r="HV34" i="4"/>
  <c r="HG34" i="4"/>
  <c r="GR34" i="4"/>
  <c r="FL34" i="4"/>
  <c r="EW34" i="4"/>
  <c r="DS34" i="4"/>
  <c r="DD34" i="4"/>
  <c r="BI34" i="4"/>
  <c r="AT34" i="4"/>
  <c r="AE34" i="4"/>
  <c r="MN33" i="4"/>
  <c r="LJ33" i="4"/>
  <c r="KU33" i="4"/>
  <c r="KF33" i="4"/>
  <c r="IZ33" i="4"/>
  <c r="IK33" i="4"/>
  <c r="HV33" i="4"/>
  <c r="HG33" i="4"/>
  <c r="GR33" i="4"/>
  <c r="FL33" i="4"/>
  <c r="EH33" i="4"/>
  <c r="DS33" i="4"/>
  <c r="DD33" i="4"/>
  <c r="BX33" i="4"/>
  <c r="BI33" i="4"/>
  <c r="AT33" i="4"/>
  <c r="P33" i="4"/>
  <c r="LP12" i="4"/>
  <c r="JW12" i="4"/>
  <c r="ID12" i="4"/>
  <c r="CN12" i="4"/>
  <c r="AU12" i="4"/>
  <c r="LP10" i="4"/>
  <c r="ID10" i="4"/>
  <c r="EG10" i="4"/>
  <c r="AU10" i="4"/>
  <c r="JW8" i="4"/>
  <c r="ID8" i="4"/>
  <c r="FZ8" i="4"/>
  <c r="CN8" i="4"/>
  <c r="AU8" i="4"/>
  <c r="B8" i="4"/>
  <c r="FO78" i="4" l="1"/>
  <c r="BX78" i="4"/>
  <c r="BX54" i="4"/>
  <c r="BX32" i="4"/>
  <c r="MO78" i="4"/>
  <c r="MN54" i="4"/>
  <c r="MN32" i="4"/>
  <c r="JB78" i="4"/>
  <c r="IZ54" i="4"/>
  <c r="IZ32"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DS32" i="4"/>
  <c r="KV78" i="4"/>
  <c r="KU54" i="4"/>
  <c r="KU32" i="4"/>
  <c r="HI78" i="4"/>
  <c r="HG54" i="4"/>
  <c r="HG32" i="4"/>
  <c r="DV78" i="4"/>
  <c r="DS54" i="4"/>
  <c r="AE78" i="4"/>
  <c r="AE54" i="4"/>
  <c r="AE32" i="4"/>
</calcChain>
</file>

<file path=xl/sharedStrings.xml><?xml version="1.0" encoding="utf-8"?>
<sst xmlns="http://schemas.openxmlformats.org/spreadsheetml/2006/main" count="395" uniqueCount="181">
  <si>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</si>
  <si>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</si>
  <si>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</si>
  <si>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</si>
  <si>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</si>
  <si>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</si>
  <si>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</si>
  <si>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</si>
  <si>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</si>
  <si>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</si>
  <si>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</si>
  <si>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</si>
  <si>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</si>
  <si>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</si>
  <si>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</si>
  <si>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</si>
  <si>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</si>
  <si>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</si>
  <si>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</si>
  <si>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</si>
  <si>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</si>
  <si>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</si>
  <si>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</si>
  <si>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</si>
  <si>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</si>
  <si>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</si>
  <si>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</si>
  <si>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</si>
  <si>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</si>
  <si>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</si>
  <si>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</si>
  <si>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</si>
  <si>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</si>
  <si>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</si>
  <si>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</si>
  <si>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</si>
  <si>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</si>
  <si>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</si>
  <si>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</si>
  <si>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</si>
  <si>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</si>
  <si>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</si>
  <si>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</si>
  <si>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</si>
  <si>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</si>
  <si>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</si>
  <si>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</si>
  <si>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</si>
  <si>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</si>
  <si>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</si>
  <si>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</si>
  <si>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</si>
  <si>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</si>
  <si>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</si>
  <si>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</si>
  <si>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</si>
  <si>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</si>
  <si>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</si>
  <si>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</si>
  <si>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</si>
  <si>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</si>
  <si>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</si>
  <si>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</si>
  <si>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</si>
  <si>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</si>
  <si>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</si>
  <si>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</si>
  <si>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</si>
  <si>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</si>
  <si>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</si>
  <si>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</si>
  <si>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</si>
  <si>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</si>
  <si>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</si>
  <si>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</si>
  <si>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</si>
  <si>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</si>
  <si>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</si>
  <si>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</si>
  <si>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</si>
  <si>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</si>
  <si>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</si>
  <si>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</si>
  <si>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</si>
  <si>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</si>
  <si>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</si>
  <si>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</si>
  <si>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</si>
  <si>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</si>
  <si>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</si>
  <si>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</si>
  <si>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</si>
  <si>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</si>
  <si>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</si>
  <si>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</si>
  <si>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</si>
  <si>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</si>
  <si>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</si>
  <si>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</si>
  <si>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</si>
  <si>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</si>
  <si>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</si>
  <si>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</si>
  <si>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</si>
  <si>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</si>
  <si>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</si>
  <si>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</si>
  <si>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</si>
  <si>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</si>
  <si>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</si>
  <si>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</si>
  <si>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</si>
  <si>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</si>
  <si>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</si>
  <si>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</si>
  <si>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</si>
  <si>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</si>
  <si>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</si>
  <si>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</si>
  <si>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</si>
  <si>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</si>
  <si>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</si>
  <si>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</si>
  <si>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</si>
  <si>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</si>
  <si>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</si>
  <si>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</si>
  <si>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</si>
  <si>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</si>
  <si>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</si>
  <si>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</si>
  <si>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</si>
  <si>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</si>
  <si>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</si>
  <si>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</si>
  <si>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</si>
  <si>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</si>
  <si>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</si>
  <si>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</si>
  <si>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</si>
  <si>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</si>
  <si>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</si>
  <si>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</si>
  <si>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</si>
  <si>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</si>
  <si>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</si>
  <si>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</si>
  <si>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</si>
  <si>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</si>
  <si>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</si>
  <si>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</si>
  <si>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</si>
  <si>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</si>
  <si>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</si>
  <si>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</si>
  <si>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</si>
  <si>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</si>
  <si>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</si>
  <si>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</si>
  <si>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</si>
  <si>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</si>
  <si>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</si>
  <si>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</si>
  <si>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精神医療センター</t>
  </si>
  <si>
    <t>地方独立行政法人</t>
  </si>
  <si>
    <t>病院事業</t>
  </si>
  <si>
    <t>精神科病院</t>
  </si>
  <si>
    <t>精神病院</t>
  </si>
  <si>
    <t>非設置</t>
  </si>
  <si>
    <t>直営</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</si>
  <si>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</si>
  <si>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</si>
  <si>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</si>
  <si>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</si>
  <si>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</si>
  <si>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</si>
  <si>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</si>
  <si>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建物が築後30年を経過していることから、老朽化対策を検討していく必要がある。
　建物と備品の更新時期に備えて十分な医業収益を確保していく必要がある。</t>
    <phoneticPr fontId="5"/>
  </si>
  <si>
    <t>　①収益・費用ともに増加したが、運営費負担金等の収益の伸びが上回ったため、前年度を0.4pt上回った。
　②③病床利用率の向上に伴い、医業収益が増加したものの、給与費等の費用が増加し、医業収支比率1.8pt及び、修正医業収支比率1.9pt低下した。
　④新型コロナと一般診療の両立が図られつつあり前年度から1.3pt上昇した。
　⑤⑥入院、外来とも患者1人1日当たり収益は前年度とほぼ同水準を維持している。
　⑦⑧前年度とほぼ同率であった。他病院平均に比べて⑦及び⑧とも低い水準を維持している。
　⑨累積欠損金比率は黒字収支に伴い、0.8pt低下して3.1%となった。</t>
    <rPh sb="5" eb="7">
      <t>ヒヨウ</t>
    </rPh>
    <rPh sb="10" eb="12">
      <t>ゾウカ</t>
    </rPh>
    <rPh sb="16" eb="22">
      <t>ウンエイヒフタンキン</t>
    </rPh>
    <rPh sb="22" eb="23">
      <t>トウ</t>
    </rPh>
    <rPh sb="46" eb="47">
      <t>ウエ</t>
    </rPh>
    <rPh sb="80" eb="84">
      <t>キュウヨヒトウ</t>
    </rPh>
    <rPh sb="258" eb="262">
      <t>クロジシュウシ</t>
    </rPh>
    <rPh sb="263" eb="264">
      <t>トモナ</t>
    </rPh>
    <rPh sb="271" eb="273">
      <t>テイカ</t>
    </rPh>
    <phoneticPr fontId="5"/>
  </si>
  <si>
    <t>　埼玉県精神科救急体制整備事業常時対応施設・医療観察法指定入院医療機関・指定通院医療機関・第二種感染症指定医療機関（結核等）・埼玉県依存症専門医療機関などの指定を受けている。　
　令和5年度は、地域医療機関では対応困難な依存症、児童思春期精神疾患患者、医療観察法対象患者などに高度な医療を提供するとともに、「断らない救急」をスローガンに救急患者を時間外、夜間・休日も積極的に受入れ、在宅療養後方支援機能の充実を図り地域包括ケアシステムの構築にも貢献した。</t>
    <rPh sb="218" eb="220">
      <t>コウチク</t>
    </rPh>
    <phoneticPr fontId="5"/>
  </si>
  <si>
    <t>　精神保健福祉法により県立精神科病院の設置が義務付けられており、民間医療機関では対応困難な高度・専門精神科医療を今後も提供していく必要がある。
　医師・看護師のほか、精神保健福祉士・臨床心理職など、精神科病院特有の医療スタッフを多数配置して多職種チーム医療を提供している。
　また、精神科単科の病院であるため、他の埼玉県立病院や地域の医療機関（身体科）との連携が必須である。
　今後も児童思春期精神疾患患者、医療観察法対象患者などに対して高度な医療を提供するとともに、「断らない救急」をスローガンに、救急患者を時間外、夜間・休日も積極的に受入れ、在宅療養後方支援機能の充実を図り地域包括ケアシステムの構築にも貢献していく。</t>
    <rPh sb="164" eb="166">
      <t>チイキ</t>
    </rPh>
    <rPh sb="167" eb="171">
      <t>イリョウキカン</t>
    </rPh>
    <rPh sb="300" eb="302">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</si>
</sst>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77</c:v>
                </c:pt>
                <c:pt idx="3">
                  <c:v>80.8</c:v>
                </c:pt>
                <c:pt idx="4">
                  <c:v>82.1</c:v>
                </c:pt>
              </c:numCache>
            </c:numRef>
          </c:val>
          <c:extLst>
            <c:ext xmlns:c16="http://schemas.microsoft.com/office/drawing/2014/chart" uri="{C3380CC4-5D6E-409C-BE32-E72D297353CC}">
              <c16:uniqueId val="{00000000-CBE7-4CCC-9F00-B7734F7BC38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63.1</c:v>
                </c:pt>
                <c:pt idx="3">
                  <c:v>62.3</c:v>
                </c:pt>
                <c:pt idx="4">
                  <c:v>62.4</c:v>
                </c:pt>
              </c:numCache>
            </c:numRef>
          </c:val>
          <c:smooth val="0"/>
          <c:extLst>
            <c:ext xmlns:c16="http://schemas.microsoft.com/office/drawing/2014/chart" uri="{C3380CC4-5D6E-409C-BE32-E72D297353CC}">
              <c16:uniqueId val="{00000001-CBE7-4CCC-9F00-B7734F7BC38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61.7</c:v>
                </c:pt>
                <c:pt idx="3">
                  <c:v>61.6</c:v>
                </c:pt>
                <c:pt idx="4">
                  <c:v>59.7</c:v>
                </c:pt>
              </c:numCache>
            </c:numRef>
          </c:val>
          <c:extLst>
            <c:ext xmlns:c16="http://schemas.microsoft.com/office/drawing/2014/chart" uri="{C3380CC4-5D6E-409C-BE32-E72D297353CC}">
              <c16:uniqueId val="{00000000-4226-40DE-B27F-D01A2862C85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61.7</c:v>
                </c:pt>
                <c:pt idx="3">
                  <c:v>61.5</c:v>
                </c:pt>
                <c:pt idx="4">
                  <c:v>61.1</c:v>
                </c:pt>
              </c:numCache>
            </c:numRef>
          </c:val>
          <c:smooth val="0"/>
          <c:extLst>
            <c:ext xmlns:c16="http://schemas.microsoft.com/office/drawing/2014/chart" uri="{C3380CC4-5D6E-409C-BE32-E72D297353CC}">
              <c16:uniqueId val="{00000001-4226-40DE-B27F-D01A2862C85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69.3</c:v>
                </c:pt>
                <c:pt idx="3">
                  <c:v>68.8</c:v>
                </c:pt>
                <c:pt idx="4">
                  <c:v>67</c:v>
                </c:pt>
              </c:numCache>
            </c:numRef>
          </c:val>
          <c:extLst>
            <c:ext xmlns:c16="http://schemas.microsoft.com/office/drawing/2014/chart" uri="{C3380CC4-5D6E-409C-BE32-E72D297353CC}">
              <c16:uniqueId val="{00000000-4A9B-4B6F-8EBD-3AEC1A6C483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64.099999999999994</c:v>
                </c:pt>
                <c:pt idx="3">
                  <c:v>64.099999999999994</c:v>
                </c:pt>
                <c:pt idx="4">
                  <c:v>63.8</c:v>
                </c:pt>
              </c:numCache>
            </c:numRef>
          </c:val>
          <c:smooth val="0"/>
          <c:extLst>
            <c:ext xmlns:c16="http://schemas.microsoft.com/office/drawing/2014/chart" uri="{C3380CC4-5D6E-409C-BE32-E72D297353CC}">
              <c16:uniqueId val="{00000001-4A9B-4B6F-8EBD-3AEC1A6C483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98.6</c:v>
                </c:pt>
                <c:pt idx="3">
                  <c:v>96.8</c:v>
                </c:pt>
                <c:pt idx="4">
                  <c:v>97.2</c:v>
                </c:pt>
              </c:numCache>
            </c:numRef>
          </c:val>
          <c:extLst>
            <c:ext xmlns:c16="http://schemas.microsoft.com/office/drawing/2014/chart" uri="{C3380CC4-5D6E-409C-BE32-E72D297353CC}">
              <c16:uniqueId val="{00000000-BEF6-4FC0-BB88-4B3F8B880B0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103.5</c:v>
                </c:pt>
                <c:pt idx="3">
                  <c:v>102.5</c:v>
                </c:pt>
                <c:pt idx="4">
                  <c:v>100.2</c:v>
                </c:pt>
              </c:numCache>
            </c:numRef>
          </c:val>
          <c:smooth val="0"/>
          <c:extLst>
            <c:ext xmlns:c16="http://schemas.microsoft.com/office/drawing/2014/chart" uri="{C3380CC4-5D6E-409C-BE32-E72D297353CC}">
              <c16:uniqueId val="{00000001-BEF6-4FC0-BB88-4B3F8B880B0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2.1</c:v>
                </c:pt>
                <c:pt idx="3">
                  <c:v>12.4</c:v>
                </c:pt>
                <c:pt idx="4">
                  <c:v>17.8</c:v>
                </c:pt>
              </c:numCache>
            </c:numRef>
          </c:val>
          <c:extLst>
            <c:ext xmlns:c16="http://schemas.microsoft.com/office/drawing/2014/chart" uri="{C3380CC4-5D6E-409C-BE32-E72D297353CC}">
              <c16:uniqueId val="{00000000-1543-4052-8769-76BD9838DA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55.1</c:v>
                </c:pt>
                <c:pt idx="3">
                  <c:v>52.2</c:v>
                </c:pt>
                <c:pt idx="4">
                  <c:v>52.5</c:v>
                </c:pt>
              </c:numCache>
            </c:numRef>
          </c:val>
          <c:smooth val="0"/>
          <c:extLst>
            <c:ext xmlns:c16="http://schemas.microsoft.com/office/drawing/2014/chart" uri="{C3380CC4-5D6E-409C-BE32-E72D297353CC}">
              <c16:uniqueId val="{00000001-1543-4052-8769-76BD9838DA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21.9</c:v>
                </c:pt>
                <c:pt idx="3">
                  <c:v>33.700000000000003</c:v>
                </c:pt>
                <c:pt idx="4">
                  <c:v>33</c:v>
                </c:pt>
              </c:numCache>
            </c:numRef>
          </c:val>
          <c:extLst>
            <c:ext xmlns:c16="http://schemas.microsoft.com/office/drawing/2014/chart" uri="{C3380CC4-5D6E-409C-BE32-E72D297353CC}">
              <c16:uniqueId val="{00000000-9F04-4B6E-AF3F-FC121E6AE2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68.7</c:v>
                </c:pt>
                <c:pt idx="3">
                  <c:v>68</c:v>
                </c:pt>
                <c:pt idx="4">
                  <c:v>69.3</c:v>
                </c:pt>
              </c:numCache>
            </c:numRef>
          </c:val>
          <c:smooth val="0"/>
          <c:extLst>
            <c:ext xmlns:c16="http://schemas.microsoft.com/office/drawing/2014/chart" uri="{C3380CC4-5D6E-409C-BE32-E72D297353CC}">
              <c16:uniqueId val="{00000001-9F04-4B6E-AF3F-FC121E6AE2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18481301</c:v>
                </c:pt>
                <c:pt idx="3">
                  <c:v>20917803</c:v>
                </c:pt>
                <c:pt idx="4">
                  <c:v>21972432</c:v>
                </c:pt>
              </c:numCache>
            </c:numRef>
          </c:val>
          <c:extLst>
            <c:ext xmlns:c16="http://schemas.microsoft.com/office/drawing/2014/chart" uri="{C3380CC4-5D6E-409C-BE32-E72D297353CC}">
              <c16:uniqueId val="{00000000-FA0A-40B9-A51B-997B071084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28070344</c:v>
                </c:pt>
                <c:pt idx="3">
                  <c:v>28458752</c:v>
                </c:pt>
                <c:pt idx="4">
                  <c:v>26802274</c:v>
                </c:pt>
              </c:numCache>
            </c:numRef>
          </c:val>
          <c:smooth val="0"/>
          <c:extLst>
            <c:ext xmlns:c16="http://schemas.microsoft.com/office/drawing/2014/chart" uri="{C3380CC4-5D6E-409C-BE32-E72D297353CC}">
              <c16:uniqueId val="{00000001-FA0A-40B9-A51B-997B071084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4.4000000000000004</c:v>
                </c:pt>
                <c:pt idx="3">
                  <c:v>4.5999999999999996</c:v>
                </c:pt>
                <c:pt idx="4">
                  <c:v>4.8</c:v>
                </c:pt>
              </c:numCache>
            </c:numRef>
          </c:val>
          <c:extLst>
            <c:ext xmlns:c16="http://schemas.microsoft.com/office/drawing/2014/chart" uri="{C3380CC4-5D6E-409C-BE32-E72D297353CC}">
              <c16:uniqueId val="{00000000-2FAE-46DC-8633-FA9057C076C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7.7</c:v>
                </c:pt>
                <c:pt idx="3">
                  <c:v>7.3</c:v>
                </c:pt>
                <c:pt idx="4">
                  <c:v>6.9</c:v>
                </c:pt>
              </c:numCache>
            </c:numRef>
          </c:val>
          <c:smooth val="0"/>
          <c:extLst>
            <c:ext xmlns:c16="http://schemas.microsoft.com/office/drawing/2014/chart" uri="{C3380CC4-5D6E-409C-BE32-E72D297353CC}">
              <c16:uniqueId val="{00000001-2FAE-46DC-8633-FA9057C076C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69.8</c:v>
                </c:pt>
                <c:pt idx="3">
                  <c:v>69.900000000000006</c:v>
                </c:pt>
                <c:pt idx="4">
                  <c:v>69.900000000000006</c:v>
                </c:pt>
              </c:numCache>
            </c:numRef>
          </c:val>
          <c:extLst>
            <c:ext xmlns:c16="http://schemas.microsoft.com/office/drawing/2014/chart" uri="{C3380CC4-5D6E-409C-BE32-E72D297353CC}">
              <c16:uniqueId val="{00000000-C6D6-4182-9E47-3ADD1CC3F7C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91.4</c:v>
                </c:pt>
                <c:pt idx="3">
                  <c:v>84</c:v>
                </c:pt>
                <c:pt idx="4">
                  <c:v>82.9</c:v>
                </c:pt>
              </c:numCache>
            </c:numRef>
          </c:val>
          <c:smooth val="0"/>
          <c:extLst>
            <c:ext xmlns:c16="http://schemas.microsoft.com/office/drawing/2014/chart" uri="{C3380CC4-5D6E-409C-BE32-E72D297353CC}">
              <c16:uniqueId val="{00000001-C6D6-4182-9E47-3ADD1CC3F7C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6947</c:v>
                </c:pt>
                <c:pt idx="3">
                  <c:v>7003</c:v>
                </c:pt>
                <c:pt idx="4">
                  <c:v>7360</c:v>
                </c:pt>
              </c:numCache>
            </c:numRef>
          </c:val>
          <c:extLst>
            <c:ext xmlns:c16="http://schemas.microsoft.com/office/drawing/2014/chart" uri="{C3380CC4-5D6E-409C-BE32-E72D297353CC}">
              <c16:uniqueId val="{00000000-9429-4035-B70F-D86A9C9D5A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8691</c:v>
                </c:pt>
                <c:pt idx="3">
                  <c:v>8761</c:v>
                </c:pt>
                <c:pt idx="4">
                  <c:v>8739</c:v>
                </c:pt>
              </c:numCache>
            </c:numRef>
          </c:val>
          <c:smooth val="0"/>
          <c:extLst>
            <c:ext xmlns:c16="http://schemas.microsoft.com/office/drawing/2014/chart" uri="{C3380CC4-5D6E-409C-BE32-E72D297353CC}">
              <c16:uniqueId val="{00000001-9429-4035-B70F-D86A9C9D5A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33983</c:v>
                </c:pt>
                <c:pt idx="3">
                  <c:v>33924</c:v>
                </c:pt>
                <c:pt idx="4">
                  <c:v>33367</c:v>
                </c:pt>
              </c:numCache>
            </c:numRef>
          </c:val>
          <c:extLst>
            <c:ext xmlns:c16="http://schemas.microsoft.com/office/drawing/2014/chart" uri="{C3380CC4-5D6E-409C-BE32-E72D297353CC}">
              <c16:uniqueId val="{00000000-D37F-4BAE-82A1-D992E522577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22875</c:v>
                </c:pt>
                <c:pt idx="3">
                  <c:v>23419</c:v>
                </c:pt>
                <c:pt idx="4">
                  <c:v>23411</c:v>
                </c:pt>
              </c:numCache>
            </c:numRef>
          </c:val>
          <c:smooth val="0"/>
          <c:extLst>
            <c:ext xmlns:c16="http://schemas.microsoft.com/office/drawing/2014/chart" uri="{C3380CC4-5D6E-409C-BE32-E72D297353CC}">
              <c16:uniqueId val="{00000001-D37F-4BAE-82A1-D992E522577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1.5</c:v>
                </c:pt>
                <c:pt idx="3">
                  <c:v>3.9</c:v>
                </c:pt>
                <c:pt idx="4">
                  <c:v>3.1</c:v>
                </c:pt>
              </c:numCache>
            </c:numRef>
          </c:val>
          <c:extLst>
            <c:ext xmlns:c16="http://schemas.microsoft.com/office/drawing/2014/chart" uri="{C3380CC4-5D6E-409C-BE32-E72D297353CC}">
              <c16:uniqueId val="{00000000-5F13-43A6-9794-4195DFC3482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171</c:v>
                </c:pt>
                <c:pt idx="3">
                  <c:v>160.5</c:v>
                </c:pt>
                <c:pt idx="4">
                  <c:v>167.7</c:v>
                </c:pt>
              </c:numCache>
            </c:numRef>
          </c:val>
          <c:smooth val="0"/>
          <c:extLst>
            <c:ext xmlns:c16="http://schemas.microsoft.com/office/drawing/2014/chart" uri="{C3380CC4-5D6E-409C-BE32-E72D297353CC}">
              <c16:uniqueId val="{00000001-5F13-43A6-9794-4195DFC3482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EZ5" sqref="EZ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埼玉県地方独立行政法人埼玉県立病院機構　精神医療センター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183</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183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17376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82</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f>データ!AK7</f>
        <v>98.6</v>
      </c>
      <c r="AU33" s="70"/>
      <c r="AV33" s="70"/>
      <c r="AW33" s="70"/>
      <c r="AX33" s="70"/>
      <c r="AY33" s="70"/>
      <c r="AZ33" s="70"/>
      <c r="BA33" s="70"/>
      <c r="BB33" s="70"/>
      <c r="BC33" s="70"/>
      <c r="BD33" s="70"/>
      <c r="BE33" s="70"/>
      <c r="BF33" s="70"/>
      <c r="BG33" s="70"/>
      <c r="BH33" s="71"/>
      <c r="BI33" s="69">
        <f>データ!AL7</f>
        <v>96.8</v>
      </c>
      <c r="BJ33" s="70"/>
      <c r="BK33" s="70"/>
      <c r="BL33" s="70"/>
      <c r="BM33" s="70"/>
      <c r="BN33" s="70"/>
      <c r="BO33" s="70"/>
      <c r="BP33" s="70"/>
      <c r="BQ33" s="70"/>
      <c r="BR33" s="70"/>
      <c r="BS33" s="70"/>
      <c r="BT33" s="70"/>
      <c r="BU33" s="70"/>
      <c r="BV33" s="70"/>
      <c r="BW33" s="71"/>
      <c r="BX33" s="69">
        <f>データ!AM7</f>
        <v>97.2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f>データ!AV7</f>
        <v>69.3</v>
      </c>
      <c r="EI33" s="70"/>
      <c r="EJ33" s="70"/>
      <c r="EK33" s="70"/>
      <c r="EL33" s="70"/>
      <c r="EM33" s="70"/>
      <c r="EN33" s="70"/>
      <c r="EO33" s="70"/>
      <c r="EP33" s="70"/>
      <c r="EQ33" s="70"/>
      <c r="ER33" s="70"/>
      <c r="ES33" s="70"/>
      <c r="ET33" s="70"/>
      <c r="EU33" s="70"/>
      <c r="EV33" s="71"/>
      <c r="EW33" s="69">
        <f>データ!AW7</f>
        <v>68.8</v>
      </c>
      <c r="EX33" s="70"/>
      <c r="EY33" s="70"/>
      <c r="EZ33" s="70"/>
      <c r="FA33" s="70"/>
      <c r="FB33" s="70"/>
      <c r="FC33" s="70"/>
      <c r="FD33" s="70"/>
      <c r="FE33" s="70"/>
      <c r="FF33" s="70"/>
      <c r="FG33" s="70"/>
      <c r="FH33" s="70"/>
      <c r="FI33" s="70"/>
      <c r="FJ33" s="70"/>
      <c r="FK33" s="71"/>
      <c r="FL33" s="69">
        <f>データ!AX7</f>
        <v>67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f>データ!BG7</f>
        <v>61.7</v>
      </c>
      <c r="HW33" s="70"/>
      <c r="HX33" s="70"/>
      <c r="HY33" s="70"/>
      <c r="HZ33" s="70"/>
      <c r="IA33" s="70"/>
      <c r="IB33" s="70"/>
      <c r="IC33" s="70"/>
      <c r="ID33" s="70"/>
      <c r="IE33" s="70"/>
      <c r="IF33" s="70"/>
      <c r="IG33" s="70"/>
      <c r="IH33" s="70"/>
      <c r="II33" s="70"/>
      <c r="IJ33" s="71"/>
      <c r="IK33" s="69">
        <f>データ!BH7</f>
        <v>61.6</v>
      </c>
      <c r="IL33" s="70"/>
      <c r="IM33" s="70"/>
      <c r="IN33" s="70"/>
      <c r="IO33" s="70"/>
      <c r="IP33" s="70"/>
      <c r="IQ33" s="70"/>
      <c r="IR33" s="70"/>
      <c r="IS33" s="70"/>
      <c r="IT33" s="70"/>
      <c r="IU33" s="70"/>
      <c r="IV33" s="70"/>
      <c r="IW33" s="70"/>
      <c r="IX33" s="70"/>
      <c r="IY33" s="71"/>
      <c r="IZ33" s="69">
        <f>データ!BI7</f>
        <v>59.7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f>データ!BR7</f>
        <v>77</v>
      </c>
      <c r="LK33" s="70"/>
      <c r="LL33" s="70"/>
      <c r="LM33" s="70"/>
      <c r="LN33" s="70"/>
      <c r="LO33" s="70"/>
      <c r="LP33" s="70"/>
      <c r="LQ33" s="70"/>
      <c r="LR33" s="70"/>
      <c r="LS33" s="70"/>
      <c r="LT33" s="70"/>
      <c r="LU33" s="70"/>
      <c r="LV33" s="70"/>
      <c r="LW33" s="70"/>
      <c r="LX33" s="71"/>
      <c r="LY33" s="69">
        <f>データ!BS7</f>
        <v>80.8</v>
      </c>
      <c r="LZ33" s="70"/>
      <c r="MA33" s="70"/>
      <c r="MB33" s="70"/>
      <c r="MC33" s="70"/>
      <c r="MD33" s="70"/>
      <c r="ME33" s="70"/>
      <c r="MF33" s="70"/>
      <c r="MG33" s="70"/>
      <c r="MH33" s="70"/>
      <c r="MI33" s="70"/>
      <c r="MJ33" s="70"/>
      <c r="MK33" s="70"/>
      <c r="ML33" s="70"/>
      <c r="MM33" s="71"/>
      <c r="MN33" s="69">
        <f>データ!BT7</f>
        <v>82.1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178</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177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f>データ!CC7</f>
        <v>33983</v>
      </c>
      <c r="AU55" s="67"/>
      <c r="AV55" s="67"/>
      <c r="AW55" s="67"/>
      <c r="AX55" s="67"/>
      <c r="AY55" s="67"/>
      <c r="AZ55" s="67"/>
      <c r="BA55" s="67"/>
      <c r="BB55" s="67"/>
      <c r="BC55" s="67"/>
      <c r="BD55" s="67"/>
      <c r="BE55" s="67"/>
      <c r="BF55" s="67"/>
      <c r="BG55" s="67"/>
      <c r="BH55" s="68"/>
      <c r="BI55" s="66">
        <f>データ!CD7</f>
        <v>33924</v>
      </c>
      <c r="BJ55" s="67"/>
      <c r="BK55" s="67"/>
      <c r="BL55" s="67"/>
      <c r="BM55" s="67"/>
      <c r="BN55" s="67"/>
      <c r="BO55" s="67"/>
      <c r="BP55" s="67"/>
      <c r="BQ55" s="67"/>
      <c r="BR55" s="67"/>
      <c r="BS55" s="67"/>
      <c r="BT55" s="67"/>
      <c r="BU55" s="67"/>
      <c r="BV55" s="67"/>
      <c r="BW55" s="68"/>
      <c r="BX55" s="66">
        <f>データ!CE7</f>
        <v>33367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f>データ!CN7</f>
        <v>6947</v>
      </c>
      <c r="EI55" s="67"/>
      <c r="EJ55" s="67"/>
      <c r="EK55" s="67"/>
      <c r="EL55" s="67"/>
      <c r="EM55" s="67"/>
      <c r="EN55" s="67"/>
      <c r="EO55" s="67"/>
      <c r="EP55" s="67"/>
      <c r="EQ55" s="67"/>
      <c r="ER55" s="67"/>
      <c r="ES55" s="67"/>
      <c r="ET55" s="67"/>
      <c r="EU55" s="67"/>
      <c r="EV55" s="68"/>
      <c r="EW55" s="66">
        <f>データ!CO7</f>
        <v>7003</v>
      </c>
      <c r="EX55" s="67"/>
      <c r="EY55" s="67"/>
      <c r="EZ55" s="67"/>
      <c r="FA55" s="67"/>
      <c r="FB55" s="67"/>
      <c r="FC55" s="67"/>
      <c r="FD55" s="67"/>
      <c r="FE55" s="67"/>
      <c r="FF55" s="67"/>
      <c r="FG55" s="67"/>
      <c r="FH55" s="67"/>
      <c r="FI55" s="67"/>
      <c r="FJ55" s="67"/>
      <c r="FK55" s="68"/>
      <c r="FL55" s="66">
        <f>データ!CP7</f>
        <v>7360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f>データ!CY7</f>
        <v>69.8</v>
      </c>
      <c r="HW55" s="70"/>
      <c r="HX55" s="70"/>
      <c r="HY55" s="70"/>
      <c r="HZ55" s="70"/>
      <c r="IA55" s="70"/>
      <c r="IB55" s="70"/>
      <c r="IC55" s="70"/>
      <c r="ID55" s="70"/>
      <c r="IE55" s="70"/>
      <c r="IF55" s="70"/>
      <c r="IG55" s="70"/>
      <c r="IH55" s="70"/>
      <c r="II55" s="70"/>
      <c r="IJ55" s="71"/>
      <c r="IK55" s="69">
        <f>データ!CZ7</f>
        <v>69.900000000000006</v>
      </c>
      <c r="IL55" s="70"/>
      <c r="IM55" s="70"/>
      <c r="IN55" s="70"/>
      <c r="IO55" s="70"/>
      <c r="IP55" s="70"/>
      <c r="IQ55" s="70"/>
      <c r="IR55" s="70"/>
      <c r="IS55" s="70"/>
      <c r="IT55" s="70"/>
      <c r="IU55" s="70"/>
      <c r="IV55" s="70"/>
      <c r="IW55" s="70"/>
      <c r="IX55" s="70"/>
      <c r="IY55" s="71"/>
      <c r="IZ55" s="69">
        <f>データ!DA7</f>
        <v>69.900000000000006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f>データ!DJ7</f>
        <v>4.4000000000000004</v>
      </c>
      <c r="LK55" s="70"/>
      <c r="LL55" s="70"/>
      <c r="LM55" s="70"/>
      <c r="LN55" s="70"/>
      <c r="LO55" s="70"/>
      <c r="LP55" s="70"/>
      <c r="LQ55" s="70"/>
      <c r="LR55" s="70"/>
      <c r="LS55" s="70"/>
      <c r="LT55" s="70"/>
      <c r="LU55" s="70"/>
      <c r="LV55" s="70"/>
      <c r="LW55" s="70"/>
      <c r="LX55" s="71"/>
      <c r="LY55" s="69">
        <f>データ!DK7</f>
        <v>4.5999999999999996</v>
      </c>
      <c r="LZ55" s="70"/>
      <c r="MA55" s="70"/>
      <c r="MB55" s="70"/>
      <c r="MC55" s="70"/>
      <c r="MD55" s="70"/>
      <c r="ME55" s="70"/>
      <c r="MF55" s="70"/>
      <c r="MG55" s="70"/>
      <c r="MH55" s="70"/>
      <c r="MI55" s="70"/>
      <c r="MJ55" s="70"/>
      <c r="MK55" s="70"/>
      <c r="ML55" s="70"/>
      <c r="MM55" s="71"/>
      <c r="MN55" s="69">
        <f>データ!DL7</f>
        <v>4.8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f>データ!DU7</f>
        <v>1.5</v>
      </c>
      <c r="AU79" s="70"/>
      <c r="AV79" s="70"/>
      <c r="AW79" s="70"/>
      <c r="AX79" s="70"/>
      <c r="AY79" s="70"/>
      <c r="AZ79" s="70"/>
      <c r="BA79" s="70"/>
      <c r="BB79" s="70"/>
      <c r="BC79" s="70"/>
      <c r="BD79" s="70"/>
      <c r="BE79" s="70"/>
      <c r="BF79" s="70"/>
      <c r="BG79" s="70"/>
      <c r="BH79" s="71"/>
      <c r="BI79" s="69">
        <f>データ!DV7</f>
        <v>3.9</v>
      </c>
      <c r="BJ79" s="70"/>
      <c r="BK79" s="70"/>
      <c r="BL79" s="70"/>
      <c r="BM79" s="70"/>
      <c r="BN79" s="70"/>
      <c r="BO79" s="70"/>
      <c r="BP79" s="70"/>
      <c r="BQ79" s="70"/>
      <c r="BR79" s="70"/>
      <c r="BS79" s="70"/>
      <c r="BT79" s="70"/>
      <c r="BU79" s="70"/>
      <c r="BV79" s="70"/>
      <c r="BW79" s="71"/>
      <c r="BX79" s="69">
        <f>データ!DW7</f>
        <v>3.1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f>データ!EF7</f>
        <v>2.1</v>
      </c>
      <c r="EL79" s="70"/>
      <c r="EM79" s="70"/>
      <c r="EN79" s="70"/>
      <c r="EO79" s="70"/>
      <c r="EP79" s="70"/>
      <c r="EQ79" s="70"/>
      <c r="ER79" s="70"/>
      <c r="ES79" s="70"/>
      <c r="ET79" s="70"/>
      <c r="EU79" s="70"/>
      <c r="EV79" s="70"/>
      <c r="EW79" s="70"/>
      <c r="EX79" s="70"/>
      <c r="EY79" s="71"/>
      <c r="EZ79" s="69">
        <f>データ!EG7</f>
        <v>12.4</v>
      </c>
      <c r="FA79" s="70"/>
      <c r="FB79" s="70"/>
      <c r="FC79" s="70"/>
      <c r="FD79" s="70"/>
      <c r="FE79" s="70"/>
      <c r="FF79" s="70"/>
      <c r="FG79" s="70"/>
      <c r="FH79" s="70"/>
      <c r="FI79" s="70"/>
      <c r="FJ79" s="70"/>
      <c r="FK79" s="70"/>
      <c r="FL79" s="70"/>
      <c r="FM79" s="70"/>
      <c r="FN79" s="71"/>
      <c r="FO79" s="69">
        <f>データ!EH7</f>
        <v>17.8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f>データ!EQ7</f>
        <v>21.9</v>
      </c>
      <c r="HY79" s="70"/>
      <c r="HZ79" s="70"/>
      <c r="IA79" s="70"/>
      <c r="IB79" s="70"/>
      <c r="IC79" s="70"/>
      <c r="ID79" s="70"/>
      <c r="IE79" s="70"/>
      <c r="IF79" s="70"/>
      <c r="IG79" s="70"/>
      <c r="IH79" s="70"/>
      <c r="II79" s="70"/>
      <c r="IJ79" s="70"/>
      <c r="IK79" s="70"/>
      <c r="IL79" s="71"/>
      <c r="IM79" s="69">
        <f>データ!ER7</f>
        <v>33.700000000000003</v>
      </c>
      <c r="IN79" s="70"/>
      <c r="IO79" s="70"/>
      <c r="IP79" s="70"/>
      <c r="IQ79" s="70"/>
      <c r="IR79" s="70"/>
      <c r="IS79" s="70"/>
      <c r="IT79" s="70"/>
      <c r="IU79" s="70"/>
      <c r="IV79" s="70"/>
      <c r="IW79" s="70"/>
      <c r="IX79" s="70"/>
      <c r="IY79" s="70"/>
      <c r="IZ79" s="70"/>
      <c r="JA79" s="71"/>
      <c r="JB79" s="69">
        <f>データ!ES7</f>
        <v>33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f>データ!FB7</f>
        <v>18481301</v>
      </c>
      <c r="LL79" s="67"/>
      <c r="LM79" s="67"/>
      <c r="LN79" s="67"/>
      <c r="LO79" s="67"/>
      <c r="LP79" s="67"/>
      <c r="LQ79" s="67"/>
      <c r="LR79" s="67"/>
      <c r="LS79" s="67"/>
      <c r="LT79" s="67"/>
      <c r="LU79" s="67"/>
      <c r="LV79" s="67"/>
      <c r="LW79" s="67"/>
      <c r="LX79" s="67"/>
      <c r="LY79" s="68"/>
      <c r="LZ79" s="66">
        <f>データ!FC7</f>
        <v>20917803</v>
      </c>
      <c r="MA79" s="67"/>
      <c r="MB79" s="67"/>
      <c r="MC79" s="67"/>
      <c r="MD79" s="67"/>
      <c r="ME79" s="67"/>
      <c r="MF79" s="67"/>
      <c r="MG79" s="67"/>
      <c r="MH79" s="67"/>
      <c r="MI79" s="67"/>
      <c r="MJ79" s="67"/>
      <c r="MK79" s="67"/>
      <c r="ML79" s="67"/>
      <c r="MM79" s="67"/>
      <c r="MN79" s="68"/>
      <c r="MO79" s="66">
        <f>データ!FD7</f>
        <v>21972432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RF8l6afHSZayTLNcSait9hNfWteWvHX8I4hdlSCADOJpNpCvtfYNu8TBa8qr1UQEEphDDVmQAJ18oIT1ck9IA==" saltValue="jxu3eQ9Y/BETj/3HaMcC6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117500</v>
      </c>
      <c r="D6" s="50">
        <f t="shared" si="2"/>
        <v>46</v>
      </c>
      <c r="E6" s="50">
        <f t="shared" si="2"/>
        <v>6</v>
      </c>
      <c r="F6" s="50">
        <f t="shared" si="2"/>
        <v>0</v>
      </c>
      <c r="G6" s="50">
        <f t="shared" si="2"/>
        <v>4</v>
      </c>
      <c r="H6" s="147" t="str">
        <f>IF(H8&lt;&gt;I8,H8,"")&amp;IF(I8&lt;&gt;J8,I8,"")&amp;"　"&amp;J8</f>
        <v>埼玉県地方独立行政法人埼玉県立病院機構　精神医療センター</v>
      </c>
      <c r="I6" s="148"/>
      <c r="J6" s="149"/>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5</v>
      </c>
      <c r="R6" s="50" t="str">
        <f t="shared" si="3"/>
        <v>-</v>
      </c>
      <c r="S6" s="50" t="str">
        <f t="shared" si="3"/>
        <v>-</v>
      </c>
      <c r="T6" s="50" t="str">
        <f t="shared" si="3"/>
        <v>-</v>
      </c>
      <c r="U6" s="51" t="str">
        <f>U8</f>
        <v>-</v>
      </c>
      <c r="V6" s="51">
        <f>V8</f>
        <v>17376</v>
      </c>
      <c r="W6" s="50" t="str">
        <f>W8</f>
        <v>非該当</v>
      </c>
      <c r="X6" s="50" t="str">
        <f t="shared" ref="X6" si="4">X8</f>
        <v>非該当</v>
      </c>
      <c r="Y6" s="50" t="str">
        <f t="shared" si="3"/>
        <v>１０：１</v>
      </c>
      <c r="Z6" s="51" t="str">
        <f t="shared" si="3"/>
        <v>-</v>
      </c>
      <c r="AA6" s="51" t="str">
        <f t="shared" si="3"/>
        <v>-</v>
      </c>
      <c r="AB6" s="51" t="str">
        <f t="shared" si="3"/>
        <v>-</v>
      </c>
      <c r="AC6" s="51">
        <f t="shared" si="3"/>
        <v>183</v>
      </c>
      <c r="AD6" s="51" t="str">
        <f t="shared" si="3"/>
        <v>-</v>
      </c>
      <c r="AE6" s="51">
        <f t="shared" si="3"/>
        <v>183</v>
      </c>
      <c r="AF6" s="51" t="str">
        <f t="shared" si="3"/>
        <v>-</v>
      </c>
      <c r="AG6" s="51" t="str">
        <f t="shared" si="3"/>
        <v>-</v>
      </c>
      <c r="AH6" s="51" t="str">
        <f t="shared" si="3"/>
        <v>-</v>
      </c>
      <c r="AI6" s="52" t="e">
        <f>IF(AI8="-",NA(),AI8)</f>
        <v>#N/A</v>
      </c>
      <c r="AJ6" s="52" t="e">
        <f t="shared" ref="AJ6:AR6" si="5">IF(AJ8="-",NA(),AJ8)</f>
        <v>#N/A</v>
      </c>
      <c r="AK6" s="52">
        <f t="shared" si="5"/>
        <v>98.6</v>
      </c>
      <c r="AL6" s="52">
        <f t="shared" si="5"/>
        <v>96.8</v>
      </c>
      <c r="AM6" s="52">
        <f t="shared" si="5"/>
        <v>97.2</v>
      </c>
      <c r="AN6" s="52" t="e">
        <f t="shared" si="5"/>
        <v>#N/A</v>
      </c>
      <c r="AO6" s="52" t="e">
        <f t="shared" si="5"/>
        <v>#N/A</v>
      </c>
      <c r="AP6" s="52">
        <f t="shared" si="5"/>
        <v>103.5</v>
      </c>
      <c r="AQ6" s="52">
        <f t="shared" si="5"/>
        <v>102.5</v>
      </c>
      <c r="AR6" s="52">
        <f t="shared" si="5"/>
        <v>100.2</v>
      </c>
      <c r="AS6" s="52" t="str">
        <f>IF(AS8="-","【-】","【"&amp;SUBSTITUTE(TEXT(AS8,"#,##0.0"),"-","△")&amp;"】")</f>
        <v>【96.6】</v>
      </c>
      <c r="AT6" s="52" t="e">
        <f>IF(AT8="-",NA(),AT8)</f>
        <v>#N/A</v>
      </c>
      <c r="AU6" s="52" t="e">
        <f t="shared" ref="AU6:BC6" si="6">IF(AU8="-",NA(),AU8)</f>
        <v>#N/A</v>
      </c>
      <c r="AV6" s="52">
        <f t="shared" si="6"/>
        <v>69.3</v>
      </c>
      <c r="AW6" s="52">
        <f t="shared" si="6"/>
        <v>68.8</v>
      </c>
      <c r="AX6" s="52">
        <f t="shared" si="6"/>
        <v>67</v>
      </c>
      <c r="AY6" s="52" t="e">
        <f t="shared" si="6"/>
        <v>#N/A</v>
      </c>
      <c r="AZ6" s="52" t="e">
        <f t="shared" si="6"/>
        <v>#N/A</v>
      </c>
      <c r="BA6" s="52">
        <f t="shared" si="6"/>
        <v>64.099999999999994</v>
      </c>
      <c r="BB6" s="52">
        <f t="shared" si="6"/>
        <v>64.099999999999994</v>
      </c>
      <c r="BC6" s="52">
        <f t="shared" si="6"/>
        <v>63.8</v>
      </c>
      <c r="BD6" s="52" t="str">
        <f>IF(BD8="-","【-】","【"&amp;SUBSTITUTE(TEXT(BD8,"#,##0.0"),"-","△")&amp;"】")</f>
        <v>【86.6】</v>
      </c>
      <c r="BE6" s="52" t="e">
        <f>IF(BE8="-",NA(),BE8)</f>
        <v>#N/A</v>
      </c>
      <c r="BF6" s="52" t="e">
        <f t="shared" ref="BF6:BN6" si="7">IF(BF8="-",NA(),BF8)</f>
        <v>#N/A</v>
      </c>
      <c r="BG6" s="52">
        <f t="shared" si="7"/>
        <v>61.7</v>
      </c>
      <c r="BH6" s="52">
        <f t="shared" si="7"/>
        <v>61.6</v>
      </c>
      <c r="BI6" s="52">
        <f t="shared" si="7"/>
        <v>59.7</v>
      </c>
      <c r="BJ6" s="52" t="e">
        <f t="shared" si="7"/>
        <v>#N/A</v>
      </c>
      <c r="BK6" s="52" t="e">
        <f t="shared" si="7"/>
        <v>#N/A</v>
      </c>
      <c r="BL6" s="52">
        <f t="shared" si="7"/>
        <v>61.7</v>
      </c>
      <c r="BM6" s="52">
        <f t="shared" si="7"/>
        <v>61.5</v>
      </c>
      <c r="BN6" s="52">
        <f t="shared" si="7"/>
        <v>61.1</v>
      </c>
      <c r="BO6" s="52" t="str">
        <f>IF(BO8="-","【-】","【"&amp;SUBSTITUTE(TEXT(BO8,"#,##0.0"),"-","△")&amp;"】")</f>
        <v>【83.9】</v>
      </c>
      <c r="BP6" s="52" t="e">
        <f>IF(BP8="-",NA(),BP8)</f>
        <v>#N/A</v>
      </c>
      <c r="BQ6" s="52" t="e">
        <f t="shared" ref="BQ6:BY6" si="8">IF(BQ8="-",NA(),BQ8)</f>
        <v>#N/A</v>
      </c>
      <c r="BR6" s="52">
        <f t="shared" si="8"/>
        <v>77</v>
      </c>
      <c r="BS6" s="52">
        <f t="shared" si="8"/>
        <v>80.8</v>
      </c>
      <c r="BT6" s="52">
        <f t="shared" si="8"/>
        <v>82.1</v>
      </c>
      <c r="BU6" s="52" t="e">
        <f t="shared" si="8"/>
        <v>#N/A</v>
      </c>
      <c r="BV6" s="52" t="e">
        <f t="shared" si="8"/>
        <v>#N/A</v>
      </c>
      <c r="BW6" s="52">
        <f t="shared" si="8"/>
        <v>63.1</v>
      </c>
      <c r="BX6" s="52">
        <f t="shared" si="8"/>
        <v>62.3</v>
      </c>
      <c r="BY6" s="52">
        <f t="shared" si="8"/>
        <v>62.4</v>
      </c>
      <c r="BZ6" s="52" t="str">
        <f>IF(BZ8="-","【-】","【"&amp;SUBSTITUTE(TEXT(BZ8,"#,##0.0"),"-","△")&amp;"】")</f>
        <v>【68.7】</v>
      </c>
      <c r="CA6" s="53" t="e">
        <f>IF(CA8="-",NA(),CA8)</f>
        <v>#N/A</v>
      </c>
      <c r="CB6" s="53" t="e">
        <f t="shared" ref="CB6:CJ6" si="9">IF(CB8="-",NA(),CB8)</f>
        <v>#N/A</v>
      </c>
      <c r="CC6" s="53">
        <f t="shared" si="9"/>
        <v>33983</v>
      </c>
      <c r="CD6" s="53">
        <f t="shared" si="9"/>
        <v>33924</v>
      </c>
      <c r="CE6" s="53">
        <f t="shared" si="9"/>
        <v>33367</v>
      </c>
      <c r="CF6" s="53" t="e">
        <f t="shared" si="9"/>
        <v>#N/A</v>
      </c>
      <c r="CG6" s="53" t="e">
        <f t="shared" si="9"/>
        <v>#N/A</v>
      </c>
      <c r="CH6" s="53">
        <f t="shared" si="9"/>
        <v>22875</v>
      </c>
      <c r="CI6" s="53">
        <f t="shared" si="9"/>
        <v>23419</v>
      </c>
      <c r="CJ6" s="53">
        <f t="shared" si="9"/>
        <v>23411</v>
      </c>
      <c r="CK6" s="52" t="str">
        <f>IF(CK8="-","【-】","【"&amp;SUBSTITUTE(TEXT(CK8,"#,##0"),"-","△")&amp;"】")</f>
        <v>【62,428】</v>
      </c>
      <c r="CL6" s="53" t="e">
        <f>IF(CL8="-",NA(),CL8)</f>
        <v>#N/A</v>
      </c>
      <c r="CM6" s="53" t="e">
        <f t="shared" ref="CM6:CU6" si="10">IF(CM8="-",NA(),CM8)</f>
        <v>#N/A</v>
      </c>
      <c r="CN6" s="53">
        <f t="shared" si="10"/>
        <v>6947</v>
      </c>
      <c r="CO6" s="53">
        <f t="shared" si="10"/>
        <v>7003</v>
      </c>
      <c r="CP6" s="53">
        <f t="shared" si="10"/>
        <v>7360</v>
      </c>
      <c r="CQ6" s="53" t="e">
        <f t="shared" si="10"/>
        <v>#N/A</v>
      </c>
      <c r="CR6" s="53" t="e">
        <f t="shared" si="10"/>
        <v>#N/A</v>
      </c>
      <c r="CS6" s="53">
        <f t="shared" si="10"/>
        <v>8691</v>
      </c>
      <c r="CT6" s="53">
        <f t="shared" si="10"/>
        <v>8761</v>
      </c>
      <c r="CU6" s="53">
        <f t="shared" si="10"/>
        <v>8739</v>
      </c>
      <c r="CV6" s="52" t="str">
        <f>IF(CV8="-","【-】","【"&amp;SUBSTITUTE(TEXT(CV8,"#,##0"),"-","△")&amp;"】")</f>
        <v>【18,236】</v>
      </c>
      <c r="CW6" s="52" t="e">
        <f>IF(CW8="-",NA(),CW8)</f>
        <v>#N/A</v>
      </c>
      <c r="CX6" s="52" t="e">
        <f t="shared" ref="CX6:DF6" si="11">IF(CX8="-",NA(),CX8)</f>
        <v>#N/A</v>
      </c>
      <c r="CY6" s="52">
        <f t="shared" si="11"/>
        <v>69.8</v>
      </c>
      <c r="CZ6" s="52">
        <f t="shared" si="11"/>
        <v>69.900000000000006</v>
      </c>
      <c r="DA6" s="52">
        <f t="shared" si="11"/>
        <v>69.900000000000006</v>
      </c>
      <c r="DB6" s="52" t="e">
        <f t="shared" si="11"/>
        <v>#N/A</v>
      </c>
      <c r="DC6" s="52" t="e">
        <f t="shared" si="11"/>
        <v>#N/A</v>
      </c>
      <c r="DD6" s="52">
        <f t="shared" si="11"/>
        <v>91.4</v>
      </c>
      <c r="DE6" s="52">
        <f t="shared" si="11"/>
        <v>84</v>
      </c>
      <c r="DF6" s="52">
        <f t="shared" si="11"/>
        <v>82.9</v>
      </c>
      <c r="DG6" s="52" t="str">
        <f>IF(DG8="-","【-】","【"&amp;SUBSTITUTE(TEXT(DG8,"#,##0.0"),"-","△")&amp;"】")</f>
        <v>【56.1】</v>
      </c>
      <c r="DH6" s="52" t="e">
        <f>IF(DH8="-",NA(),DH8)</f>
        <v>#N/A</v>
      </c>
      <c r="DI6" s="52" t="e">
        <f t="shared" ref="DI6:DQ6" si="12">IF(DI8="-",NA(),DI8)</f>
        <v>#N/A</v>
      </c>
      <c r="DJ6" s="52">
        <f t="shared" si="12"/>
        <v>4.4000000000000004</v>
      </c>
      <c r="DK6" s="52">
        <f t="shared" si="12"/>
        <v>4.5999999999999996</v>
      </c>
      <c r="DL6" s="52">
        <f t="shared" si="12"/>
        <v>4.8</v>
      </c>
      <c r="DM6" s="52" t="e">
        <f t="shared" si="12"/>
        <v>#N/A</v>
      </c>
      <c r="DN6" s="52" t="e">
        <f t="shared" si="12"/>
        <v>#N/A</v>
      </c>
      <c r="DO6" s="52">
        <f t="shared" si="12"/>
        <v>7.7</v>
      </c>
      <c r="DP6" s="52">
        <f t="shared" si="12"/>
        <v>7.3</v>
      </c>
      <c r="DQ6" s="52">
        <f t="shared" si="12"/>
        <v>6.9</v>
      </c>
      <c r="DR6" s="52" t="str">
        <f>IF(DR8="-","【-】","【"&amp;SUBSTITUTE(TEXT(DR8,"#,##0.0"),"-","△")&amp;"】")</f>
        <v>【26.4】</v>
      </c>
      <c r="DS6" s="52" t="e">
        <f>IF(DS8="-",NA(),DS8)</f>
        <v>#N/A</v>
      </c>
      <c r="DT6" s="52" t="e">
        <f t="shared" ref="DT6:EB6" si="13">IF(DT8="-",NA(),DT8)</f>
        <v>#N/A</v>
      </c>
      <c r="DU6" s="52">
        <f t="shared" si="13"/>
        <v>1.5</v>
      </c>
      <c r="DV6" s="52">
        <f t="shared" si="13"/>
        <v>3.9</v>
      </c>
      <c r="DW6" s="52">
        <f t="shared" si="13"/>
        <v>3.1</v>
      </c>
      <c r="DX6" s="52" t="e">
        <f t="shared" si="13"/>
        <v>#N/A</v>
      </c>
      <c r="DY6" s="52" t="e">
        <f t="shared" si="13"/>
        <v>#N/A</v>
      </c>
      <c r="DZ6" s="52">
        <f t="shared" si="13"/>
        <v>171</v>
      </c>
      <c r="EA6" s="52">
        <f t="shared" si="13"/>
        <v>160.5</v>
      </c>
      <c r="EB6" s="52">
        <f t="shared" si="13"/>
        <v>167.7</v>
      </c>
      <c r="EC6" s="52" t="str">
        <f>IF(EC8="-","【-】","【"&amp;SUBSTITUTE(TEXT(EC8,"#,##0.0"),"-","△")&amp;"】")</f>
        <v>【54.5】</v>
      </c>
      <c r="ED6" s="52" t="e">
        <f>IF(ED8="-",NA(),ED8)</f>
        <v>#N/A</v>
      </c>
      <c r="EE6" s="52" t="e">
        <f t="shared" ref="EE6:EM6" si="14">IF(EE8="-",NA(),EE8)</f>
        <v>#N/A</v>
      </c>
      <c r="EF6" s="52">
        <f t="shared" si="14"/>
        <v>2.1</v>
      </c>
      <c r="EG6" s="52">
        <f t="shared" si="14"/>
        <v>12.4</v>
      </c>
      <c r="EH6" s="52">
        <f t="shared" si="14"/>
        <v>17.8</v>
      </c>
      <c r="EI6" s="52" t="e">
        <f t="shared" si="14"/>
        <v>#N/A</v>
      </c>
      <c r="EJ6" s="52" t="e">
        <f t="shared" si="14"/>
        <v>#N/A</v>
      </c>
      <c r="EK6" s="52">
        <f t="shared" si="14"/>
        <v>55.1</v>
      </c>
      <c r="EL6" s="52">
        <f t="shared" si="14"/>
        <v>52.2</v>
      </c>
      <c r="EM6" s="52">
        <f t="shared" si="14"/>
        <v>52.5</v>
      </c>
      <c r="EN6" s="52" t="str">
        <f>IF(EN8="-","【-】","【"&amp;SUBSTITUTE(TEXT(EN8,"#,##0.0"),"-","△")&amp;"】")</f>
        <v>【57.0】</v>
      </c>
      <c r="EO6" s="52" t="e">
        <f>IF(EO8="-",NA(),EO8)</f>
        <v>#N/A</v>
      </c>
      <c r="EP6" s="52" t="e">
        <f t="shared" ref="EP6:EX6" si="15">IF(EP8="-",NA(),EP8)</f>
        <v>#N/A</v>
      </c>
      <c r="EQ6" s="52">
        <f t="shared" si="15"/>
        <v>21.9</v>
      </c>
      <c r="ER6" s="52">
        <f t="shared" si="15"/>
        <v>33.700000000000003</v>
      </c>
      <c r="ES6" s="52">
        <f t="shared" si="15"/>
        <v>33</v>
      </c>
      <c r="ET6" s="52" t="e">
        <f t="shared" si="15"/>
        <v>#N/A</v>
      </c>
      <c r="EU6" s="52" t="e">
        <f t="shared" si="15"/>
        <v>#N/A</v>
      </c>
      <c r="EV6" s="52">
        <f t="shared" si="15"/>
        <v>68.7</v>
      </c>
      <c r="EW6" s="52">
        <f t="shared" si="15"/>
        <v>68</v>
      </c>
      <c r="EX6" s="52">
        <f t="shared" si="15"/>
        <v>69.3</v>
      </c>
      <c r="EY6" s="52" t="str">
        <f>IF(EY8="-","【-】","【"&amp;SUBSTITUTE(TEXT(EY8,"#,##0.0"),"-","△")&amp;"】")</f>
        <v>【70.4】</v>
      </c>
      <c r="EZ6" s="53" t="e">
        <f>IF(EZ8="-",NA(),EZ8)</f>
        <v>#N/A</v>
      </c>
      <c r="FA6" s="53" t="e">
        <f t="shared" ref="FA6:FI6" si="16">IF(FA8="-",NA(),FA8)</f>
        <v>#N/A</v>
      </c>
      <c r="FB6" s="53">
        <f t="shared" si="16"/>
        <v>18481301</v>
      </c>
      <c r="FC6" s="53">
        <f t="shared" si="16"/>
        <v>20917803</v>
      </c>
      <c r="FD6" s="53">
        <f t="shared" si="16"/>
        <v>21972432</v>
      </c>
      <c r="FE6" s="53" t="e">
        <f t="shared" si="16"/>
        <v>#N/A</v>
      </c>
      <c r="FF6" s="53" t="e">
        <f t="shared" si="16"/>
        <v>#N/A</v>
      </c>
      <c r="FG6" s="53">
        <f t="shared" si="16"/>
        <v>28070344</v>
      </c>
      <c r="FH6" s="53">
        <f t="shared" si="16"/>
        <v>28458752</v>
      </c>
      <c r="FI6" s="53">
        <f t="shared" si="16"/>
        <v>26802274</v>
      </c>
      <c r="FJ6" s="53" t="str">
        <f>IF(FJ8="-","【-】","【"&amp;SUBSTITUTE(TEXT(FJ8,"#,##0"),"-","△")&amp;"】")</f>
        <v>【50,999,060】</v>
      </c>
    </row>
    <row r="7" spans="1:166" s="54" customFormat="1" x14ac:dyDescent="0.2">
      <c r="A7" s="35" t="s">
        <v>160</v>
      </c>
      <c r="B7" s="50">
        <f t="shared" ref="B7:AH7" si="17">B8</f>
        <v>2023</v>
      </c>
      <c r="C7" s="50">
        <f t="shared" si="17"/>
        <v>117500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5</v>
      </c>
      <c r="R7" s="50" t="str">
        <f t="shared" si="17"/>
        <v>-</v>
      </c>
      <c r="S7" s="50" t="str">
        <f t="shared" si="17"/>
        <v>-</v>
      </c>
      <c r="T7" s="50" t="str">
        <f t="shared" si="17"/>
        <v>-</v>
      </c>
      <c r="U7" s="51" t="str">
        <f>U8</f>
        <v>-</v>
      </c>
      <c r="V7" s="51">
        <f>V8</f>
        <v>17376</v>
      </c>
      <c r="W7" s="50" t="str">
        <f>W8</f>
        <v>非該当</v>
      </c>
      <c r="X7" s="50" t="str">
        <f t="shared" si="17"/>
        <v>非該当</v>
      </c>
      <c r="Y7" s="50" t="str">
        <f t="shared" si="17"/>
        <v>１０：１</v>
      </c>
      <c r="Z7" s="51" t="str">
        <f t="shared" si="17"/>
        <v>-</v>
      </c>
      <c r="AA7" s="51" t="str">
        <f t="shared" si="17"/>
        <v>-</v>
      </c>
      <c r="AB7" s="51" t="str">
        <f t="shared" si="17"/>
        <v>-</v>
      </c>
      <c r="AC7" s="51">
        <f t="shared" si="17"/>
        <v>183</v>
      </c>
      <c r="AD7" s="51" t="str">
        <f t="shared" si="17"/>
        <v>-</v>
      </c>
      <c r="AE7" s="51">
        <f t="shared" si="17"/>
        <v>183</v>
      </c>
      <c r="AF7" s="51" t="str">
        <f t="shared" si="17"/>
        <v>-</v>
      </c>
      <c r="AG7" s="51" t="str">
        <f t="shared" si="17"/>
        <v>-</v>
      </c>
      <c r="AH7" s="51" t="str">
        <f t="shared" si="17"/>
        <v>-</v>
      </c>
      <c r="AI7" s="52" t="str">
        <f>AI8</f>
        <v>-</v>
      </c>
      <c r="AJ7" s="52" t="str">
        <f t="shared" ref="AJ7:AR7" si="18">AJ8</f>
        <v>-</v>
      </c>
      <c r="AK7" s="52">
        <f t="shared" si="18"/>
        <v>98.6</v>
      </c>
      <c r="AL7" s="52">
        <f t="shared" si="18"/>
        <v>96.8</v>
      </c>
      <c r="AM7" s="52">
        <f t="shared" si="18"/>
        <v>97.2</v>
      </c>
      <c r="AN7" s="52" t="str">
        <f t="shared" si="18"/>
        <v>-</v>
      </c>
      <c r="AO7" s="52" t="str">
        <f t="shared" si="18"/>
        <v>-</v>
      </c>
      <c r="AP7" s="52">
        <f t="shared" si="18"/>
        <v>103.5</v>
      </c>
      <c r="AQ7" s="52">
        <f t="shared" si="18"/>
        <v>102.5</v>
      </c>
      <c r="AR7" s="52">
        <f t="shared" si="18"/>
        <v>100.2</v>
      </c>
      <c r="AS7" s="52"/>
      <c r="AT7" s="52" t="str">
        <f>AT8</f>
        <v>-</v>
      </c>
      <c r="AU7" s="52" t="str">
        <f t="shared" ref="AU7:BC7" si="19">AU8</f>
        <v>-</v>
      </c>
      <c r="AV7" s="52">
        <f t="shared" si="19"/>
        <v>69.3</v>
      </c>
      <c r="AW7" s="52">
        <f t="shared" si="19"/>
        <v>68.8</v>
      </c>
      <c r="AX7" s="52">
        <f t="shared" si="19"/>
        <v>67</v>
      </c>
      <c r="AY7" s="52" t="str">
        <f t="shared" si="19"/>
        <v>-</v>
      </c>
      <c r="AZ7" s="52" t="str">
        <f t="shared" si="19"/>
        <v>-</v>
      </c>
      <c r="BA7" s="52">
        <f t="shared" si="19"/>
        <v>64.099999999999994</v>
      </c>
      <c r="BB7" s="52">
        <f t="shared" si="19"/>
        <v>64.099999999999994</v>
      </c>
      <c r="BC7" s="52">
        <f t="shared" si="19"/>
        <v>63.8</v>
      </c>
      <c r="BD7" s="52"/>
      <c r="BE7" s="52" t="str">
        <f>BE8</f>
        <v>-</v>
      </c>
      <c r="BF7" s="52" t="str">
        <f t="shared" ref="BF7:BN7" si="20">BF8</f>
        <v>-</v>
      </c>
      <c r="BG7" s="52">
        <f t="shared" si="20"/>
        <v>61.7</v>
      </c>
      <c r="BH7" s="52">
        <f t="shared" si="20"/>
        <v>61.6</v>
      </c>
      <c r="BI7" s="52">
        <f t="shared" si="20"/>
        <v>59.7</v>
      </c>
      <c r="BJ7" s="52" t="str">
        <f t="shared" si="20"/>
        <v>-</v>
      </c>
      <c r="BK7" s="52" t="str">
        <f t="shared" si="20"/>
        <v>-</v>
      </c>
      <c r="BL7" s="52">
        <f t="shared" si="20"/>
        <v>61.7</v>
      </c>
      <c r="BM7" s="52">
        <f t="shared" si="20"/>
        <v>61.5</v>
      </c>
      <c r="BN7" s="52">
        <f t="shared" si="20"/>
        <v>61.1</v>
      </c>
      <c r="BO7" s="52"/>
      <c r="BP7" s="52" t="str">
        <f>BP8</f>
        <v>-</v>
      </c>
      <c r="BQ7" s="52" t="str">
        <f t="shared" ref="BQ7:BY7" si="21">BQ8</f>
        <v>-</v>
      </c>
      <c r="BR7" s="52">
        <f t="shared" si="21"/>
        <v>77</v>
      </c>
      <c r="BS7" s="52">
        <f t="shared" si="21"/>
        <v>80.8</v>
      </c>
      <c r="BT7" s="52">
        <f t="shared" si="21"/>
        <v>82.1</v>
      </c>
      <c r="BU7" s="52" t="str">
        <f t="shared" si="21"/>
        <v>-</v>
      </c>
      <c r="BV7" s="52" t="str">
        <f t="shared" si="21"/>
        <v>-</v>
      </c>
      <c r="BW7" s="52">
        <f t="shared" si="21"/>
        <v>63.1</v>
      </c>
      <c r="BX7" s="52">
        <f t="shared" si="21"/>
        <v>62.3</v>
      </c>
      <c r="BY7" s="52">
        <f t="shared" si="21"/>
        <v>62.4</v>
      </c>
      <c r="BZ7" s="52"/>
      <c r="CA7" s="53" t="str">
        <f>CA8</f>
        <v>-</v>
      </c>
      <c r="CB7" s="53" t="str">
        <f t="shared" ref="CB7:CJ7" si="22">CB8</f>
        <v>-</v>
      </c>
      <c r="CC7" s="53">
        <f t="shared" si="22"/>
        <v>33983</v>
      </c>
      <c r="CD7" s="53">
        <f t="shared" si="22"/>
        <v>33924</v>
      </c>
      <c r="CE7" s="53">
        <f t="shared" si="22"/>
        <v>33367</v>
      </c>
      <c r="CF7" s="53" t="str">
        <f t="shared" si="22"/>
        <v>-</v>
      </c>
      <c r="CG7" s="53" t="str">
        <f t="shared" si="22"/>
        <v>-</v>
      </c>
      <c r="CH7" s="53">
        <f t="shared" si="22"/>
        <v>22875</v>
      </c>
      <c r="CI7" s="53">
        <f t="shared" si="22"/>
        <v>23419</v>
      </c>
      <c r="CJ7" s="53">
        <f t="shared" si="22"/>
        <v>23411</v>
      </c>
      <c r="CK7" s="52"/>
      <c r="CL7" s="53" t="str">
        <f>CL8</f>
        <v>-</v>
      </c>
      <c r="CM7" s="53" t="str">
        <f t="shared" ref="CM7:CU7" si="23">CM8</f>
        <v>-</v>
      </c>
      <c r="CN7" s="53">
        <f t="shared" si="23"/>
        <v>6947</v>
      </c>
      <c r="CO7" s="53">
        <f t="shared" si="23"/>
        <v>7003</v>
      </c>
      <c r="CP7" s="53">
        <f t="shared" si="23"/>
        <v>7360</v>
      </c>
      <c r="CQ7" s="53" t="str">
        <f t="shared" si="23"/>
        <v>-</v>
      </c>
      <c r="CR7" s="53" t="str">
        <f t="shared" si="23"/>
        <v>-</v>
      </c>
      <c r="CS7" s="53">
        <f t="shared" si="23"/>
        <v>8691</v>
      </c>
      <c r="CT7" s="53">
        <f t="shared" si="23"/>
        <v>8761</v>
      </c>
      <c r="CU7" s="53">
        <f t="shared" si="23"/>
        <v>8739</v>
      </c>
      <c r="CV7" s="52"/>
      <c r="CW7" s="52" t="str">
        <f>CW8</f>
        <v>-</v>
      </c>
      <c r="CX7" s="52" t="str">
        <f t="shared" ref="CX7:DF7" si="24">CX8</f>
        <v>-</v>
      </c>
      <c r="CY7" s="52">
        <f t="shared" si="24"/>
        <v>69.8</v>
      </c>
      <c r="CZ7" s="52">
        <f t="shared" si="24"/>
        <v>69.900000000000006</v>
      </c>
      <c r="DA7" s="52">
        <f t="shared" si="24"/>
        <v>69.900000000000006</v>
      </c>
      <c r="DB7" s="52" t="str">
        <f t="shared" si="24"/>
        <v>-</v>
      </c>
      <c r="DC7" s="52" t="str">
        <f t="shared" si="24"/>
        <v>-</v>
      </c>
      <c r="DD7" s="52">
        <f t="shared" si="24"/>
        <v>91.4</v>
      </c>
      <c r="DE7" s="52">
        <f t="shared" si="24"/>
        <v>84</v>
      </c>
      <c r="DF7" s="52">
        <f t="shared" si="24"/>
        <v>82.9</v>
      </c>
      <c r="DG7" s="52"/>
      <c r="DH7" s="52" t="str">
        <f>DH8</f>
        <v>-</v>
      </c>
      <c r="DI7" s="52" t="str">
        <f t="shared" ref="DI7:DQ7" si="25">DI8</f>
        <v>-</v>
      </c>
      <c r="DJ7" s="52">
        <f t="shared" si="25"/>
        <v>4.4000000000000004</v>
      </c>
      <c r="DK7" s="52">
        <f t="shared" si="25"/>
        <v>4.5999999999999996</v>
      </c>
      <c r="DL7" s="52">
        <f t="shared" si="25"/>
        <v>4.8</v>
      </c>
      <c r="DM7" s="52" t="str">
        <f t="shared" si="25"/>
        <v>-</v>
      </c>
      <c r="DN7" s="52" t="str">
        <f t="shared" si="25"/>
        <v>-</v>
      </c>
      <c r="DO7" s="52">
        <f t="shared" si="25"/>
        <v>7.7</v>
      </c>
      <c r="DP7" s="52">
        <f t="shared" si="25"/>
        <v>7.3</v>
      </c>
      <c r="DQ7" s="52">
        <f t="shared" si="25"/>
        <v>6.9</v>
      </c>
      <c r="DR7" s="52"/>
      <c r="DS7" s="52" t="str">
        <f>DS8</f>
        <v>-</v>
      </c>
      <c r="DT7" s="52" t="str">
        <f t="shared" ref="DT7:EB7" si="26">DT8</f>
        <v>-</v>
      </c>
      <c r="DU7" s="52">
        <f t="shared" si="26"/>
        <v>1.5</v>
      </c>
      <c r="DV7" s="52">
        <f t="shared" si="26"/>
        <v>3.9</v>
      </c>
      <c r="DW7" s="52">
        <f t="shared" si="26"/>
        <v>3.1</v>
      </c>
      <c r="DX7" s="52" t="str">
        <f t="shared" si="26"/>
        <v>-</v>
      </c>
      <c r="DY7" s="52" t="str">
        <f t="shared" si="26"/>
        <v>-</v>
      </c>
      <c r="DZ7" s="52">
        <f t="shared" si="26"/>
        <v>171</v>
      </c>
      <c r="EA7" s="52">
        <f t="shared" si="26"/>
        <v>160.5</v>
      </c>
      <c r="EB7" s="52">
        <f t="shared" si="26"/>
        <v>167.7</v>
      </c>
      <c r="EC7" s="52"/>
      <c r="ED7" s="52" t="str">
        <f>ED8</f>
        <v>-</v>
      </c>
      <c r="EE7" s="52" t="str">
        <f t="shared" ref="EE7:EM7" si="27">EE8</f>
        <v>-</v>
      </c>
      <c r="EF7" s="52">
        <f t="shared" si="27"/>
        <v>2.1</v>
      </c>
      <c r="EG7" s="52">
        <f t="shared" si="27"/>
        <v>12.4</v>
      </c>
      <c r="EH7" s="52">
        <f t="shared" si="27"/>
        <v>17.8</v>
      </c>
      <c r="EI7" s="52" t="str">
        <f t="shared" si="27"/>
        <v>-</v>
      </c>
      <c r="EJ7" s="52" t="str">
        <f t="shared" si="27"/>
        <v>-</v>
      </c>
      <c r="EK7" s="52">
        <f t="shared" si="27"/>
        <v>55.1</v>
      </c>
      <c r="EL7" s="52">
        <f t="shared" si="27"/>
        <v>52.2</v>
      </c>
      <c r="EM7" s="52">
        <f t="shared" si="27"/>
        <v>52.5</v>
      </c>
      <c r="EN7" s="52"/>
      <c r="EO7" s="52" t="str">
        <f>EO8</f>
        <v>-</v>
      </c>
      <c r="EP7" s="52" t="str">
        <f t="shared" ref="EP7:EX7" si="28">EP8</f>
        <v>-</v>
      </c>
      <c r="EQ7" s="52">
        <f t="shared" si="28"/>
        <v>21.9</v>
      </c>
      <c r="ER7" s="52">
        <f t="shared" si="28"/>
        <v>33.700000000000003</v>
      </c>
      <c r="ES7" s="52">
        <f t="shared" si="28"/>
        <v>33</v>
      </c>
      <c r="ET7" s="52" t="str">
        <f t="shared" si="28"/>
        <v>-</v>
      </c>
      <c r="EU7" s="52" t="str">
        <f t="shared" si="28"/>
        <v>-</v>
      </c>
      <c r="EV7" s="52">
        <f t="shared" si="28"/>
        <v>68.7</v>
      </c>
      <c r="EW7" s="52">
        <f t="shared" si="28"/>
        <v>68</v>
      </c>
      <c r="EX7" s="52">
        <f t="shared" si="28"/>
        <v>69.3</v>
      </c>
      <c r="EY7" s="52"/>
      <c r="EZ7" s="53" t="str">
        <f>EZ8</f>
        <v>-</v>
      </c>
      <c r="FA7" s="53" t="str">
        <f t="shared" ref="FA7:FI7" si="29">FA8</f>
        <v>-</v>
      </c>
      <c r="FB7" s="53">
        <f t="shared" si="29"/>
        <v>18481301</v>
      </c>
      <c r="FC7" s="53">
        <f t="shared" si="29"/>
        <v>20917803</v>
      </c>
      <c r="FD7" s="53">
        <f t="shared" si="29"/>
        <v>21972432</v>
      </c>
      <c r="FE7" s="53" t="str">
        <f t="shared" si="29"/>
        <v>-</v>
      </c>
      <c r="FF7" s="53" t="str">
        <f t="shared" si="29"/>
        <v>-</v>
      </c>
      <c r="FG7" s="53">
        <f t="shared" si="29"/>
        <v>28070344</v>
      </c>
      <c r="FH7" s="53">
        <f t="shared" si="29"/>
        <v>28458752</v>
      </c>
      <c r="FI7" s="53">
        <f t="shared" si="29"/>
        <v>26802274</v>
      </c>
      <c r="FJ7" s="53"/>
    </row>
    <row r="8" spans="1:166" s="54" customFormat="1" x14ac:dyDescent="0.2">
      <c r="A8" s="35"/>
      <c r="B8" s="55">
        <v>2023</v>
      </c>
      <c r="C8" s="55">
        <v>117500</v>
      </c>
      <c r="D8" s="55">
        <v>46</v>
      </c>
      <c r="E8" s="55">
        <v>6</v>
      </c>
      <c r="F8" s="55">
        <v>0</v>
      </c>
      <c r="G8" s="55">
        <v>4</v>
      </c>
      <c r="H8" s="55" t="s">
        <v>161</v>
      </c>
      <c r="I8" s="55" t="s">
        <v>162</v>
      </c>
      <c r="J8" s="55" t="s">
        <v>163</v>
      </c>
      <c r="K8" s="55" t="s">
        <v>164</v>
      </c>
      <c r="L8" s="55" t="s">
        <v>165</v>
      </c>
      <c r="M8" s="55" t="s">
        <v>166</v>
      </c>
      <c r="N8" s="55" t="s">
        <v>167</v>
      </c>
      <c r="O8" s="55" t="s">
        <v>168</v>
      </c>
      <c r="P8" s="55" t="s">
        <v>169</v>
      </c>
      <c r="Q8" s="56">
        <v>5</v>
      </c>
      <c r="R8" s="55" t="s">
        <v>40</v>
      </c>
      <c r="S8" s="55" t="s">
        <v>40</v>
      </c>
      <c r="T8" s="55" t="s">
        <v>40</v>
      </c>
      <c r="U8" s="56" t="s">
        <v>40</v>
      </c>
      <c r="V8" s="56">
        <v>17376</v>
      </c>
      <c r="W8" s="55" t="s">
        <v>170</v>
      </c>
      <c r="X8" s="55" t="s">
        <v>170</v>
      </c>
      <c r="Y8" s="57" t="s">
        <v>171</v>
      </c>
      <c r="Z8" s="56" t="s">
        <v>40</v>
      </c>
      <c r="AA8" s="56" t="s">
        <v>40</v>
      </c>
      <c r="AB8" s="56" t="s">
        <v>40</v>
      </c>
      <c r="AC8" s="56">
        <v>183</v>
      </c>
      <c r="AD8" s="56" t="s">
        <v>40</v>
      </c>
      <c r="AE8" s="56">
        <v>183</v>
      </c>
      <c r="AF8" s="56" t="s">
        <v>40</v>
      </c>
      <c r="AG8" s="56" t="s">
        <v>40</v>
      </c>
      <c r="AH8" s="56" t="s">
        <v>40</v>
      </c>
      <c r="AI8" s="58" t="s">
        <v>40</v>
      </c>
      <c r="AJ8" s="58" t="s">
        <v>40</v>
      </c>
      <c r="AK8" s="58">
        <v>98.6</v>
      </c>
      <c r="AL8" s="58">
        <v>96.8</v>
      </c>
      <c r="AM8" s="58">
        <v>97.2</v>
      </c>
      <c r="AN8" s="58" t="s">
        <v>40</v>
      </c>
      <c r="AO8" s="58" t="s">
        <v>40</v>
      </c>
      <c r="AP8" s="58">
        <v>103.5</v>
      </c>
      <c r="AQ8" s="58">
        <v>102.5</v>
      </c>
      <c r="AR8" s="58">
        <v>100.2</v>
      </c>
      <c r="AS8" s="58">
        <v>96.6</v>
      </c>
      <c r="AT8" s="58" t="s">
        <v>40</v>
      </c>
      <c r="AU8" s="58" t="s">
        <v>40</v>
      </c>
      <c r="AV8" s="58">
        <v>69.3</v>
      </c>
      <c r="AW8" s="58">
        <v>68.8</v>
      </c>
      <c r="AX8" s="58">
        <v>67</v>
      </c>
      <c r="AY8" s="58" t="s">
        <v>40</v>
      </c>
      <c r="AZ8" s="58" t="s">
        <v>40</v>
      </c>
      <c r="BA8" s="58">
        <v>64.099999999999994</v>
      </c>
      <c r="BB8" s="58">
        <v>64.099999999999994</v>
      </c>
      <c r="BC8" s="58">
        <v>63.8</v>
      </c>
      <c r="BD8" s="58">
        <v>86.6</v>
      </c>
      <c r="BE8" s="59" t="s">
        <v>40</v>
      </c>
      <c r="BF8" s="59" t="s">
        <v>40</v>
      </c>
      <c r="BG8" s="59">
        <v>61.7</v>
      </c>
      <c r="BH8" s="59">
        <v>61.6</v>
      </c>
      <c r="BI8" s="59">
        <v>59.7</v>
      </c>
      <c r="BJ8" s="59" t="s">
        <v>40</v>
      </c>
      <c r="BK8" s="59" t="s">
        <v>40</v>
      </c>
      <c r="BL8" s="59">
        <v>61.7</v>
      </c>
      <c r="BM8" s="59">
        <v>61.5</v>
      </c>
      <c r="BN8" s="59">
        <v>61.1</v>
      </c>
      <c r="BO8" s="59">
        <v>83.9</v>
      </c>
      <c r="BP8" s="58" t="s">
        <v>40</v>
      </c>
      <c r="BQ8" s="58" t="s">
        <v>40</v>
      </c>
      <c r="BR8" s="58">
        <v>77</v>
      </c>
      <c r="BS8" s="58">
        <v>80.8</v>
      </c>
      <c r="BT8" s="58">
        <v>82.1</v>
      </c>
      <c r="BU8" s="58" t="s">
        <v>40</v>
      </c>
      <c r="BV8" s="58" t="s">
        <v>40</v>
      </c>
      <c r="BW8" s="58">
        <v>63.1</v>
      </c>
      <c r="BX8" s="58">
        <v>62.3</v>
      </c>
      <c r="BY8" s="58">
        <v>62.4</v>
      </c>
      <c r="BZ8" s="58">
        <v>68.7</v>
      </c>
      <c r="CA8" s="59" t="s">
        <v>40</v>
      </c>
      <c r="CB8" s="59" t="s">
        <v>40</v>
      </c>
      <c r="CC8" s="59">
        <v>33983</v>
      </c>
      <c r="CD8" s="59">
        <v>33924</v>
      </c>
      <c r="CE8" s="59">
        <v>33367</v>
      </c>
      <c r="CF8" s="59" t="s">
        <v>40</v>
      </c>
      <c r="CG8" s="59" t="s">
        <v>40</v>
      </c>
      <c r="CH8" s="59">
        <v>22875</v>
      </c>
      <c r="CI8" s="59">
        <v>23419</v>
      </c>
      <c r="CJ8" s="59">
        <v>23411</v>
      </c>
      <c r="CK8" s="58">
        <v>62428</v>
      </c>
      <c r="CL8" s="59" t="s">
        <v>40</v>
      </c>
      <c r="CM8" s="59" t="s">
        <v>40</v>
      </c>
      <c r="CN8" s="59">
        <v>6947</v>
      </c>
      <c r="CO8" s="59">
        <v>7003</v>
      </c>
      <c r="CP8" s="59">
        <v>7360</v>
      </c>
      <c r="CQ8" s="59" t="s">
        <v>40</v>
      </c>
      <c r="CR8" s="59" t="s">
        <v>40</v>
      </c>
      <c r="CS8" s="59">
        <v>8691</v>
      </c>
      <c r="CT8" s="59">
        <v>8761</v>
      </c>
      <c r="CU8" s="59">
        <v>8739</v>
      </c>
      <c r="CV8" s="58">
        <v>18236</v>
      </c>
      <c r="CW8" s="59" t="s">
        <v>40</v>
      </c>
      <c r="CX8" s="59" t="s">
        <v>40</v>
      </c>
      <c r="CY8" s="59">
        <v>69.8</v>
      </c>
      <c r="CZ8" s="59">
        <v>69.900000000000006</v>
      </c>
      <c r="DA8" s="59">
        <v>69.900000000000006</v>
      </c>
      <c r="DB8" s="59" t="s">
        <v>40</v>
      </c>
      <c r="DC8" s="59" t="s">
        <v>40</v>
      </c>
      <c r="DD8" s="59">
        <v>91.4</v>
      </c>
      <c r="DE8" s="59">
        <v>84</v>
      </c>
      <c r="DF8" s="59">
        <v>82.9</v>
      </c>
      <c r="DG8" s="59">
        <v>56.1</v>
      </c>
      <c r="DH8" s="59" t="s">
        <v>40</v>
      </c>
      <c r="DI8" s="59" t="s">
        <v>40</v>
      </c>
      <c r="DJ8" s="59">
        <v>4.4000000000000004</v>
      </c>
      <c r="DK8" s="59">
        <v>4.5999999999999996</v>
      </c>
      <c r="DL8" s="59">
        <v>4.8</v>
      </c>
      <c r="DM8" s="59" t="s">
        <v>40</v>
      </c>
      <c r="DN8" s="59" t="s">
        <v>40</v>
      </c>
      <c r="DO8" s="59">
        <v>7.7</v>
      </c>
      <c r="DP8" s="59">
        <v>7.3</v>
      </c>
      <c r="DQ8" s="59">
        <v>6.9</v>
      </c>
      <c r="DR8" s="59">
        <v>26.4</v>
      </c>
      <c r="DS8" s="59" t="s">
        <v>40</v>
      </c>
      <c r="DT8" s="59" t="s">
        <v>40</v>
      </c>
      <c r="DU8" s="59">
        <v>1.5</v>
      </c>
      <c r="DV8" s="59">
        <v>3.9</v>
      </c>
      <c r="DW8" s="59">
        <v>3.1</v>
      </c>
      <c r="DX8" s="59" t="s">
        <v>40</v>
      </c>
      <c r="DY8" s="59" t="s">
        <v>40</v>
      </c>
      <c r="DZ8" s="59">
        <v>171</v>
      </c>
      <c r="EA8" s="59">
        <v>160.5</v>
      </c>
      <c r="EB8" s="59">
        <v>167.7</v>
      </c>
      <c r="EC8" s="59">
        <v>54.5</v>
      </c>
      <c r="ED8" s="58" t="s">
        <v>40</v>
      </c>
      <c r="EE8" s="58" t="s">
        <v>40</v>
      </c>
      <c r="EF8" s="58">
        <v>2.1</v>
      </c>
      <c r="EG8" s="58">
        <v>12.4</v>
      </c>
      <c r="EH8" s="58">
        <v>17.8</v>
      </c>
      <c r="EI8" s="58" t="s">
        <v>40</v>
      </c>
      <c r="EJ8" s="58" t="s">
        <v>40</v>
      </c>
      <c r="EK8" s="58">
        <v>55.1</v>
      </c>
      <c r="EL8" s="58">
        <v>52.2</v>
      </c>
      <c r="EM8" s="58">
        <v>52.5</v>
      </c>
      <c r="EN8" s="58">
        <v>57</v>
      </c>
      <c r="EO8" s="58" t="s">
        <v>40</v>
      </c>
      <c r="EP8" s="58" t="s">
        <v>40</v>
      </c>
      <c r="EQ8" s="58">
        <v>21.9</v>
      </c>
      <c r="ER8" s="58">
        <v>33.700000000000003</v>
      </c>
      <c r="ES8" s="58">
        <v>33</v>
      </c>
      <c r="ET8" s="58" t="s">
        <v>40</v>
      </c>
      <c r="EU8" s="58" t="s">
        <v>40</v>
      </c>
      <c r="EV8" s="58">
        <v>68.7</v>
      </c>
      <c r="EW8" s="58">
        <v>68</v>
      </c>
      <c r="EX8" s="58">
        <v>69.3</v>
      </c>
      <c r="EY8" s="58">
        <v>70.400000000000006</v>
      </c>
      <c r="EZ8" s="59" t="s">
        <v>40</v>
      </c>
      <c r="FA8" s="59" t="s">
        <v>40</v>
      </c>
      <c r="FB8" s="59">
        <v>18481301</v>
      </c>
      <c r="FC8" s="59">
        <v>20917803</v>
      </c>
      <c r="FD8" s="59">
        <v>21972432</v>
      </c>
      <c r="FE8" s="59" t="s">
        <v>40</v>
      </c>
      <c r="FF8" s="59" t="s">
        <v>40</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5C6B81F-0745-4FE8-A3A4-A5B1A836DB51}"/>
</file>

<file path=customXml/itemProps2.xml><?xml version="1.0" encoding="utf-8"?>
<ds:datastoreItem xmlns:ds="http://schemas.openxmlformats.org/officeDocument/2006/customXml" ds:itemID="{351AA845-65EA-4C5B-9365-3A3565146703}"/>
</file>

<file path=customXml/itemProps3.xml><?xml version="1.0" encoding="utf-8"?>
<ds:datastoreItem xmlns:ds="http://schemas.openxmlformats.org/officeDocument/2006/customXml" ds:itemID="{F25882DC-A4FC-4945-A9DF-7A80A943BD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2025-02-13T07:41:27Z</dcterms:created>
  <dcterms:modified xsi:type="dcterms:W3CDTF">2025-02-13T07:41:49Z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