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C660976-740F-4FC2-A60F-31E19E27536A}" xr6:coauthVersionLast="47" xr6:coauthVersionMax="47" xr10:uidLastSave="{FF0E7035-1009-4750-9A8F-80EDD23C16CB}"/>
  <workbookProtection workbookAlgorithmName="SHA-512" workbookHashValue="1snZLbAc6N6qwnq6lp0pNlz2izPV2vA2iuMS6U5z8ohybcZijqQa9sFIpLm42iIf8FRN3/JhhE1tqzzPUvLCOg==" workbookSaltValue="vu05kWmp95oHZx2bDiPDwA=="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DS10" i="5" s="1"/>
  <c r="D10" i="5"/>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Q6" i="5"/>
  <c r="DP6" i="5"/>
  <c r="DQ11" i="5" s="1"/>
  <c r="DO6" i="5"/>
  <c r="DP11" i="5" s="1"/>
  <c r="DN6" i="5"/>
  <c r="DM6" i="5"/>
  <c r="DL6" i="5"/>
  <c r="DH12" i="5" s="1"/>
  <c r="DK6" i="5"/>
  <c r="DG12" i="5" s="1"/>
  <c r="DJ6" i="5"/>
  <c r="DI6" i="5"/>
  <c r="DH6" i="5"/>
  <c r="DI11" i="5" s="1"/>
  <c r="DG6" i="5"/>
  <c r="DH11" i="5" s="1"/>
  <c r="DF6" i="5"/>
  <c r="DG11" i="5" s="1"/>
  <c r="DE6" i="5"/>
  <c r="DF11" i="5" s="1"/>
  <c r="DD6" i="5"/>
  <c r="DE11" i="5" s="1"/>
  <c r="DC6" i="5"/>
  <c r="GJ90" i="4" s="1"/>
  <c r="DB6" i="5"/>
  <c r="DA6" i="5"/>
  <c r="CZ6" i="5"/>
  <c r="CV12" i="5" s="1"/>
  <c r="CY6" i="5"/>
  <c r="CU12" i="5" s="1"/>
  <c r="CX6" i="5"/>
  <c r="CW6" i="5"/>
  <c r="CV6" i="5"/>
  <c r="QN55" i="4" s="1"/>
  <c r="CU6" i="5"/>
  <c r="CV11" i="5" s="1"/>
  <c r="CT6" i="5"/>
  <c r="CU11" i="5" s="1"/>
  <c r="CS6" i="5"/>
  <c r="CR6" i="5"/>
  <c r="FI90" i="4" s="1"/>
  <c r="CQ6" i="5"/>
  <c r="CM12" i="5" s="1"/>
  <c r="CP6" i="5"/>
  <c r="CL12" i="5" s="1"/>
  <c r="CO6" i="5"/>
  <c r="CK12" i="5" s="1"/>
  <c r="CN6" i="5"/>
  <c r="CJ12" i="5" s="1"/>
  <c r="CM6" i="5"/>
  <c r="CI12" i="5" s="1"/>
  <c r="CL6" i="5"/>
  <c r="CK6" i="5"/>
  <c r="CL11" i="5" s="1"/>
  <c r="CJ6" i="5"/>
  <c r="CK11" i="5" s="1"/>
  <c r="CI6" i="5"/>
  <c r="KF55" i="4" s="1"/>
  <c r="CH6" i="5"/>
  <c r="CG6" i="5"/>
  <c r="EH90" i="4" s="1"/>
  <c r="CF6" i="5"/>
  <c r="CB12" i="5" s="1"/>
  <c r="CE6" i="5"/>
  <c r="CA12" i="5" s="1"/>
  <c r="CD6" i="5"/>
  <c r="CC6" i="5"/>
  <c r="CB6" i="5"/>
  <c r="BX12" i="5" s="1"/>
  <c r="CA6" i="5"/>
  <c r="CB11" i="5" s="1"/>
  <c r="BZ6" i="5"/>
  <c r="CA11" i="5" s="1"/>
  <c r="BY6" i="5"/>
  <c r="BX6" i="5"/>
  <c r="BY11" i="5" s="1"/>
  <c r="BW6" i="5"/>
  <c r="BX11" i="5" s="1"/>
  <c r="BV6" i="5"/>
  <c r="BU6" i="5"/>
  <c r="BQ12" i="5" s="1"/>
  <c r="BT6" i="5"/>
  <c r="BP12" i="5" s="1"/>
  <c r="BS6" i="5"/>
  <c r="BO12" i="5" s="1"/>
  <c r="BR6" i="5"/>
  <c r="BN12" i="5" s="1"/>
  <c r="BQ6" i="5"/>
  <c r="BM12" i="5" s="1"/>
  <c r="BP6" i="5"/>
  <c r="BQ11" i="5" s="1"/>
  <c r="BO6" i="5"/>
  <c r="CF55" i="4" s="1"/>
  <c r="BN6" i="5"/>
  <c r="BM6" i="5"/>
  <c r="BN11" i="5" s="1"/>
  <c r="BL6" i="5"/>
  <c r="BM11" i="5" s="1"/>
  <c r="BK6" i="5"/>
  <c r="BJ6" i="5"/>
  <c r="BI6" i="5"/>
  <c r="BH6" i="5"/>
  <c r="BD12" i="5" s="1"/>
  <c r="BG6" i="5"/>
  <c r="BC12" i="5" s="1"/>
  <c r="BF6" i="5"/>
  <c r="BE6" i="5"/>
  <c r="BD6" i="5"/>
  <c r="BE11" i="5" s="1"/>
  <c r="BC6" i="5"/>
  <c r="BD11" i="5" s="1"/>
  <c r="BB6" i="5"/>
  <c r="BC11" i="5" s="1"/>
  <c r="BA6" i="5"/>
  <c r="AZ6" i="5"/>
  <c r="BE90" i="4" s="1"/>
  <c r="AY6" i="5"/>
  <c r="AU12" i="5" s="1"/>
  <c r="AX6" i="5"/>
  <c r="AT12" i="5" s="1"/>
  <c r="AW6" i="5"/>
  <c r="AS12" i="5" s="1"/>
  <c r="AV6" i="5"/>
  <c r="KF33" i="4" s="1"/>
  <c r="AU6" i="5"/>
  <c r="AQ12" i="5" s="1"/>
  <c r="AT6" i="5"/>
  <c r="AS6" i="5"/>
  <c r="AT11" i="5" s="1"/>
  <c r="AR6" i="5"/>
  <c r="AS11" i="5" s="1"/>
  <c r="AQ6" i="5"/>
  <c r="KF32" i="4" s="1"/>
  <c r="AP6" i="5"/>
  <c r="AQ11" i="5" s="1"/>
  <c r="AO6" i="5"/>
  <c r="AD90" i="4" s="1"/>
  <c r="AN6" i="5"/>
  <c r="AJ12" i="5" s="1"/>
  <c r="AM6" i="5"/>
  <c r="AI12" i="5" s="1"/>
  <c r="AL6" i="5"/>
  <c r="AK6" i="5"/>
  <c r="AJ6" i="5"/>
  <c r="AF12" i="5" s="1"/>
  <c r="AI6" i="5"/>
  <c r="AJ11" i="5" s="1"/>
  <c r="AH6" i="5"/>
  <c r="AI11" i="5" s="1"/>
  <c r="AG6" i="5"/>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DG90" i="4"/>
  <c r="CF90" i="4"/>
  <c r="C90" i="4"/>
  <c r="RA81" i="4"/>
  <c r="NX81" i="4"/>
  <c r="MW81" i="4"/>
  <c r="KO81" i="4"/>
  <c r="JN81" i="4"/>
  <c r="IM81" i="4"/>
  <c r="HL81" i="4"/>
  <c r="GK81" i="4"/>
  <c r="RA80" i="4"/>
  <c r="PZ80" i="4"/>
  <c r="OY80" i="4"/>
  <c r="MW80" i="4"/>
  <c r="KO80" i="4"/>
  <c r="GK80" i="4"/>
  <c r="DB80" i="4"/>
  <c r="CA80" i="4"/>
  <c r="AZ80" i="4"/>
  <c r="Y80" i="4"/>
  <c r="RA79" i="4"/>
  <c r="OY79" i="4"/>
  <c r="KO79" i="4"/>
  <c r="JN79" i="4"/>
  <c r="GK79" i="4"/>
  <c r="EC79" i="4"/>
  <c r="Y79" i="4"/>
  <c r="OZ56" i="4"/>
  <c r="MN56" i="4"/>
  <c r="LT56" i="4"/>
  <c r="KZ56" i="4"/>
  <c r="KF56" i="4"/>
  <c r="CZ56" i="4"/>
  <c r="BL56" i="4"/>
  <c r="AR56" i="4"/>
  <c r="X56" i="4"/>
  <c r="OZ55" i="4"/>
  <c r="LT55" i="4"/>
  <c r="HT55" i="4"/>
  <c r="GZ55" i="4"/>
  <c r="X55" i="4"/>
  <c r="RH54" i="4"/>
  <c r="QN54" i="4"/>
  <c r="PT54" i="4"/>
  <c r="OF54" i="4"/>
  <c r="MN54" i="4"/>
  <c r="KZ54" i="4"/>
  <c r="JL54" i="4"/>
  <c r="HT54" i="4"/>
  <c r="GZ54" i="4"/>
  <c r="ER54" i="4"/>
  <c r="CZ54" i="4"/>
  <c r="AR54" i="4"/>
  <c r="X54" i="4"/>
  <c r="OZ33" i="4"/>
  <c r="MN33" i="4"/>
  <c r="LT33" i="4"/>
  <c r="JL33" i="4"/>
  <c r="GZ33" i="4"/>
  <c r="CF33" i="4"/>
  <c r="BL33" i="4"/>
  <c r="AR33" i="4"/>
  <c r="PT32" i="4"/>
  <c r="OZ32" i="4"/>
  <c r="LT32" i="4"/>
  <c r="JL32" i="4"/>
  <c r="HT32" i="4"/>
  <c r="GZ32" i="4"/>
  <c r="ER32" i="4"/>
  <c r="BL32" i="4"/>
  <c r="AR32" i="4"/>
  <c r="X32" i="4"/>
  <c r="RH31" i="4"/>
  <c r="PT31" i="4"/>
  <c r="OF31" i="4"/>
  <c r="MN31" i="4"/>
  <c r="KZ31" i="4"/>
  <c r="JL31" i="4"/>
  <c r="HT31" i="4"/>
  <c r="ER31" i="4"/>
  <c r="CZ31" i="4"/>
  <c r="BL31" i="4"/>
  <c r="AR31" i="4"/>
  <c r="X31" i="4"/>
  <c r="LZ10" i="4"/>
  <c r="IT10" i="4"/>
  <c r="FN10" i="4"/>
  <c r="CH10" i="4"/>
  <c r="B10" i="4"/>
  <c r="PF8" i="4"/>
  <c r="LZ8" i="4"/>
  <c r="IT8" i="4"/>
  <c r="FN8" i="4"/>
  <c r="CH8" i="4"/>
  <c r="B8" i="4"/>
  <c r="B5" i="4"/>
  <c r="GZ31" i="4" l="1"/>
  <c r="FL32" i="4"/>
  <c r="QN32" i="4"/>
  <c r="ER55" i="4"/>
  <c r="HT56" i="4"/>
  <c r="QN31" i="4"/>
  <c r="FL54" i="4"/>
  <c r="OZ54" i="4"/>
  <c r="FL55" i="4"/>
  <c r="JL56" i="4"/>
  <c r="AZ79" i="4"/>
  <c r="PZ79" i="4"/>
  <c r="HL80" i="4"/>
  <c r="DB81" i="4"/>
  <c r="OY81" i="4"/>
  <c r="AJ10" i="5"/>
  <c r="CL10" i="5"/>
  <c r="CW11" i="5"/>
  <c r="AQ10" i="5"/>
  <c r="CM10" i="5"/>
  <c r="AT10" i="5"/>
  <c r="DF10" i="5"/>
  <c r="LT31" i="4"/>
  <c r="KZ32" i="4"/>
  <c r="ER33" i="4"/>
  <c r="PT33" i="4"/>
  <c r="KZ55" i="4"/>
  <c r="CF56" i="4"/>
  <c r="HL79" i="4"/>
  <c r="NX80" i="4"/>
  <c r="AU10" i="5"/>
  <c r="DP10" i="5"/>
  <c r="AR12" i="5"/>
  <c r="BN10" i="5"/>
  <c r="DT10" i="5"/>
  <c r="BX10" i="5"/>
  <c r="CZ32" i="4"/>
  <c r="HT33" i="4"/>
  <c r="AR55" i="4"/>
  <c r="ER56" i="4"/>
  <c r="FL31" i="4"/>
  <c r="OZ31" i="4"/>
  <c r="CZ55" i="4"/>
  <c r="PT55" i="4"/>
  <c r="GZ56" i="4"/>
  <c r="PT56" i="4"/>
  <c r="MW79" i="4"/>
  <c r="EC80" i="4"/>
  <c r="V10" i="5"/>
  <c r="CB10" i="5"/>
  <c r="LT54" i="4"/>
  <c r="CA81" i="4"/>
  <c r="AF10" i="5"/>
  <c r="CI10" i="5"/>
  <c r="X33" i="4"/>
  <c r="CZ33" i="4"/>
  <c r="OF55" i="4"/>
  <c r="CT11" i="5"/>
  <c r="RH55" i="4"/>
  <c r="CX11" i="5"/>
  <c r="CW12" i="5"/>
  <c r="QN56" i="4"/>
  <c r="Y81" i="4"/>
  <c r="DE12" i="5"/>
  <c r="EC81" i="4"/>
  <c r="DI12" i="5"/>
  <c r="IM80" i="4"/>
  <c r="DR11" i="5"/>
  <c r="GF32" i="4"/>
  <c r="AH11" i="5"/>
  <c r="AG12" i="5"/>
  <c r="FL33" i="4"/>
  <c r="OF32" i="4"/>
  <c r="BB11" i="5"/>
  <c r="RH32" i="4"/>
  <c r="BF11" i="5"/>
  <c r="BE12" i="5"/>
  <c r="QN33" i="4"/>
  <c r="GF55" i="4"/>
  <c r="BZ11" i="5"/>
  <c r="BY12" i="5"/>
  <c r="FL56" i="4"/>
  <c r="KZ33" i="4"/>
  <c r="GF33" i="4"/>
  <c r="AH12" i="5"/>
  <c r="MN32" i="4"/>
  <c r="AU11" i="5"/>
  <c r="OF33" i="4"/>
  <c r="BB12" i="5"/>
  <c r="RH33" i="4"/>
  <c r="BF12" i="5"/>
  <c r="BL55" i="4"/>
  <c r="BO11" i="5"/>
  <c r="GF56" i="4"/>
  <c r="BZ12" i="5"/>
  <c r="JL55" i="4"/>
  <c r="CI11" i="5"/>
  <c r="MN55" i="4"/>
  <c r="CM11" i="5"/>
  <c r="OF56" i="4"/>
  <c r="CT12" i="5"/>
  <c r="RH56" i="4"/>
  <c r="CX12" i="5"/>
  <c r="DF12" i="5"/>
  <c r="AZ81" i="4"/>
  <c r="DS11" i="5"/>
  <c r="JN80" i="4"/>
  <c r="ED12" i="5"/>
  <c r="PZ81" i="4"/>
  <c r="EC10" i="5"/>
  <c r="CK10" i="5"/>
  <c r="AS10" i="5"/>
  <c r="DR10" i="5"/>
  <c r="BZ10" i="5"/>
  <c r="AH10" i="5"/>
  <c r="IM79" i="4"/>
  <c r="GF54" i="4"/>
  <c r="GF31" i="4"/>
  <c r="CA79" i="4"/>
  <c r="BL54" i="4"/>
  <c r="DG10" i="5"/>
  <c r="BO10" i="5"/>
  <c r="W10" i="5"/>
  <c r="CV10" i="5"/>
  <c r="BD10" i="5"/>
  <c r="ED10" i="5"/>
  <c r="AG10" i="5"/>
  <c r="BE10" i="5"/>
  <c r="BY10" i="5"/>
  <c r="CW10" i="5"/>
  <c r="DQ10" i="5"/>
  <c r="EA10" i="5"/>
  <c r="EE10" i="5"/>
  <c r="X11" i="5"/>
  <c r="AR11" i="5"/>
  <c r="BP11" i="5"/>
  <c r="CJ11" i="5"/>
  <c r="CF31" i="4"/>
  <c r="KF31" i="4"/>
  <c r="CF54" i="4"/>
  <c r="KF54" i="4"/>
  <c r="DB79" i="4"/>
  <c r="NX79" i="4"/>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<sst xmlns="http://schemas.openxmlformats.org/spreadsheetml/2006/main" count="262" uniqueCount="107">
  <si>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</si>
  <si>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</si>
  <si>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</si>
  <si>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</si>
  <si>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</si>
  <si>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</si>
  <si>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</si>
  <si>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</si>
  <si>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</si>
  <si>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</si>
  <si>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</si>
  <si>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</si>
  <si>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</si>
  <si>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</si>
  <si>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</si>
  <si>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</si>
  <si>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</si>
  <si>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</si>
  <si>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</si>
  <si>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</si>
  <si>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</si>
  <si>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</si>
  <si>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</si>
  <si>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</si>
  <si>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</si>
  <si>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</si>
  <si>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</si>
  <si>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</si>
  <si>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</si>
  <si>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</si>
  <si>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</si>
  <si>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</si>
  <si>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</si>
  <si>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</si>
  <si>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</si>
  <si>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</si>
  <si>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</si>
  <si>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</si>
  <si>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</si>
  <si>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</si>
  <si>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</si>
  <si>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</si>
  <si>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</si>
  <si>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</si>
  <si>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</si>
  <si>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</si>
  <si>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</si>
  <si>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</si>
  <si>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</si>
  <si>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</si>
  <si>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</si>
  <si>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</si>
  <si>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</si>
  <si>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</si>
  <si>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</si>
  <si>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</si>
  <si>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</si>
  <si>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</si>
  <si>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</si>
  <si>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</si>
  <si>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</si>
  <si>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</si>
  <si>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</si>
  <si>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</si>
  <si>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</si>
  <si>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</si>
  <si>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</si>
  <si>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</si>
  <si>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</si>
  <si>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</si>
  <si>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</si>
  <si>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</si>
  <si>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</si>
  <si>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</si>
  <si>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</si>
  <si>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</si>
  <si>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</si>
  <si>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</si>
  <si>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</si>
  <si>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</si>
  <si>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</si>
  <si>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</si>
  <si>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</si>
  <si>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</si>
  <si>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</si>
  <si>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</si>
  <si>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</si>
  <si>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</si>
  <si>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120006</t>
  </si>
  <si>
    <t>46</t>
  </si>
  <si>
    <t>02</t>
  </si>
  <si>
    <t>0</t>
  </si>
  <si>
    <t>000</t>
  </si>
  <si>
    <t>千葉県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</si>
  <si>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</si>
  <si>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</si>
  <si>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</si>
  <si>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</si>
  <si>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</si>
  <si>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</si>
  <si>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</si>
  <si>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</si>
  <si>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</si>
  <si>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</si>
  <si>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管路経年化率は全国平均や類似団体平均を上
回っている。
　有形固定資産減価償却率は、年を追って値が上昇し、かつ類似団体平均を上回っており、施設の老朽化対策が課題である。</t>
    <rPh sb="63" eb="69">
      <t>ウワマワ</t>
    </rPh>
    <phoneticPr fontId="5"/>
  </si>
  <si>
    <t>　経常収支比率及び料金回収率は100％を超えており、欠損金も生じていない。また、企業債の償還が進んだことから企業債残高対給水収益比率は低下し、類似団体平均を下回っている。流動性は高く、支払能力にも問題はないことから、経営の健全性は維持されている。
　給水原価は、地域的な特性から水源に係る負担が大きいことから、類似団体平均を上回っているが、施設利用率及び契約率は類似団体平均を大きく上回っており、高い効率性が保たれている。</t>
    <phoneticPr fontId="5"/>
  </si>
  <si>
    <t>　経営の健全性及び効率性は保たれているが、事業の創設から半世紀が経過し、施設の老朽化が進んでいるため、平成３０年度から４０年間の長期計画に基づき、施設の更新・耐震化に取り組んでいる。
　引き続き、効率的かつ計画的に建設改良事業を進め、安定給水を確保していく。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</si>
</sst>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64.150000000000006</c:v>
                </c:pt>
                <c:pt idx="1">
                  <c:v>65.430000000000007</c:v>
                </c:pt>
                <c:pt idx="2">
                  <c:v>66.13</c:v>
                </c:pt>
                <c:pt idx="3">
                  <c:v>66.459999999999994</c:v>
                </c:pt>
                <c:pt idx="4">
                  <c:v>66.95</c:v>
                </c:pt>
              </c:numCache>
            </c:numRef>
          </c:val>
          <c:extLst>
            <c:ext xmlns:c16="http://schemas.microsoft.com/office/drawing/2014/chart" uri="{C3380CC4-5D6E-409C-BE32-E72D297353CC}">
              <c16:uniqueId val="{00000000-4368-4657-A52C-265FD7DD86B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4368-4657-A52C-265FD7DD86B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B-4AFD-B21E-A8AFF94B54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8C4B-4AFD-B21E-A8AFF94B54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110.96</c:v>
                </c:pt>
                <c:pt idx="1">
                  <c:v>112.61</c:v>
                </c:pt>
                <c:pt idx="2">
                  <c:v>113.05</c:v>
                </c:pt>
                <c:pt idx="3">
                  <c:v>103.59</c:v>
                </c:pt>
                <c:pt idx="4">
                  <c:v>109.4</c:v>
                </c:pt>
              </c:numCache>
            </c:numRef>
          </c:val>
          <c:extLst>
            <c:ext xmlns:c16="http://schemas.microsoft.com/office/drawing/2014/chart" uri="{C3380CC4-5D6E-409C-BE32-E72D297353CC}">
              <c16:uniqueId val="{00000000-8CA3-481A-B5C5-45AAEB4203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8CA3-481A-B5C5-45AAEB4203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51.44</c:v>
                </c:pt>
                <c:pt idx="1">
                  <c:v>53.08</c:v>
                </c:pt>
                <c:pt idx="2">
                  <c:v>57.83</c:v>
                </c:pt>
                <c:pt idx="3">
                  <c:v>60.77</c:v>
                </c:pt>
                <c:pt idx="4">
                  <c:v>61.76</c:v>
                </c:pt>
              </c:numCache>
            </c:numRef>
          </c:val>
          <c:extLst>
            <c:ext xmlns:c16="http://schemas.microsoft.com/office/drawing/2014/chart" uri="{C3380CC4-5D6E-409C-BE32-E72D297353CC}">
              <c16:uniqueId val="{00000000-92CC-4481-8F41-979549BC64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92CC-4481-8F41-979549BC64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0.19</c:v>
                </c:pt>
                <c:pt idx="1">
                  <c:v>0.15</c:v>
                </c:pt>
                <c:pt idx="2">
                  <c:v>0.34</c:v>
                </c:pt>
                <c:pt idx="3">
                  <c:v>0</c:v>
                </c:pt>
                <c:pt idx="4">
                  <c:v>0.11</c:v>
                </c:pt>
              </c:numCache>
            </c:numRef>
          </c:val>
          <c:extLst>
            <c:ext xmlns:c16="http://schemas.microsoft.com/office/drawing/2014/chart" uri="{C3380CC4-5D6E-409C-BE32-E72D297353CC}">
              <c16:uniqueId val="{00000000-42F1-4740-90EB-9D732099C3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42F1-4740-90EB-9D732099C3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662.65</c:v>
                </c:pt>
                <c:pt idx="1">
                  <c:v>662.52</c:v>
                </c:pt>
                <c:pt idx="2">
                  <c:v>782.41</c:v>
                </c:pt>
                <c:pt idx="3">
                  <c:v>774.98</c:v>
                </c:pt>
                <c:pt idx="4">
                  <c:v>677.37</c:v>
                </c:pt>
              </c:numCache>
            </c:numRef>
          </c:val>
          <c:extLst>
            <c:ext xmlns:c16="http://schemas.microsoft.com/office/drawing/2014/chart" uri="{C3380CC4-5D6E-409C-BE32-E72D297353CC}">
              <c16:uniqueId val="{00000000-EF42-4738-BA8F-8BAF70B786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EF42-4738-BA8F-8BAF70B786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203.34</c:v>
                </c:pt>
                <c:pt idx="1">
                  <c:v>181.62</c:v>
                </c:pt>
                <c:pt idx="2">
                  <c:v>160.47999999999999</c:v>
                </c:pt>
                <c:pt idx="3">
                  <c:v>142.21</c:v>
                </c:pt>
                <c:pt idx="4">
                  <c:v>118.16</c:v>
                </c:pt>
              </c:numCache>
            </c:numRef>
          </c:val>
          <c:extLst>
            <c:ext xmlns:c16="http://schemas.microsoft.com/office/drawing/2014/chart" uri="{C3380CC4-5D6E-409C-BE32-E72D297353CC}">
              <c16:uniqueId val="{00000000-FA92-4B17-B807-243C9617AE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FA92-4B17-B807-243C9617AE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105.59</c:v>
                </c:pt>
                <c:pt idx="1">
                  <c:v>106.92</c:v>
                </c:pt>
                <c:pt idx="2">
                  <c:v>107.24</c:v>
                </c:pt>
                <c:pt idx="3">
                  <c:v>97.49</c:v>
                </c:pt>
                <c:pt idx="4">
                  <c:v>106.71</c:v>
                </c:pt>
              </c:numCache>
            </c:numRef>
          </c:val>
          <c:extLst>
            <c:ext xmlns:c16="http://schemas.microsoft.com/office/drawing/2014/chart" uri="{C3380CC4-5D6E-409C-BE32-E72D297353CC}">
              <c16:uniqueId val="{00000000-7FEB-4EEE-9002-B101F99C7A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7FEB-4EEE-9002-B101F99C7A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24.89</c:v>
                </c:pt>
                <c:pt idx="1">
                  <c:v>24.61</c:v>
                </c:pt>
                <c:pt idx="2">
                  <c:v>24.56</c:v>
                </c:pt>
                <c:pt idx="3">
                  <c:v>27.01</c:v>
                </c:pt>
                <c:pt idx="4">
                  <c:v>26.05</c:v>
                </c:pt>
              </c:numCache>
            </c:numRef>
          </c:val>
          <c:extLst>
            <c:ext xmlns:c16="http://schemas.microsoft.com/office/drawing/2014/chart" uri="{C3380CC4-5D6E-409C-BE32-E72D297353CC}">
              <c16:uniqueId val="{00000000-4265-4D86-849F-2890C2F43C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4265-4D86-849F-2890C2F43C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66.7</c:v>
                </c:pt>
                <c:pt idx="1">
                  <c:v>65.63</c:v>
                </c:pt>
                <c:pt idx="2">
                  <c:v>67.77</c:v>
                </c:pt>
                <c:pt idx="3">
                  <c:v>66.709999999999994</c:v>
                </c:pt>
                <c:pt idx="4">
                  <c:v>65.58</c:v>
                </c:pt>
              </c:numCache>
            </c:numRef>
          </c:val>
          <c:extLst>
            <c:ext xmlns:c16="http://schemas.microsoft.com/office/drawing/2014/chart" uri="{C3380CC4-5D6E-409C-BE32-E72D297353CC}">
              <c16:uniqueId val="{00000000-B616-4D1B-82EF-565DBCB800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B616-4D1B-82EF-565DBCB800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94.82</c:v>
                </c:pt>
                <c:pt idx="1">
                  <c:v>94.97</c:v>
                </c:pt>
                <c:pt idx="2">
                  <c:v>96.35</c:v>
                </c:pt>
                <c:pt idx="3">
                  <c:v>96.37</c:v>
                </c:pt>
                <c:pt idx="4">
                  <c:v>96.46</c:v>
                </c:pt>
              </c:numCache>
            </c:numRef>
          </c:val>
          <c:extLst>
            <c:ext xmlns:c16="http://schemas.microsoft.com/office/drawing/2014/chart" uri="{C3380CC4-5D6E-409C-BE32-E72D297353CC}">
              <c16:uniqueId val="{00000000-50AF-45C4-A357-1BCD7BDD9A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50AF-45C4-A357-1BCD7BDD9A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view="pageBreakPreview" zoomScaleNormal="100" zoomScaleSheetLayoutView="100" workbookViewId="0">
      <selection activeCell="B6" sqref="B6:KT6"/>
    </sheetView>
  </sheetViews>
  <sheetFormatPr defaultColWidth="2.6328125" defaultRowHeight="13" x14ac:dyDescent="0.2"/>
  <cols>
    <col min="1" max="1" width="1.90625" customWidth="1"/>
    <col min="2" max="2" width="0.90625" customWidth="1"/>
    <col min="3" max="9" width="0.453125" customWidth="1"/>
    <col min="10" max="10" width="0.90625" customWidth="1"/>
    <col min="11" max="125" width="0.453125" customWidth="1"/>
    <col min="126" max="126" width="0.90625" customWidth="1"/>
    <col min="127" max="133" width="0.453125" customWidth="1"/>
    <col min="134" max="134" width="0.90625" customWidth="1"/>
    <col min="135" max="161" width="0.453125" customWidth="1"/>
    <col min="162" max="162" width="0.90625" customWidth="1"/>
    <col min="163" max="177" width="0.453125" customWidth="1"/>
    <col min="178" max="178" width="0.90625" customWidth="1"/>
    <col min="179" max="249" width="0.453125" customWidth="1"/>
    <col min="250" max="250" width="0.90625" customWidth="1"/>
    <col min="251" max="257" width="0.453125" customWidth="1"/>
    <col min="258" max="258" width="0.90625" customWidth="1"/>
    <col min="259" max="329" width="0.453125" customWidth="1"/>
    <col min="330" max="330" width="0.90625" customWidth="1"/>
    <col min="331" max="345" width="0.453125" customWidth="1"/>
    <col min="346" max="346" width="0.90625" customWidth="1"/>
    <col min="347" max="373" width="0.453125" customWidth="1"/>
    <col min="374" max="374" width="0.90625" customWidth="1"/>
    <col min="375" max="381" width="0.453125" customWidth="1"/>
    <col min="382" max="382" width="0.90625" customWidth="1"/>
    <col min="383" max="497" width="0.453125" customWidth="1"/>
    <col min="498" max="498" width="0.9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千葉県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2">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1134560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7</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743999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2">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2">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79.599999999999994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284</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1094400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110.96</v>
      </c>
      <c r="Y32" s="121"/>
      <c r="Z32" s="121"/>
      <c r="AA32" s="121"/>
      <c r="AB32" s="121"/>
      <c r="AC32" s="121"/>
      <c r="AD32" s="121"/>
      <c r="AE32" s="121"/>
      <c r="AF32" s="121"/>
      <c r="AG32" s="121"/>
      <c r="AH32" s="121"/>
      <c r="AI32" s="121"/>
      <c r="AJ32" s="121"/>
      <c r="AK32" s="121"/>
      <c r="AL32" s="121"/>
      <c r="AM32" s="121"/>
      <c r="AN32" s="121"/>
      <c r="AO32" s="121"/>
      <c r="AP32" s="121"/>
      <c r="AQ32" s="122"/>
      <c r="AR32" s="120">
        <f>データ!U6</f>
        <v>112.61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113.05</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103.59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109.4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662.65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662.52</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782.41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774.98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677.37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203.34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181.62</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160.47999999999999</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142.21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118.16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119.89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119.93</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118.4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115.02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16.670000000000002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9.4700000000000006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11.03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1.88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1.46</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368.36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380.84</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424.64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427.23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454.07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227.51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225.72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217.8</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216.05</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213.13</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105.59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106.92</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107.24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97.49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106.71</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24.89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24.61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24.56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27.01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26.05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66.7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65.63</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67.77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66.709999999999994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65.58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94.82</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94.97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96.35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96.37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96.46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117.69</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116.75</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115.48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109.91</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111.83</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17.07</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17.22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17.440000000000001</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18.62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18.36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57.96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56.81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55.65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54.73</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80.540000000000006</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80.08</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79.69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78.66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80.2</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64.150000000000006</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65.430000000000007</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66.13</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66.459999999999994</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66.95</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51.44</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53.08</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57.83</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60.77</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61.76</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0.19</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0.15</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0.34</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0.11</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60.09</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60.35</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61.07</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61.99</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62.44</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50.93</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52.07</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50.36</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51.48</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52.79</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0.22</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0.5</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0.2</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0.24</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0.31</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【77.52】</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【61.16】</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【49.95】</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【0.32】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3GzYBRDZmE1YFaM8dyzX0za3MaY2GqtshJB+g/HRE0y+Tzxev08V3vmEtX2qsE9JLWB2qDcmptWfWEMWdMC/Eg==" saltValue="46tON+RSulyqBxiQQ8otj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horizontalDpi="1200" verticalDpi="1200"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90625" bestFit="1" customWidth="1"/>
    <col min="2" max="7" width="11.90625" customWidth="1"/>
    <col min="8" max="8" width="16.0898437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110.96</v>
      </c>
      <c r="U6" s="35">
        <f>U7</f>
        <v>112.61</v>
      </c>
      <c r="V6" s="35">
        <f>V7</f>
        <v>113.05</v>
      </c>
      <c r="W6" s="35">
        <f>W7</f>
        <v>103.59</v>
      </c>
      <c r="X6" s="35">
        <f t="shared" si="3"/>
        <v>109.4</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662.65</v>
      </c>
      <c r="AQ6" s="35">
        <f>AQ7</f>
        <v>662.52</v>
      </c>
      <c r="AR6" s="35">
        <f>AR7</f>
        <v>782.41</v>
      </c>
      <c r="AS6" s="35">
        <f>AS7</f>
        <v>774.98</v>
      </c>
      <c r="AT6" s="35">
        <f t="shared" si="3"/>
        <v>677.37</v>
      </c>
      <c r="AU6" s="35">
        <f t="shared" si="3"/>
        <v>368.36</v>
      </c>
      <c r="AV6" s="35">
        <f t="shared" si="3"/>
        <v>380.84</v>
      </c>
      <c r="AW6" s="35">
        <f t="shared" si="3"/>
        <v>424.64</v>
      </c>
      <c r="AX6" s="35">
        <f t="shared" si="3"/>
        <v>427.23</v>
      </c>
      <c r="AY6" s="35">
        <f t="shared" si="3"/>
        <v>454.07</v>
      </c>
      <c r="AZ6" s="33" t="str">
        <f>IF(AZ7="-","【-】","【"&amp;SUBSTITUTE(TEXT(AZ7,"#,##0.00"),"-","△")&amp;"】")</f>
        <v>【494.95】</v>
      </c>
      <c r="BA6" s="35">
        <f t="shared" si="3"/>
        <v>203.34</v>
      </c>
      <c r="BB6" s="35">
        <f>BB7</f>
        <v>181.62</v>
      </c>
      <c r="BC6" s="35">
        <f>BC7</f>
        <v>160.47999999999999</v>
      </c>
      <c r="BD6" s="35">
        <f>BD7</f>
        <v>142.21</v>
      </c>
      <c r="BE6" s="35">
        <f t="shared" si="3"/>
        <v>118.16</v>
      </c>
      <c r="BF6" s="35">
        <f t="shared" si="3"/>
        <v>227.51</v>
      </c>
      <c r="BG6" s="35">
        <f t="shared" si="3"/>
        <v>225.72</v>
      </c>
      <c r="BH6" s="35">
        <f t="shared" si="3"/>
        <v>217.8</v>
      </c>
      <c r="BI6" s="35">
        <f t="shared" si="3"/>
        <v>216.05</v>
      </c>
      <c r="BJ6" s="35">
        <f t="shared" si="3"/>
        <v>213.13</v>
      </c>
      <c r="BK6" s="33" t="str">
        <f>IF(BK7="-","【-】","【"&amp;SUBSTITUTE(TEXT(BK7,"#,##0.00"),"-","△")&amp;"】")</f>
        <v>【229.84】</v>
      </c>
      <c r="BL6" s="35">
        <f t="shared" si="3"/>
        <v>105.59</v>
      </c>
      <c r="BM6" s="35">
        <f>BM7</f>
        <v>106.92</v>
      </c>
      <c r="BN6" s="35">
        <f>BN7</f>
        <v>107.24</v>
      </c>
      <c r="BO6" s="35">
        <f>BO7</f>
        <v>97.49</v>
      </c>
      <c r="BP6" s="35">
        <f t="shared" si="3"/>
        <v>106.71</v>
      </c>
      <c r="BQ6" s="35">
        <f t="shared" si="3"/>
        <v>117.69</v>
      </c>
      <c r="BR6" s="35">
        <f t="shared" si="3"/>
        <v>116.75</v>
      </c>
      <c r="BS6" s="35">
        <f t="shared" si="3"/>
        <v>115.48</v>
      </c>
      <c r="BT6" s="35">
        <f t="shared" si="3"/>
        <v>109.91</v>
      </c>
      <c r="BU6" s="35">
        <f t="shared" si="3"/>
        <v>111.83</v>
      </c>
      <c r="BV6" s="33" t="str">
        <f>IF(BV7="-","【-】","【"&amp;SUBSTITUTE(TEXT(BV7,"#,##0.00"),"-","△")&amp;"】")</f>
        <v>【110.13】</v>
      </c>
      <c r="BW6" s="35">
        <f t="shared" si="3"/>
        <v>24.89</v>
      </c>
      <c r="BX6" s="35">
        <f>BX7</f>
        <v>24.61</v>
      </c>
      <c r="BY6" s="35">
        <f>BY7</f>
        <v>24.56</v>
      </c>
      <c r="BZ6" s="35">
        <f>BZ7</f>
        <v>27.01</v>
      </c>
      <c r="CA6" s="35">
        <f t="shared" si="3"/>
        <v>26.05</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66.7</v>
      </c>
      <c r="CI6" s="35">
        <f>CI7</f>
        <v>65.63</v>
      </c>
      <c r="CJ6" s="35">
        <f>CJ7</f>
        <v>67.77</v>
      </c>
      <c r="CK6" s="35">
        <f>CK7</f>
        <v>66.709999999999994</v>
      </c>
      <c r="CL6" s="35">
        <f t="shared" si="5"/>
        <v>65.58</v>
      </c>
      <c r="CM6" s="35">
        <f t="shared" si="5"/>
        <v>57.96</v>
      </c>
      <c r="CN6" s="35">
        <f t="shared" si="5"/>
        <v>56</v>
      </c>
      <c r="CO6" s="35">
        <f t="shared" si="5"/>
        <v>56.81</v>
      </c>
      <c r="CP6" s="35">
        <f t="shared" si="5"/>
        <v>55.65</v>
      </c>
      <c r="CQ6" s="35">
        <f t="shared" si="5"/>
        <v>54.73</v>
      </c>
      <c r="CR6" s="33" t="str">
        <f>IF(CR7="-","【-】","【"&amp;SUBSTITUTE(TEXT(CR7,"#,##0.00"),"-","△")&amp;"】")</f>
        <v>【52.61】</v>
      </c>
      <c r="CS6" s="35">
        <f t="shared" ref="CS6:DB6" si="6">CS7</f>
        <v>94.82</v>
      </c>
      <c r="CT6" s="35">
        <f>CT7</f>
        <v>94.97</v>
      </c>
      <c r="CU6" s="35">
        <f>CU7</f>
        <v>96.35</v>
      </c>
      <c r="CV6" s="35">
        <f>CV7</f>
        <v>96.37</v>
      </c>
      <c r="CW6" s="35">
        <f t="shared" si="6"/>
        <v>96.46</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64.150000000000006</v>
      </c>
      <c r="DE6" s="35">
        <f>DE7</f>
        <v>65.430000000000007</v>
      </c>
      <c r="DF6" s="35">
        <f>DF7</f>
        <v>66.13</v>
      </c>
      <c r="DG6" s="35">
        <f>DG7</f>
        <v>66.459999999999994</v>
      </c>
      <c r="DH6" s="35">
        <f t="shared" si="7"/>
        <v>66.95</v>
      </c>
      <c r="DI6" s="35">
        <f t="shared" si="7"/>
        <v>60.09</v>
      </c>
      <c r="DJ6" s="35">
        <f t="shared" si="7"/>
        <v>60.35</v>
      </c>
      <c r="DK6" s="35">
        <f t="shared" si="7"/>
        <v>61.07</v>
      </c>
      <c r="DL6" s="35">
        <f t="shared" si="7"/>
        <v>61.99</v>
      </c>
      <c r="DM6" s="35">
        <f t="shared" si="7"/>
        <v>62.44</v>
      </c>
      <c r="DN6" s="33" t="str">
        <f>IF(DN7="-","【-】","【"&amp;SUBSTITUTE(TEXT(DN7,"#,##0.00"),"-","△")&amp;"】")</f>
        <v>【61.16】</v>
      </c>
      <c r="DO6" s="35">
        <f t="shared" ref="DO6:DX6" si="8">DO7</f>
        <v>51.44</v>
      </c>
      <c r="DP6" s="35">
        <f>DP7</f>
        <v>53.08</v>
      </c>
      <c r="DQ6" s="35">
        <f>DQ7</f>
        <v>57.83</v>
      </c>
      <c r="DR6" s="35">
        <f>DR7</f>
        <v>60.77</v>
      </c>
      <c r="DS6" s="35">
        <f t="shared" si="8"/>
        <v>61.76</v>
      </c>
      <c r="DT6" s="35">
        <f t="shared" si="8"/>
        <v>50.93</v>
      </c>
      <c r="DU6" s="35">
        <f t="shared" si="8"/>
        <v>52.07</v>
      </c>
      <c r="DV6" s="35">
        <f t="shared" si="8"/>
        <v>50.36</v>
      </c>
      <c r="DW6" s="35">
        <f t="shared" si="8"/>
        <v>51.48</v>
      </c>
      <c r="DX6" s="35">
        <f t="shared" si="8"/>
        <v>52.79</v>
      </c>
      <c r="DY6" s="33" t="str">
        <f>IF(DY7="-","【-】","【"&amp;SUBSTITUTE(TEXT(DY7,"#,##0.00"),"-","△")&amp;"】")</f>
        <v>【49.95】</v>
      </c>
      <c r="DZ6" s="35">
        <f t="shared" ref="DZ6:EI6" si="9">DZ7</f>
        <v>0.19</v>
      </c>
      <c r="EA6" s="35">
        <f>EA7</f>
        <v>0.15</v>
      </c>
      <c r="EB6" s="35">
        <f>EB7</f>
        <v>0.34</v>
      </c>
      <c r="EC6" s="35">
        <f>EC7</f>
        <v>0</v>
      </c>
      <c r="ED6" s="35">
        <f t="shared" si="9"/>
        <v>0.11</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1134560</v>
      </c>
      <c r="L7" s="37" t="s">
        <v>96</v>
      </c>
      <c r="M7" s="38">
        <v>7</v>
      </c>
      <c r="N7" s="38">
        <v>743999</v>
      </c>
      <c r="O7" s="39" t="s">
        <v>97</v>
      </c>
      <c r="P7" s="39">
        <v>79.599999999999994</v>
      </c>
      <c r="Q7" s="38">
        <v>284</v>
      </c>
      <c r="R7" s="38">
        <v>1094400</v>
      </c>
      <c r="S7" s="37" t="s">
        <v>98</v>
      </c>
      <c r="T7" s="40">
        <v>110.96</v>
      </c>
      <c r="U7" s="40">
        <v>112.61</v>
      </c>
      <c r="V7" s="40">
        <v>113.05</v>
      </c>
      <c r="W7" s="40">
        <v>103.59</v>
      </c>
      <c r="X7" s="40">
        <v>109.4</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662.65</v>
      </c>
      <c r="AQ7" s="40">
        <v>662.52</v>
      </c>
      <c r="AR7" s="40">
        <v>782.41</v>
      </c>
      <c r="AS7" s="40">
        <v>774.98</v>
      </c>
      <c r="AT7" s="40">
        <v>677.37</v>
      </c>
      <c r="AU7" s="40">
        <v>368.36</v>
      </c>
      <c r="AV7" s="40">
        <v>380.84</v>
      </c>
      <c r="AW7" s="40">
        <v>424.64</v>
      </c>
      <c r="AX7" s="40">
        <v>427.23</v>
      </c>
      <c r="AY7" s="40">
        <v>454.07</v>
      </c>
      <c r="AZ7" s="40">
        <v>494.95</v>
      </c>
      <c r="BA7" s="40">
        <v>203.34</v>
      </c>
      <c r="BB7" s="40">
        <v>181.62</v>
      </c>
      <c r="BC7" s="40">
        <v>160.47999999999999</v>
      </c>
      <c r="BD7" s="40">
        <v>142.21</v>
      </c>
      <c r="BE7" s="40">
        <v>118.16</v>
      </c>
      <c r="BF7" s="40">
        <v>227.51</v>
      </c>
      <c r="BG7" s="40">
        <v>225.72</v>
      </c>
      <c r="BH7" s="40">
        <v>217.8</v>
      </c>
      <c r="BI7" s="40">
        <v>216.05</v>
      </c>
      <c r="BJ7" s="40">
        <v>213.13</v>
      </c>
      <c r="BK7" s="40">
        <v>229.84</v>
      </c>
      <c r="BL7" s="40">
        <v>105.59</v>
      </c>
      <c r="BM7" s="40">
        <v>106.92</v>
      </c>
      <c r="BN7" s="40">
        <v>107.24</v>
      </c>
      <c r="BO7" s="40">
        <v>97.49</v>
      </c>
      <c r="BP7" s="40">
        <v>106.71</v>
      </c>
      <c r="BQ7" s="40">
        <v>117.69</v>
      </c>
      <c r="BR7" s="40">
        <v>116.75</v>
      </c>
      <c r="BS7" s="40">
        <v>115.48</v>
      </c>
      <c r="BT7" s="40">
        <v>109.91</v>
      </c>
      <c r="BU7" s="40">
        <v>111.83</v>
      </c>
      <c r="BV7" s="40">
        <v>110.13</v>
      </c>
      <c r="BW7" s="40">
        <v>24.89</v>
      </c>
      <c r="BX7" s="40">
        <v>24.61</v>
      </c>
      <c r="BY7" s="40">
        <v>24.56</v>
      </c>
      <c r="BZ7" s="40">
        <v>27.01</v>
      </c>
      <c r="CA7" s="40">
        <v>26.05</v>
      </c>
      <c r="CB7" s="40">
        <v>17.07</v>
      </c>
      <c r="CC7" s="40">
        <v>17.22</v>
      </c>
      <c r="CD7" s="40">
        <v>17.440000000000001</v>
      </c>
      <c r="CE7" s="40">
        <v>18.62</v>
      </c>
      <c r="CF7" s="40">
        <v>18.36</v>
      </c>
      <c r="CG7" s="40">
        <v>19.72</v>
      </c>
      <c r="CH7" s="40">
        <v>66.7</v>
      </c>
      <c r="CI7" s="40">
        <v>65.63</v>
      </c>
      <c r="CJ7" s="40">
        <v>67.77</v>
      </c>
      <c r="CK7" s="40">
        <v>66.709999999999994</v>
      </c>
      <c r="CL7" s="40">
        <v>65.58</v>
      </c>
      <c r="CM7" s="40">
        <v>57.96</v>
      </c>
      <c r="CN7" s="40">
        <v>56</v>
      </c>
      <c r="CO7" s="40">
        <v>56.81</v>
      </c>
      <c r="CP7" s="40">
        <v>55.65</v>
      </c>
      <c r="CQ7" s="40">
        <v>54.73</v>
      </c>
      <c r="CR7" s="40">
        <v>52.61</v>
      </c>
      <c r="CS7" s="40">
        <v>94.82</v>
      </c>
      <c r="CT7" s="40">
        <v>94.97</v>
      </c>
      <c r="CU7" s="40">
        <v>96.35</v>
      </c>
      <c r="CV7" s="40">
        <v>96.37</v>
      </c>
      <c r="CW7" s="40">
        <v>96.46</v>
      </c>
      <c r="CX7" s="40">
        <v>80.540000000000006</v>
      </c>
      <c r="CY7" s="40">
        <v>80.08</v>
      </c>
      <c r="CZ7" s="40">
        <v>79.69</v>
      </c>
      <c r="DA7" s="40">
        <v>78.66</v>
      </c>
      <c r="DB7" s="40">
        <v>80.2</v>
      </c>
      <c r="DC7" s="40">
        <v>77.52</v>
      </c>
      <c r="DD7" s="40">
        <v>64.150000000000006</v>
      </c>
      <c r="DE7" s="40">
        <v>65.430000000000007</v>
      </c>
      <c r="DF7" s="40">
        <v>66.13</v>
      </c>
      <c r="DG7" s="40">
        <v>66.459999999999994</v>
      </c>
      <c r="DH7" s="40">
        <v>66.95</v>
      </c>
      <c r="DI7" s="40">
        <v>60.09</v>
      </c>
      <c r="DJ7" s="40">
        <v>60.35</v>
      </c>
      <c r="DK7" s="40">
        <v>61.07</v>
      </c>
      <c r="DL7" s="40">
        <v>61.99</v>
      </c>
      <c r="DM7" s="40">
        <v>62.44</v>
      </c>
      <c r="DN7" s="40">
        <v>61.16</v>
      </c>
      <c r="DO7" s="40">
        <v>51.44</v>
      </c>
      <c r="DP7" s="40">
        <v>53.08</v>
      </c>
      <c r="DQ7" s="40">
        <v>57.83</v>
      </c>
      <c r="DR7" s="40">
        <v>60.77</v>
      </c>
      <c r="DS7" s="40">
        <v>61.76</v>
      </c>
      <c r="DT7" s="40">
        <v>50.93</v>
      </c>
      <c r="DU7" s="40">
        <v>52.07</v>
      </c>
      <c r="DV7" s="40">
        <v>50.36</v>
      </c>
      <c r="DW7" s="40">
        <v>51.48</v>
      </c>
      <c r="DX7" s="40">
        <v>52.79</v>
      </c>
      <c r="DY7" s="40">
        <v>49.95</v>
      </c>
      <c r="DZ7" s="40">
        <v>0.19</v>
      </c>
      <c r="EA7" s="40">
        <v>0.15</v>
      </c>
      <c r="EB7" s="40">
        <v>0.34</v>
      </c>
      <c r="EC7" s="40">
        <v>0</v>
      </c>
      <c r="ED7" s="40">
        <v>0.11</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110.96</v>
      </c>
      <c r="V11" s="48">
        <f>IF(U6="-",NA(),U6)</f>
        <v>112.61</v>
      </c>
      <c r="W11" s="48">
        <f>IF(V6="-",NA(),V6)</f>
        <v>113.05</v>
      </c>
      <c r="X11" s="48">
        <f>IF(W6="-",NA(),W6)</f>
        <v>103.59</v>
      </c>
      <c r="Y11" s="48">
        <f>IF(X6="-",NA(),X6)</f>
        <v>109.4</v>
      </c>
      <c r="AE11" s="47" t="s">
        <v>23</v>
      </c>
      <c r="AF11" s="48">
        <f>IF(AE6="-",NA(),AE6)</f>
        <v>0</v>
      </c>
      <c r="AG11" s="48">
        <f>IF(AF6="-",NA(),AF6)</f>
        <v>0</v>
      </c>
      <c r="AH11" s="48">
        <f>IF(AG6="-",NA(),AG6)</f>
        <v>0</v>
      </c>
      <c r="AI11" s="48">
        <f>IF(AH6="-",NA(),AH6)</f>
        <v>0</v>
      </c>
      <c r="AJ11" s="48">
        <f>IF(AI6="-",NA(),AI6)</f>
        <v>0</v>
      </c>
      <c r="AP11" s="47" t="s">
        <v>23</v>
      </c>
      <c r="AQ11" s="48">
        <f>IF(AP6="-",NA(),AP6)</f>
        <v>662.65</v>
      </c>
      <c r="AR11" s="48">
        <f>IF(AQ6="-",NA(),AQ6)</f>
        <v>662.52</v>
      </c>
      <c r="AS11" s="48">
        <f>IF(AR6="-",NA(),AR6)</f>
        <v>782.41</v>
      </c>
      <c r="AT11" s="48">
        <f>IF(AS6="-",NA(),AS6)</f>
        <v>774.98</v>
      </c>
      <c r="AU11" s="48">
        <f>IF(AT6="-",NA(),AT6)</f>
        <v>677.37</v>
      </c>
      <c r="BA11" s="47" t="s">
        <v>23</v>
      </c>
      <c r="BB11" s="48">
        <f>IF(BA6="-",NA(),BA6)</f>
        <v>203.34</v>
      </c>
      <c r="BC11" s="48">
        <f>IF(BB6="-",NA(),BB6)</f>
        <v>181.62</v>
      </c>
      <c r="BD11" s="48">
        <f>IF(BC6="-",NA(),BC6)</f>
        <v>160.47999999999999</v>
      </c>
      <c r="BE11" s="48">
        <f>IF(BD6="-",NA(),BD6)</f>
        <v>142.21</v>
      </c>
      <c r="BF11" s="48">
        <f>IF(BE6="-",NA(),BE6)</f>
        <v>118.16</v>
      </c>
      <c r="BL11" s="47" t="s">
        <v>23</v>
      </c>
      <c r="BM11" s="48">
        <f>IF(BL6="-",NA(),BL6)</f>
        <v>105.59</v>
      </c>
      <c r="BN11" s="48">
        <f>IF(BM6="-",NA(),BM6)</f>
        <v>106.92</v>
      </c>
      <c r="BO11" s="48">
        <f>IF(BN6="-",NA(),BN6)</f>
        <v>107.24</v>
      </c>
      <c r="BP11" s="48">
        <f>IF(BO6="-",NA(),BO6)</f>
        <v>97.49</v>
      </c>
      <c r="BQ11" s="48">
        <f>IF(BP6="-",NA(),BP6)</f>
        <v>106.71</v>
      </c>
      <c r="BW11" s="47" t="s">
        <v>23</v>
      </c>
      <c r="BX11" s="48">
        <f>IF(BW6="-",NA(),BW6)</f>
        <v>24.89</v>
      </c>
      <c r="BY11" s="48">
        <f>IF(BX6="-",NA(),BX6)</f>
        <v>24.61</v>
      </c>
      <c r="BZ11" s="48">
        <f>IF(BY6="-",NA(),BY6)</f>
        <v>24.56</v>
      </c>
      <c r="CA11" s="48">
        <f>IF(BZ6="-",NA(),BZ6)</f>
        <v>27.01</v>
      </c>
      <c r="CB11" s="48">
        <f>IF(CA6="-",NA(),CA6)</f>
        <v>26.05</v>
      </c>
      <c r="CH11" s="47" t="s">
        <v>23</v>
      </c>
      <c r="CI11" s="48">
        <f>IF(CH6="-",NA(),CH6)</f>
        <v>66.7</v>
      </c>
      <c r="CJ11" s="48">
        <f>IF(CI6="-",NA(),CI6)</f>
        <v>65.63</v>
      </c>
      <c r="CK11" s="48">
        <f>IF(CJ6="-",NA(),CJ6)</f>
        <v>67.77</v>
      </c>
      <c r="CL11" s="48">
        <f>IF(CK6="-",NA(),CK6)</f>
        <v>66.709999999999994</v>
      </c>
      <c r="CM11" s="48">
        <f>IF(CL6="-",NA(),CL6)</f>
        <v>65.58</v>
      </c>
      <c r="CS11" s="47" t="s">
        <v>23</v>
      </c>
      <c r="CT11" s="48">
        <f>IF(CS6="-",NA(),CS6)</f>
        <v>94.82</v>
      </c>
      <c r="CU11" s="48">
        <f>IF(CT6="-",NA(),CT6)</f>
        <v>94.97</v>
      </c>
      <c r="CV11" s="48">
        <f>IF(CU6="-",NA(),CU6)</f>
        <v>96.35</v>
      </c>
      <c r="CW11" s="48">
        <f>IF(CV6="-",NA(),CV6)</f>
        <v>96.37</v>
      </c>
      <c r="CX11" s="48">
        <f>IF(CW6="-",NA(),CW6)</f>
        <v>96.46</v>
      </c>
      <c r="DD11" s="47" t="s">
        <v>23</v>
      </c>
      <c r="DE11" s="48">
        <f>IF(DD6="-",NA(),DD6)</f>
        <v>64.150000000000006</v>
      </c>
      <c r="DF11" s="48">
        <f>IF(DE6="-",NA(),DE6)</f>
        <v>65.430000000000007</v>
      </c>
      <c r="DG11" s="48">
        <f>IF(DF6="-",NA(),DF6)</f>
        <v>66.13</v>
      </c>
      <c r="DH11" s="48">
        <f>IF(DG6="-",NA(),DG6)</f>
        <v>66.459999999999994</v>
      </c>
      <c r="DI11" s="48">
        <f>IF(DH6="-",NA(),DH6)</f>
        <v>66.95</v>
      </c>
      <c r="DO11" s="47" t="s">
        <v>23</v>
      </c>
      <c r="DP11" s="48">
        <f>IF(DO6="-",NA(),DO6)</f>
        <v>51.44</v>
      </c>
      <c r="DQ11" s="48">
        <f>IF(DP6="-",NA(),DP6)</f>
        <v>53.08</v>
      </c>
      <c r="DR11" s="48">
        <f>IF(DQ6="-",NA(),DQ6)</f>
        <v>57.83</v>
      </c>
      <c r="DS11" s="48">
        <f>IF(DR6="-",NA(),DR6)</f>
        <v>60.77</v>
      </c>
      <c r="DT11" s="48">
        <f>IF(DS6="-",NA(),DS6)</f>
        <v>61.76</v>
      </c>
      <c r="DZ11" s="47" t="s">
        <v>23</v>
      </c>
      <c r="EA11" s="48">
        <f>IF(DZ6="-",NA(),DZ6)</f>
        <v>0.19</v>
      </c>
      <c r="EB11" s="48">
        <f>IF(EA6="-",NA(),EA6)</f>
        <v>0.15</v>
      </c>
      <c r="EC11" s="48">
        <f>IF(EB6="-",NA(),EB6)</f>
        <v>0.34</v>
      </c>
      <c r="ED11" s="48">
        <f>IF(EC6="-",NA(),EC6)</f>
        <v>0</v>
      </c>
      <c r="EE11" s="48">
        <f>IF(ED6="-",NA(),ED6)</f>
        <v>0.11</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BF0A425-4167-4A59-A9FA-55C0D9F1B022}"/>
</file>

<file path=customXml/itemProps2.xml><?xml version="1.0" encoding="utf-8"?>
<ds:datastoreItem xmlns:ds="http://schemas.openxmlformats.org/officeDocument/2006/customXml" ds:itemID="{93750DB4-202E-4BEC-A6AC-B5FA84B9103B}"/>
</file>

<file path=customXml/itemProps3.xml><?xml version="1.0" encoding="utf-8"?>
<ds:datastoreItem xmlns:ds="http://schemas.openxmlformats.org/officeDocument/2006/customXml" ds:itemID="{8011F538-E067-459E-A9AB-9826E0B782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2025-02-13T05:42:23Z</dcterms:created>
  <dcterms:modified xsi:type="dcterms:W3CDTF">2025-02-13T05:42:34Z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