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2CE3908F-362C-4DAF-94CB-039D8014DA57}" xr6:coauthVersionLast="47" xr6:coauthVersionMax="47" xr10:uidLastSave="{49513F03-A59F-4E6B-87F9-35B44F18FF6B}"/>
  <workbookProtection workbookAlgorithmName="SHA-512" workbookHashValue="L6g4yhWhNhSubC3OjHoJZz65QYtVJ2cZiuf/C9Qs8aRW/2K09Q1D9DVtdIUgXanZelfU6bO6R9Tcz50uhj3VHQ==" workbookSaltValue="Z6nGEFuegZ4a7tpQER6wFQ=="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AD8" i="4" s="1"/>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I85" i="4"/>
  <c r="BB10" i="4"/>
  <c r="AT10" i="4"/>
  <c r="AL10" i="4"/>
  <c r="W10" i="4"/>
  <c r="I10" i="4"/>
  <c r="B10" i="4"/>
  <c r="BB8" i="4"/>
  <c r="AT8" i="4"/>
</calcChain>
</file>

<file path=xl/sharedStrings.xml><?xml version="1.0" encoding="utf-8"?>
<sst xmlns="http://schemas.openxmlformats.org/spreadsheetml/2006/main" count="231" uniqueCount="113">
  <si>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</si>
  <si>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</si>
  <si>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</si>
  <si>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</si>
  <si>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</si>
  <si>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</si>
  <si>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</si>
  <si>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</si>
  <si>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</si>
  <si>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</si>
  <si>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</si>
  <si>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</si>
  <si>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</si>
  <si>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</si>
  <si>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</si>
  <si>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</si>
  <si>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</si>
  <si>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</si>
  <si>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</si>
  <si>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</si>
  <si>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</si>
  <si>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</si>
  <si>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</si>
  <si>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</si>
  <si>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</si>
  <si>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</si>
  <si>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</si>
  <si>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</si>
  <si>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</si>
  <si>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</si>
  <si>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</si>
  <si>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</si>
  <si>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</si>
  <si>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</si>
  <si>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</si>
  <si>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</si>
  <si>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</si>
  <si>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</si>
  <si>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</si>
  <si>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</si>
  <si>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</si>
  <si>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</si>
  <si>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</si>
  <si>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</si>
  <si>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</si>
  <si>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</si>
  <si>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</si>
  <si>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</si>
  <si>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</si>
  <si>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</si>
  <si>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</si>
  <si>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</si>
  <si>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</si>
  <si>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</si>
  <si>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</si>
  <si>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</si>
  <si>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</si>
  <si>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</si>
  <si>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</si>
  <si>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</si>
  <si>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</si>
  <si>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</si>
  <si>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</si>
  <si>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</si>
  <si>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</si>
  <si>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</si>
  <si>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</si>
  <si>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</si>
  <si>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</si>
  <si>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</si>
  <si>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</si>
  <si>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</si>
  <si>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</si>
  <si>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</si>
  <si>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</si>
  <si>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</si>
  <si>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</si>
  <si>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</si>
  <si>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</si>
  <si>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</si>
  <si>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</si>
  <si>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</si>
  <si>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</si>
  <si>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</si>
  <si>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</si>
  <si>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</si>
  <si>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</si>
  <si>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</si>
  <si>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</si>
  <si>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</si>
  <si>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</si>
  <si>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</si>
  <si>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</si>
  <si>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かずさ水道広域連合企業団</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</si>
  <si>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</si>
  <si>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</si>
  <si>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</si>
  <si>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</si>
  <si>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</si>
  <si>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</si>
  <si>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</si>
  <si>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</si>
  <si>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</si>
  <si>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</si>
  <si>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</si>
  <si>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</si>
  <si>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</si>
  <si>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</si>
  <si>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</si>
  <si>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</si>
  <si>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①有形固定資産減価償却率は、全国・類似団体の平均値と比べて概ね同程度である。
　②管路経年化率は、全国・類似団体の平均値を上回っている。なお、事業創設時に大量に布設された大口径の管路は、耐用年数を経過しているものの、管には電気防食による腐食対策を実施しており、更新は管路の状態を確認しながら行うものとしていることから、計画的な更新を検討していく必要がある。
　③②に同じ。</t>
    <rPh sb="2" eb="4">
      <t>ユウケイ</t>
    </rPh>
    <rPh sb="4" eb="8">
      <t>コテイシサン</t>
    </rPh>
    <rPh sb="8" eb="10">
      <t>ゲンカ</t>
    </rPh>
    <rPh sb="10" eb="12">
      <t>ショウキャク</t>
    </rPh>
    <rPh sb="12" eb="13">
      <t>リツ</t>
    </rPh>
    <rPh sb="15" eb="17">
      <t>ゼンコク</t>
    </rPh>
    <rPh sb="18" eb="20">
      <t>ルイジ</t>
    </rPh>
    <rPh sb="20" eb="22">
      <t>ダンタイ</t>
    </rPh>
    <rPh sb="23" eb="26">
      <t>ヘイキンチ</t>
    </rPh>
    <rPh sb="27" eb="28">
      <t>クラ</t>
    </rPh>
    <rPh sb="30" eb="31">
      <t>オオム</t>
    </rPh>
    <rPh sb="32" eb="35">
      <t>ドウテイド</t>
    </rPh>
    <rPh sb="42" eb="44">
      <t>カンロ</t>
    </rPh>
    <rPh sb="44" eb="46">
      <t>ケイネン</t>
    </rPh>
    <rPh sb="46" eb="47">
      <t>カ</t>
    </rPh>
    <rPh sb="47" eb="48">
      <t>リツ</t>
    </rPh>
    <rPh sb="50" eb="52">
      <t>ゼンコク</t>
    </rPh>
    <rPh sb="53" eb="57">
      <t>ルイジダンタイ</t>
    </rPh>
    <rPh sb="58" eb="61">
      <t>ヘイキンチ</t>
    </rPh>
    <rPh sb="62" eb="64">
      <t>ウワマワ</t>
    </rPh>
    <rPh sb="72" eb="74">
      <t>ジギョウ</t>
    </rPh>
    <rPh sb="74" eb="77">
      <t>ソウセツジ</t>
    </rPh>
    <rPh sb="78" eb="80">
      <t>タイリョウ</t>
    </rPh>
    <rPh sb="81" eb="83">
      <t>フセツ</t>
    </rPh>
    <rPh sb="86" eb="89">
      <t>ダイコウケイ</t>
    </rPh>
    <rPh sb="90" eb="92">
      <t>カンロ</t>
    </rPh>
    <rPh sb="94" eb="96">
      <t>タイヨウ</t>
    </rPh>
    <rPh sb="96" eb="98">
      <t>ネンスウ</t>
    </rPh>
    <rPh sb="99" eb="101">
      <t>ケイカ</t>
    </rPh>
    <rPh sb="109" eb="110">
      <t>カン</t>
    </rPh>
    <rPh sb="112" eb="114">
      <t>デンキ</t>
    </rPh>
    <rPh sb="114" eb="116">
      <t>ボウショク</t>
    </rPh>
    <rPh sb="119" eb="121">
      <t>フショク</t>
    </rPh>
    <rPh sb="121" eb="123">
      <t>タイサク</t>
    </rPh>
    <rPh sb="124" eb="126">
      <t>ジッシ</t>
    </rPh>
    <rPh sb="131" eb="133">
      <t>コウシン</t>
    </rPh>
    <rPh sb="134" eb="136">
      <t>カンロ</t>
    </rPh>
    <rPh sb="137" eb="139">
      <t>ジョウタイ</t>
    </rPh>
    <rPh sb="140" eb="142">
      <t>カクニン</t>
    </rPh>
    <rPh sb="146" eb="147">
      <t>オコナ</t>
    </rPh>
    <rPh sb="160" eb="163">
      <t>ケイカクテキ</t>
    </rPh>
    <rPh sb="164" eb="166">
      <t>コウシン</t>
    </rPh>
    <rPh sb="167" eb="169">
      <t>ケントウ</t>
    </rPh>
    <rPh sb="173" eb="175">
      <t>ヒツヨウ</t>
    </rPh>
    <rPh sb="184" eb="185">
      <t>オナ</t>
    </rPh>
    <phoneticPr fontId="4"/>
  </si>
  <si>
    <t>　①経常収支比率は全国・類似団体の平均値を下回っており、これは大規模修繕工事の実施に伴う費用増や、物価上昇による諸経費の増加が影響していると分析している。
　なお、当企業団の数値が100%以上であることから、健全な事業運営はできている。
　②累積欠損金比率は、累積欠損金が発生していないため、問題は無い。
　③流動比率は400%台を計上し、全国・類似団体の平均値を大きく上回っていることから、短期的な債務に対する支払い能力に問題は無い。
　④企業債残高対給水収益比率は、企業債借入抑制や償還進歩により、財務体制は堅調である。
　⑤料金回収率は100%を超えており、①経常収支比率と概ね同等であることから、収入割合の主たるものが給水収益であるという良好な分析が導き出せる。
　⑥給水原価は、全国・類似団体の平均値を35円ほど上回っているが、これは当企業団の水道用水供給事業が供給すべき送水量を確保するため２つの浄水場を持つほか、供給区域が広く起伏に富んでいることからポンプ場等の施設が多く、維持管理費が高価になるという地理的要因によるところが大きいと分析している。
　⑦施設利用率は全国・類似団体の平均値を上回っており、施設規模は概ね適正である。
　⑧有収率は100%に迫る高い数値となっており、収益の効率性が保たれている。</t>
    <rPh sb="2" eb="8">
      <t>ケイジョウシュウシヒリツ</t>
    </rPh>
    <rPh sb="121" eb="123">
      <t>ルイセキ</t>
    </rPh>
    <rPh sb="123" eb="126">
      <t>ケッソンキン</t>
    </rPh>
    <rPh sb="126" eb="128">
      <t>ヒリツ</t>
    </rPh>
    <rPh sb="130" eb="132">
      <t>ルイセキ</t>
    </rPh>
    <rPh sb="132" eb="135">
      <t>ケッソンキン</t>
    </rPh>
    <rPh sb="136" eb="138">
      <t>ハッセイ</t>
    </rPh>
    <rPh sb="146" eb="148">
      <t>モンダイ</t>
    </rPh>
    <rPh sb="149" eb="150">
      <t>ナ</t>
    </rPh>
    <rPh sb="155" eb="157">
      <t>リュウドウ</t>
    </rPh>
    <rPh sb="157" eb="159">
      <t>ヒリツ</t>
    </rPh>
    <rPh sb="164" eb="165">
      <t>ダイ</t>
    </rPh>
    <rPh sb="166" eb="168">
      <t>ケイジョウ</t>
    </rPh>
    <rPh sb="170" eb="172">
      <t>ゼンコク</t>
    </rPh>
    <rPh sb="173" eb="175">
      <t>ルイジ</t>
    </rPh>
    <rPh sb="175" eb="177">
      <t>ダンタイ</t>
    </rPh>
    <rPh sb="178" eb="181">
      <t>ヘイキンチ</t>
    </rPh>
    <rPh sb="182" eb="183">
      <t>オオ</t>
    </rPh>
    <rPh sb="185" eb="187">
      <t>ウワマワ</t>
    </rPh>
    <rPh sb="196" eb="199">
      <t>タンキテキ</t>
    </rPh>
    <rPh sb="200" eb="202">
      <t>サイム</t>
    </rPh>
    <rPh sb="203" eb="204">
      <t>タイ</t>
    </rPh>
    <rPh sb="206" eb="208">
      <t>シハライ</t>
    </rPh>
    <rPh sb="209" eb="211">
      <t>ノウリョク</t>
    </rPh>
    <rPh sb="212" eb="214">
      <t>モンダイ</t>
    </rPh>
    <rPh sb="215" eb="216">
      <t>ナ</t>
    </rPh>
    <rPh sb="221" eb="224">
      <t>キギョウサイ</t>
    </rPh>
    <rPh sb="224" eb="226">
      <t>ザンダカ</t>
    </rPh>
    <rPh sb="226" eb="227">
      <t>タイ</t>
    </rPh>
    <rPh sb="227" eb="229">
      <t>キュウスイ</t>
    </rPh>
    <rPh sb="229" eb="231">
      <t>シュウエキ</t>
    </rPh>
    <rPh sb="231" eb="233">
      <t>ヒリツ</t>
    </rPh>
    <rPh sb="235" eb="238">
      <t>キギョウサイ</t>
    </rPh>
    <rPh sb="238" eb="240">
      <t>カリイレ</t>
    </rPh>
    <rPh sb="240" eb="242">
      <t>ヨクセイ</t>
    </rPh>
    <rPh sb="243" eb="245">
      <t>ショウカン</t>
    </rPh>
    <rPh sb="245" eb="247">
      <t>シンポ</t>
    </rPh>
    <rPh sb="251" eb="253">
      <t>ザイム</t>
    </rPh>
    <rPh sb="253" eb="255">
      <t>タイセイ</t>
    </rPh>
    <rPh sb="256" eb="258">
      <t>ケンチョウ</t>
    </rPh>
    <rPh sb="265" eb="267">
      <t>リョウキン</t>
    </rPh>
    <rPh sb="267" eb="270">
      <t>カイシュウリツ</t>
    </rPh>
    <rPh sb="276" eb="277">
      <t>コ</t>
    </rPh>
    <rPh sb="283" eb="285">
      <t>ケイジョウ</t>
    </rPh>
    <rPh sb="285" eb="287">
      <t>シュウシ</t>
    </rPh>
    <rPh sb="287" eb="289">
      <t>ヒリツ</t>
    </rPh>
    <rPh sb="290" eb="291">
      <t>オオム</t>
    </rPh>
    <rPh sb="292" eb="294">
      <t>ドウトウ</t>
    </rPh>
    <rPh sb="302" eb="304">
      <t>シュウニュウ</t>
    </rPh>
    <rPh sb="304" eb="306">
      <t>ワリアイ</t>
    </rPh>
    <rPh sb="307" eb="308">
      <t>シュ</t>
    </rPh>
    <rPh sb="313" eb="315">
      <t>キュウスイ</t>
    </rPh>
    <rPh sb="315" eb="317">
      <t>シュウエキ</t>
    </rPh>
    <rPh sb="323" eb="325">
      <t>リョウコウ</t>
    </rPh>
    <rPh sb="326" eb="328">
      <t>ブンセキ</t>
    </rPh>
    <rPh sb="329" eb="330">
      <t>ミチビ</t>
    </rPh>
    <rPh sb="331" eb="332">
      <t>ダ</t>
    </rPh>
    <rPh sb="338" eb="342">
      <t>キュウスイゲンカ</t>
    </rPh>
    <rPh sb="344" eb="346">
      <t>ゼンコク</t>
    </rPh>
    <rPh sb="347" eb="349">
      <t>ルイジ</t>
    </rPh>
    <rPh sb="349" eb="351">
      <t>ダンタイ</t>
    </rPh>
    <rPh sb="352" eb="355">
      <t>ヘイキンチ</t>
    </rPh>
    <rPh sb="358" eb="359">
      <t>エン</t>
    </rPh>
    <rPh sb="361" eb="363">
      <t>ウワマワ</t>
    </rPh>
    <rPh sb="372" eb="373">
      <t>トウ</t>
    </rPh>
    <rPh sb="373" eb="376">
      <t>キギョウダン</t>
    </rPh>
    <rPh sb="377" eb="385">
      <t>スイドウヨウスイキョウキュウジギョウ</t>
    </rPh>
    <rPh sb="386" eb="388">
      <t>キョウキュウ</t>
    </rPh>
    <rPh sb="395" eb="397">
      <t>カクホ</t>
    </rPh>
    <rPh sb="404" eb="407">
      <t>ジョウスイジョウ</t>
    </rPh>
    <rPh sb="408" eb="409">
      <t>モ</t>
    </rPh>
    <rPh sb="413" eb="415">
      <t>キョウキュウ</t>
    </rPh>
    <rPh sb="415" eb="417">
      <t>クイキ</t>
    </rPh>
    <rPh sb="418" eb="419">
      <t>ヒロ</t>
    </rPh>
    <rPh sb="420" eb="422">
      <t>キフク</t>
    </rPh>
    <rPh sb="423" eb="424">
      <t>ト</t>
    </rPh>
    <rPh sb="435" eb="436">
      <t>ジョウ</t>
    </rPh>
    <rPh sb="436" eb="437">
      <t>トウ</t>
    </rPh>
    <rPh sb="438" eb="440">
      <t>シセツ</t>
    </rPh>
    <rPh sb="441" eb="442">
      <t>オオ</t>
    </rPh>
    <rPh sb="444" eb="446">
      <t>イジ</t>
    </rPh>
    <rPh sb="446" eb="449">
      <t>カンリヒ</t>
    </rPh>
    <rPh sb="450" eb="452">
      <t>コウカ</t>
    </rPh>
    <rPh sb="458" eb="461">
      <t>チリテキ</t>
    </rPh>
    <rPh sb="461" eb="463">
      <t>ヨウイン</t>
    </rPh>
    <rPh sb="470" eb="471">
      <t>オオ</t>
    </rPh>
    <rPh sb="474" eb="476">
      <t>ブンセキ</t>
    </rPh>
    <rPh sb="484" eb="486">
      <t>シセツ</t>
    </rPh>
    <rPh sb="486" eb="489">
      <t>リヨウリツ</t>
    </rPh>
    <rPh sb="490" eb="492">
      <t>ゼンコク</t>
    </rPh>
    <rPh sb="493" eb="495">
      <t>ルイジ</t>
    </rPh>
    <rPh sb="495" eb="497">
      <t>ダンタイ</t>
    </rPh>
    <rPh sb="498" eb="501">
      <t>ヘイキンチ</t>
    </rPh>
    <rPh sb="502" eb="504">
      <t>ウワマワ</t>
    </rPh>
    <rPh sb="509" eb="511">
      <t>シセツ</t>
    </rPh>
    <rPh sb="511" eb="513">
      <t>キボ</t>
    </rPh>
    <rPh sb="514" eb="515">
      <t>オオム</t>
    </rPh>
    <rPh sb="516" eb="518">
      <t>テキセイ</t>
    </rPh>
    <rPh sb="525" eb="528">
      <t>ユウシュウリツ</t>
    </rPh>
    <rPh sb="534" eb="535">
      <t>セマ</t>
    </rPh>
    <rPh sb="536" eb="537">
      <t>タカ</t>
    </rPh>
    <rPh sb="538" eb="540">
      <t>スウチ</t>
    </rPh>
    <rPh sb="547" eb="549">
      <t>シュウエキ</t>
    </rPh>
    <rPh sb="550" eb="553">
      <t>コウリツセイ</t>
    </rPh>
    <rPh sb="554" eb="555">
      <t>タモ</t>
    </rPh>
    <phoneticPr fontId="4"/>
  </si>
  <si>
    <t>　経営面については、各種指標の分析から安定的かつ効率的な事業運営ができていると分析できるが、近年では事業量の増加及び物価上昇による費用増が大きくなってきていることから、一層の費用削減による純利益の確保を図っていく必要がある。
　一方で、老朽化施設の更新や耐震化事業、自然災害に強い水道を目指す災害対策事業については、積極的に進めることで投資額が増加すると考えられ、収益増が見込めない中での投資財源の確保は今後の課題として捉える必要がある。
　今後も、「君津地域水道事業統合広域化基本計画」及び「かずさ水道広域連合企業団広域連合ビジョン」に基づき、効率的な事業運営に努めることとしている。</t>
    <rPh sb="114" eb="116">
      <t>イッポウ</t>
    </rPh>
    <rPh sb="118" eb="121">
      <t>ロウキュウカ</t>
    </rPh>
    <rPh sb="121" eb="123">
      <t>シセツ</t>
    </rPh>
    <rPh sb="124" eb="126">
      <t>コウシン</t>
    </rPh>
    <rPh sb="127" eb="130">
      <t>タイシンカ</t>
    </rPh>
    <rPh sb="130" eb="132">
      <t>ジギョウ</t>
    </rPh>
    <rPh sb="133" eb="135">
      <t>シゼン</t>
    </rPh>
    <rPh sb="135" eb="137">
      <t>サイガイ</t>
    </rPh>
    <rPh sb="138" eb="139">
      <t>ツヨ</t>
    </rPh>
    <rPh sb="140" eb="142">
      <t>スイドウ</t>
    </rPh>
    <rPh sb="143" eb="145">
      <t>メザ</t>
    </rPh>
    <rPh sb="146" eb="148">
      <t>サイガイ</t>
    </rPh>
    <rPh sb="148" eb="150">
      <t>タイサク</t>
    </rPh>
    <rPh sb="150" eb="152">
      <t>ジギョウ</t>
    </rPh>
    <rPh sb="158" eb="161">
      <t>セッキョクテキ</t>
    </rPh>
    <rPh sb="162" eb="163">
      <t>スス</t>
    </rPh>
    <rPh sb="168" eb="171">
      <t>トウシガク</t>
    </rPh>
    <rPh sb="172" eb="174">
      <t>ゾウカ</t>
    </rPh>
    <rPh sb="177" eb="178">
      <t>カンガ</t>
    </rPh>
    <rPh sb="182" eb="185">
      <t>シュウエキゾウ</t>
    </rPh>
    <rPh sb="186" eb="188">
      <t>ミコ</t>
    </rPh>
    <rPh sb="191" eb="192">
      <t>ナカ</t>
    </rPh>
    <rPh sb="194" eb="196">
      <t>トウシ</t>
    </rPh>
    <rPh sb="196" eb="198">
      <t>ザイゲン</t>
    </rPh>
    <rPh sb="199" eb="201">
      <t>カクホ</t>
    </rPh>
    <rPh sb="202" eb="204">
      <t>コンゴ</t>
    </rPh>
    <rPh sb="205" eb="207">
      <t>カダイ</t>
    </rPh>
    <rPh sb="210" eb="211">
      <t>トラ</t>
    </rPh>
    <rPh sb="213" eb="215">
      <t>ヒツヨウ</t>
    </rPh>
    <rPh sb="221" eb="223">
      <t>コンゴ</t>
    </rPh>
    <rPh sb="226" eb="228">
      <t>キミツ</t>
    </rPh>
    <rPh sb="228" eb="230">
      <t>チイキ</t>
    </rPh>
    <rPh sb="230" eb="232">
      <t>スイドウ</t>
    </rPh>
    <rPh sb="232" eb="234">
      <t>ジギョウ</t>
    </rPh>
    <rPh sb="234" eb="236">
      <t>トウゴウ</t>
    </rPh>
    <rPh sb="236" eb="239">
      <t>コウイキカ</t>
    </rPh>
    <rPh sb="239" eb="241">
      <t>キホン</t>
    </rPh>
    <rPh sb="241" eb="243">
      <t>ケイカク</t>
    </rPh>
    <rPh sb="269" eb="270">
      <t>モト</t>
    </rPh>
    <rPh sb="273" eb="276">
      <t>コウリツテキ</t>
    </rPh>
    <rPh sb="277" eb="279">
      <t>ジギョウ</t>
    </rPh>
    <rPh sb="279" eb="281">
      <t>ウンエイ</t>
    </rPh>
    <rPh sb="282" eb="28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</si>
</sst>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D5-4C6F-9356-F729A805F63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0.32</c:v>
                </c:pt>
                <c:pt idx="2">
                  <c:v>0.28000000000000003</c:v>
                </c:pt>
                <c:pt idx="3">
                  <c:v>0.4</c:v>
                </c:pt>
                <c:pt idx="4">
                  <c:v>0.27</c:v>
                </c:pt>
              </c:numCache>
            </c:numRef>
          </c:val>
          <c:smooth val="0"/>
          <c:extLst>
            <c:ext xmlns:c16="http://schemas.microsoft.com/office/drawing/2014/chart" uri="{C3380CC4-5D6E-409C-BE32-E72D297353CC}">
              <c16:uniqueId val="{00000001-36D5-4C6F-9356-F729A805F63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69.319999999999993</c:v>
                </c:pt>
                <c:pt idx="1">
                  <c:v>70.489999999999995</c:v>
                </c:pt>
                <c:pt idx="2">
                  <c:v>69.17</c:v>
                </c:pt>
                <c:pt idx="3">
                  <c:v>69.97</c:v>
                </c:pt>
                <c:pt idx="4">
                  <c:v>72.61</c:v>
                </c:pt>
              </c:numCache>
            </c:numRef>
          </c:val>
          <c:extLst>
            <c:ext xmlns:c16="http://schemas.microsoft.com/office/drawing/2014/chart" uri="{C3380CC4-5D6E-409C-BE32-E72D297353CC}">
              <c16:uniqueId val="{00000000-B900-4C3D-AEEB-8A20094A8D3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61.69</c:v>
                </c:pt>
                <c:pt idx="1">
                  <c:v>62.26</c:v>
                </c:pt>
                <c:pt idx="2">
                  <c:v>62.22</c:v>
                </c:pt>
                <c:pt idx="3">
                  <c:v>61.45</c:v>
                </c:pt>
                <c:pt idx="4">
                  <c:v>61.63</c:v>
                </c:pt>
              </c:numCache>
            </c:numRef>
          </c:val>
          <c:smooth val="0"/>
          <c:extLst>
            <c:ext xmlns:c16="http://schemas.microsoft.com/office/drawing/2014/chart" uri="{C3380CC4-5D6E-409C-BE32-E72D297353CC}">
              <c16:uniqueId val="{00000001-B900-4C3D-AEEB-8A20094A8D3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99.72</c:v>
                </c:pt>
                <c:pt idx="1">
                  <c:v>99.74</c:v>
                </c:pt>
                <c:pt idx="2">
                  <c:v>99.78</c:v>
                </c:pt>
                <c:pt idx="3">
                  <c:v>99.82</c:v>
                </c:pt>
                <c:pt idx="4">
                  <c:v>99.58</c:v>
                </c:pt>
              </c:numCache>
            </c:numRef>
          </c:val>
          <c:extLst>
            <c:ext xmlns:c16="http://schemas.microsoft.com/office/drawing/2014/chart" uri="{C3380CC4-5D6E-409C-BE32-E72D297353CC}">
              <c16:uniqueId val="{00000000-5728-4C01-B546-3D07416353E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c:v>
                </c:pt>
                <c:pt idx="1">
                  <c:v>100.16</c:v>
                </c:pt>
                <c:pt idx="2">
                  <c:v>100.28</c:v>
                </c:pt>
                <c:pt idx="3">
                  <c:v>100.29</c:v>
                </c:pt>
                <c:pt idx="4">
                  <c:v>100.36</c:v>
                </c:pt>
              </c:numCache>
            </c:numRef>
          </c:val>
          <c:smooth val="0"/>
          <c:extLst>
            <c:ext xmlns:c16="http://schemas.microsoft.com/office/drawing/2014/chart" uri="{C3380CC4-5D6E-409C-BE32-E72D297353CC}">
              <c16:uniqueId val="{00000001-5728-4C01-B546-3D07416353E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120.35</c:v>
                </c:pt>
                <c:pt idx="1">
                  <c:v>116.74</c:v>
                </c:pt>
                <c:pt idx="2">
                  <c:v>111.28</c:v>
                </c:pt>
                <c:pt idx="3">
                  <c:v>103.23</c:v>
                </c:pt>
                <c:pt idx="4">
                  <c:v>102.77</c:v>
                </c:pt>
              </c:numCache>
            </c:numRef>
          </c:val>
          <c:extLst>
            <c:ext xmlns:c16="http://schemas.microsoft.com/office/drawing/2014/chart" uri="{C3380CC4-5D6E-409C-BE32-E72D297353CC}">
              <c16:uniqueId val="{00000000-73A3-4636-B229-9C6FEA95015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112.91</c:v>
                </c:pt>
                <c:pt idx="1">
                  <c:v>111.13</c:v>
                </c:pt>
                <c:pt idx="2">
                  <c:v>112.49</c:v>
                </c:pt>
                <c:pt idx="3">
                  <c:v>107.33</c:v>
                </c:pt>
                <c:pt idx="4">
                  <c:v>108.93</c:v>
                </c:pt>
              </c:numCache>
            </c:numRef>
          </c:val>
          <c:smooth val="0"/>
          <c:extLst>
            <c:ext xmlns:c16="http://schemas.microsoft.com/office/drawing/2014/chart" uri="{C3380CC4-5D6E-409C-BE32-E72D297353CC}">
              <c16:uniqueId val="{00000001-73A3-4636-B229-9C6FEA95015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59.38</c:v>
                </c:pt>
                <c:pt idx="1">
                  <c:v>60.35</c:v>
                </c:pt>
                <c:pt idx="2">
                  <c:v>60.07</c:v>
                </c:pt>
                <c:pt idx="3">
                  <c:v>61</c:v>
                </c:pt>
                <c:pt idx="4">
                  <c:v>61.97</c:v>
                </c:pt>
              </c:numCache>
            </c:numRef>
          </c:val>
          <c:extLst>
            <c:ext xmlns:c16="http://schemas.microsoft.com/office/drawing/2014/chart" uri="{C3380CC4-5D6E-409C-BE32-E72D297353CC}">
              <c16:uniqueId val="{00000000-BE81-47F2-B825-0B4566EB5F9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56.48</c:v>
                </c:pt>
                <c:pt idx="1">
                  <c:v>57.5</c:v>
                </c:pt>
                <c:pt idx="2">
                  <c:v>58.52</c:v>
                </c:pt>
                <c:pt idx="3">
                  <c:v>59.51</c:v>
                </c:pt>
                <c:pt idx="4">
                  <c:v>60.24</c:v>
                </c:pt>
              </c:numCache>
            </c:numRef>
          </c:val>
          <c:smooth val="0"/>
          <c:extLst>
            <c:ext xmlns:c16="http://schemas.microsoft.com/office/drawing/2014/chart" uri="{C3380CC4-5D6E-409C-BE32-E72D297353CC}">
              <c16:uniqueId val="{00000001-BE81-47F2-B825-0B4566EB5F9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formatCode="#,##0.00;&quot;△&quot;#,##0.00;&quot;-&quot;">
                  <c:v>43.24</c:v>
                </c:pt>
                <c:pt idx="3" formatCode="#,##0.00;&quot;△&quot;#,##0.00;&quot;-&quot;">
                  <c:v>48.84</c:v>
                </c:pt>
                <c:pt idx="4" formatCode="#,##0.00;&quot;△&quot;#,##0.00;&quot;-&quot;">
                  <c:v>53.02</c:v>
                </c:pt>
              </c:numCache>
            </c:numRef>
          </c:val>
          <c:extLst>
            <c:ext xmlns:c16="http://schemas.microsoft.com/office/drawing/2014/chart" uri="{C3380CC4-5D6E-409C-BE32-E72D297353CC}">
              <c16:uniqueId val="{00000000-7887-4846-90A8-E017218B3A8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27.61</c:v>
                </c:pt>
                <c:pt idx="1">
                  <c:v>30.3</c:v>
                </c:pt>
                <c:pt idx="2">
                  <c:v>31.74</c:v>
                </c:pt>
                <c:pt idx="3">
                  <c:v>32.380000000000003</c:v>
                </c:pt>
                <c:pt idx="4">
                  <c:v>34.479999999999997</c:v>
                </c:pt>
              </c:numCache>
            </c:numRef>
          </c:val>
          <c:smooth val="0"/>
          <c:extLst>
            <c:ext xmlns:c16="http://schemas.microsoft.com/office/drawing/2014/chart" uri="{C3380CC4-5D6E-409C-BE32-E72D297353CC}">
              <c16:uniqueId val="{00000001-7887-4846-90A8-E017218B3A8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3E-4883-B63C-90CEF928005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9.92</c:v>
                </c:pt>
                <c:pt idx="1">
                  <c:v>12.29</c:v>
                </c:pt>
                <c:pt idx="2">
                  <c:v>8.77</c:v>
                </c:pt>
                <c:pt idx="3">
                  <c:v>8.81</c:v>
                </c:pt>
                <c:pt idx="4">
                  <c:v>8.48</c:v>
                </c:pt>
              </c:numCache>
            </c:numRef>
          </c:val>
          <c:smooth val="0"/>
          <c:extLst>
            <c:ext xmlns:c16="http://schemas.microsoft.com/office/drawing/2014/chart" uri="{C3380CC4-5D6E-409C-BE32-E72D297353CC}">
              <c16:uniqueId val="{00000001-323E-4883-B63C-90CEF928005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394.74</c:v>
                </c:pt>
                <c:pt idx="1">
                  <c:v>357.01</c:v>
                </c:pt>
                <c:pt idx="2">
                  <c:v>389.76</c:v>
                </c:pt>
                <c:pt idx="3">
                  <c:v>435.73</c:v>
                </c:pt>
                <c:pt idx="4">
                  <c:v>420.19</c:v>
                </c:pt>
              </c:numCache>
            </c:numRef>
          </c:val>
          <c:extLst>
            <c:ext xmlns:c16="http://schemas.microsoft.com/office/drawing/2014/chart" uri="{C3380CC4-5D6E-409C-BE32-E72D297353CC}">
              <c16:uniqueId val="{00000000-536B-432C-90F8-304E750A1BC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271.10000000000002</c:v>
                </c:pt>
                <c:pt idx="1">
                  <c:v>284.45</c:v>
                </c:pt>
                <c:pt idx="2">
                  <c:v>309.23</c:v>
                </c:pt>
                <c:pt idx="3">
                  <c:v>313.43</c:v>
                </c:pt>
                <c:pt idx="4">
                  <c:v>303.10000000000002</c:v>
                </c:pt>
              </c:numCache>
            </c:numRef>
          </c:val>
          <c:smooth val="0"/>
          <c:extLst>
            <c:ext xmlns:c16="http://schemas.microsoft.com/office/drawing/2014/chart" uri="{C3380CC4-5D6E-409C-BE32-E72D297353CC}">
              <c16:uniqueId val="{00000001-536B-432C-90F8-304E750A1BC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121.85</c:v>
                </c:pt>
                <c:pt idx="1">
                  <c:v>111.66</c:v>
                </c:pt>
                <c:pt idx="2">
                  <c:v>99.15</c:v>
                </c:pt>
                <c:pt idx="3">
                  <c:v>90.36</c:v>
                </c:pt>
                <c:pt idx="4">
                  <c:v>85.97</c:v>
                </c:pt>
              </c:numCache>
            </c:numRef>
          </c:val>
          <c:extLst>
            <c:ext xmlns:c16="http://schemas.microsoft.com/office/drawing/2014/chart" uri="{C3380CC4-5D6E-409C-BE32-E72D297353CC}">
              <c16:uniqueId val="{00000000-5EFB-48FD-96E5-EB3EADE8408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272.95999999999998</c:v>
                </c:pt>
                <c:pt idx="1">
                  <c:v>260.95999999999998</c:v>
                </c:pt>
                <c:pt idx="2">
                  <c:v>240.07</c:v>
                </c:pt>
                <c:pt idx="3">
                  <c:v>224.81</c:v>
                </c:pt>
                <c:pt idx="4">
                  <c:v>210.83</c:v>
                </c:pt>
              </c:numCache>
            </c:numRef>
          </c:val>
          <c:smooth val="0"/>
          <c:extLst>
            <c:ext xmlns:c16="http://schemas.microsoft.com/office/drawing/2014/chart" uri="{C3380CC4-5D6E-409C-BE32-E72D297353CC}">
              <c16:uniqueId val="{00000001-5EFB-48FD-96E5-EB3EADE8408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120.82</c:v>
                </c:pt>
                <c:pt idx="1">
                  <c:v>116.72</c:v>
                </c:pt>
                <c:pt idx="2">
                  <c:v>111.26</c:v>
                </c:pt>
                <c:pt idx="3">
                  <c:v>102.75</c:v>
                </c:pt>
                <c:pt idx="4">
                  <c:v>102.1</c:v>
                </c:pt>
              </c:numCache>
            </c:numRef>
          </c:val>
          <c:extLst>
            <c:ext xmlns:c16="http://schemas.microsoft.com/office/drawing/2014/chart" uri="{C3380CC4-5D6E-409C-BE32-E72D297353CC}">
              <c16:uniqueId val="{00000000-1FEF-4C5D-8F31-9C37279C43E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112.84</c:v>
                </c:pt>
                <c:pt idx="1">
                  <c:v>110.77</c:v>
                </c:pt>
                <c:pt idx="2">
                  <c:v>112.35</c:v>
                </c:pt>
                <c:pt idx="3">
                  <c:v>106.47</c:v>
                </c:pt>
                <c:pt idx="4">
                  <c:v>107.7</c:v>
                </c:pt>
              </c:numCache>
            </c:numRef>
          </c:val>
          <c:smooth val="0"/>
          <c:extLst>
            <c:ext xmlns:c16="http://schemas.microsoft.com/office/drawing/2014/chart" uri="{C3380CC4-5D6E-409C-BE32-E72D297353CC}">
              <c16:uniqueId val="{00000001-1FEF-4C5D-8F31-9C37279C43E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99.41</c:v>
                </c:pt>
                <c:pt idx="1">
                  <c:v>101.52</c:v>
                </c:pt>
                <c:pt idx="2">
                  <c:v>105.83</c:v>
                </c:pt>
                <c:pt idx="3">
                  <c:v>113.58</c:v>
                </c:pt>
                <c:pt idx="4">
                  <c:v>111.41</c:v>
                </c:pt>
              </c:numCache>
            </c:numRef>
          </c:val>
          <c:extLst>
            <c:ext xmlns:c16="http://schemas.microsoft.com/office/drawing/2014/chart" uri="{C3380CC4-5D6E-409C-BE32-E72D297353CC}">
              <c16:uniqueId val="{00000000-3A25-4E6A-B05C-379774C3C36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73.849999999999994</c:v>
                </c:pt>
                <c:pt idx="1">
                  <c:v>73.180000000000007</c:v>
                </c:pt>
                <c:pt idx="2">
                  <c:v>73.05</c:v>
                </c:pt>
                <c:pt idx="3">
                  <c:v>77.53</c:v>
                </c:pt>
                <c:pt idx="4">
                  <c:v>76.25</c:v>
                </c:pt>
              </c:numCache>
            </c:numRef>
          </c:val>
          <c:smooth val="0"/>
          <c:extLst>
            <c:ext xmlns:c16="http://schemas.microsoft.com/office/drawing/2014/chart" uri="{C3380CC4-5D6E-409C-BE32-E72D297353CC}">
              <c16:uniqueId val="{00000001-3A25-4E6A-B05C-379774C3C36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【108.93】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【210.83】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【107.70】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【34.48】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O92" sqref="BO9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千葉県　かずさ水道広域連合企業団</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用水供給事業</v>
      </c>
      <c r="Q8" s="43"/>
      <c r="R8" s="43"/>
      <c r="S8" s="43"/>
      <c r="T8" s="43"/>
      <c r="U8" s="43"/>
      <c r="V8" s="43"/>
      <c r="W8" s="43" t="str">
        <f>データ!$L$6</f>
        <v>B</v>
      </c>
      <c r="X8" s="43"/>
      <c r="Y8" s="43"/>
      <c r="Z8" s="43"/>
      <c r="AA8" s="43"/>
      <c r="AB8" s="43"/>
      <c r="AC8" s="43"/>
      <c r="AD8" s="43" t="str">
        <f>データ!$M$6</f>
        <v>非設置</v>
      </c>
      <c r="AE8" s="43"/>
      <c r="AF8" s="43"/>
      <c r="AG8" s="43"/>
      <c r="AH8" s="43"/>
      <c r="AI8" s="43"/>
      <c r="AJ8" s="43"/>
      <c r="AK8" s="2"/>
      <c r="AL8" s="44" t="str">
        <f>データ!$R$6</f>
        <v>-</v>
      </c>
      <c r="AM8" s="44"/>
      <c r="AN8" s="44"/>
      <c r="AO8" s="44"/>
      <c r="AP8" s="44"/>
      <c r="AQ8" s="44"/>
      <c r="AR8" s="44"/>
      <c r="AS8" s="44"/>
      <c r="AT8" s="45" t="str">
        <f>データ!$S$6</f>
        <v>-</v>
      </c>
      <c r="AU8" s="46"/>
      <c r="AV8" s="46"/>
      <c r="AW8" s="46"/>
      <c r="AX8" s="46"/>
      <c r="AY8" s="46"/>
      <c r="AZ8" s="46"/>
      <c r="BA8" s="46"/>
      <c r="BB8" s="47" t="str">
        <f>データ!$T$6</f>
        <v>-</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88.27</v>
      </c>
      <c r="J10" s="46"/>
      <c r="K10" s="46"/>
      <c r="L10" s="46"/>
      <c r="M10" s="46"/>
      <c r="N10" s="46"/>
      <c r="O10" s="80"/>
      <c r="P10" s="47">
        <f>データ!$P$6</f>
        <v>85.57</v>
      </c>
      <c r="Q10" s="47"/>
      <c r="R10" s="47"/>
      <c r="S10" s="47"/>
      <c r="T10" s="47"/>
      <c r="U10" s="47"/>
      <c r="V10" s="47"/>
      <c r="W10" s="44">
        <f>データ!$Q$6</f>
        <v>0</v>
      </c>
      <c r="X10" s="44"/>
      <c r="Y10" s="44"/>
      <c r="Z10" s="44"/>
      <c r="AA10" s="44"/>
      <c r="AB10" s="44"/>
      <c r="AC10" s="44"/>
      <c r="AD10" s="2"/>
      <c r="AE10" s="2"/>
      <c r="AF10" s="2"/>
      <c r="AG10" s="2"/>
      <c r="AH10" s="2"/>
      <c r="AI10" s="2"/>
      <c r="AJ10" s="2"/>
      <c r="AK10" s="2"/>
      <c r="AL10" s="44">
        <f>データ!$U$6</f>
        <v>3400501</v>
      </c>
      <c r="AM10" s="44"/>
      <c r="AN10" s="44"/>
      <c r="AO10" s="44"/>
      <c r="AP10" s="44"/>
      <c r="AQ10" s="44"/>
      <c r="AR10" s="44"/>
      <c r="AS10" s="44"/>
      <c r="AT10" s="45">
        <f>データ!$V$6</f>
        <v>1249.99</v>
      </c>
      <c r="AU10" s="46"/>
      <c r="AV10" s="46"/>
      <c r="AW10" s="46"/>
      <c r="AX10" s="46"/>
      <c r="AY10" s="46"/>
      <c r="AZ10" s="46"/>
      <c r="BA10" s="46"/>
      <c r="BB10" s="47">
        <f>データ!$W$6</f>
        <v>2720.42</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【108.93】</v>
      </c>
      <c r="F85" s="13" t="str">
        <f>データ!AS6</f>
        <v>【8.48】</v>
      </c>
      <c r="G85" s="13" t="str">
        <f>データ!BD6</f>
        <v>【303.10】</v>
      </c>
      <c r="H85" s="13" t="str">
        <f>データ!BO6</f>
        <v>【210.83】</v>
      </c>
      <c r="I85" s="13" t="str">
        <f>データ!BZ6</f>
        <v>【107.70】</v>
      </c>
      <c r="J85" s="13" t="str">
        <f>データ!CK6</f>
        <v>【76.25】</v>
      </c>
      <c r="K85" s="13" t="str">
        <f>データ!CV6</f>
        <v>【61.63】</v>
      </c>
      <c r="L85" s="13" t="str">
        <f>データ!DG6</f>
        <v>【100.36】</v>
      </c>
      <c r="M85" s="13" t="str">
        <f>データ!DR6</f>
        <v>【60.24】</v>
      </c>
      <c r="N85" s="13" t="str">
        <f>データ!EC6</f>
        <v>【34.48】</v>
      </c>
      <c r="O85" s="13" t="str">
        <f>データ!EN6</f>
        <v>【0.27】</v>
      </c>
    </row>
  </sheetData>
  <sheetProtection algorithmName="SHA-512" hashValue="bQvbBpJnYTimwN3X4K2dtuQQcNnjW0SQPc3DCQFH7NEGf6U/s83Ql5ky7WcVxwXQoLGIR0ySqYB7VkmHvy2u9w==" saltValue="bvx4QavmqppyPLEsjWnFb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128911</v>
      </c>
      <c r="D6" s="20">
        <f t="shared" si="3"/>
        <v>46</v>
      </c>
      <c r="E6" s="20">
        <f t="shared" si="3"/>
        <v>1</v>
      </c>
      <c r="F6" s="20">
        <f t="shared" si="3"/>
        <v>0</v>
      </c>
      <c r="G6" s="20">
        <f t="shared" si="3"/>
        <v>2</v>
      </c>
      <c r="H6" s="20" t="str">
        <f t="shared" si="3"/>
        <v>千葉県　かずさ水道広域連合企業団</v>
      </c>
      <c r="I6" s="20" t="str">
        <f t="shared" si="3"/>
        <v>法適用</v>
      </c>
      <c r="J6" s="20" t="str">
        <f t="shared" si="3"/>
        <v>水道事業</v>
      </c>
      <c r="K6" s="20" t="str">
        <f t="shared" si="3"/>
        <v>用水供給事業</v>
      </c>
      <c r="L6" s="20" t="str">
        <f t="shared" si="3"/>
        <v>B</v>
      </c>
      <c r="M6" s="20" t="str">
        <f t="shared" si="3"/>
        <v>非設置</v>
      </c>
      <c r="N6" s="21" t="str">
        <f t="shared" si="3"/>
        <v>-</v>
      </c>
      <c r="O6" s="21">
        <f t="shared" si="3"/>
        <v>88.27</v>
      </c>
      <c r="P6" s="21">
        <f t="shared" si="3"/>
        <v>85.57</v>
      </c>
      <c r="Q6" s="21">
        <f t="shared" si="3"/>
        <v>0</v>
      </c>
      <c r="R6" s="21" t="str">
        <f t="shared" si="3"/>
        <v>-</v>
      </c>
      <c r="S6" s="21" t="str">
        <f t="shared" si="3"/>
        <v>-</v>
      </c>
      <c r="T6" s="21" t="str">
        <f t="shared" si="3"/>
        <v>-</v>
      </c>
      <c r="U6" s="21">
        <f t="shared" si="3"/>
        <v>3400501</v>
      </c>
      <c r="V6" s="21">
        <f t="shared" si="3"/>
        <v>1249.99</v>
      </c>
      <c r="W6" s="21">
        <f t="shared" si="3"/>
        <v>2720.42</v>
      </c>
      <c r="X6" s="22">
        <f>IF(X7="",NA(),X7)</f>
        <v>120.35</v>
      </c>
      <c r="Y6" s="22">
        <f t="shared" ref="Y6:AG6" si="4">IF(Y7="",NA(),Y7)</f>
        <v>116.74</v>
      </c>
      <c r="Z6" s="22">
        <f t="shared" si="4"/>
        <v>111.28</v>
      </c>
      <c r="AA6" s="22">
        <f t="shared" si="4"/>
        <v>103.23</v>
      </c>
      <c r="AB6" s="22">
        <f t="shared" si="4"/>
        <v>102.77</v>
      </c>
      <c r="AC6" s="22">
        <f t="shared" si="4"/>
        <v>112.91</v>
      </c>
      <c r="AD6" s="22">
        <f t="shared" si="4"/>
        <v>111.13</v>
      </c>
      <c r="AE6" s="22">
        <f t="shared" si="4"/>
        <v>112.49</v>
      </c>
      <c r="AF6" s="22">
        <f t="shared" si="4"/>
        <v>107.33</v>
      </c>
      <c r="AG6" s="22">
        <f t="shared" si="4"/>
        <v>108.93</v>
      </c>
      <c r="AH6" s="21" t="str">
        <f>IF(AH7="","",IF(AH7="-","【-】","【"&amp;SUBSTITUTE(TEXT(AH7,"#,##0.00"),"-","△")&amp;"】"))</f>
        <v>【108.93】</v>
      </c>
      <c r="AI6" s="21">
        <f>IF(AI7="",NA(),AI7)</f>
        <v>0</v>
      </c>
      <c r="AJ6" s="21">
        <f t="shared" ref="AJ6:AR6" si="5">IF(AJ7="",NA(),AJ7)</f>
        <v>0</v>
      </c>
      <c r="AK6" s="21">
        <f t="shared" si="5"/>
        <v>0</v>
      </c>
      <c r="AL6" s="21">
        <f t="shared" si="5"/>
        <v>0</v>
      </c>
      <c r="AM6" s="21">
        <f t="shared" si="5"/>
        <v>0</v>
      </c>
      <c r="AN6" s="22">
        <f t="shared" si="5"/>
        <v>9.92</v>
      </c>
      <c r="AO6" s="22">
        <f t="shared" si="5"/>
        <v>12.29</v>
      </c>
      <c r="AP6" s="22">
        <f t="shared" si="5"/>
        <v>8.77</v>
      </c>
      <c r="AQ6" s="22">
        <f t="shared" si="5"/>
        <v>8.81</v>
      </c>
      <c r="AR6" s="22">
        <f t="shared" si="5"/>
        <v>8.48</v>
      </c>
      <c r="AS6" s="21" t="str">
        <f>IF(AS7="","",IF(AS7="-","【-】","【"&amp;SUBSTITUTE(TEXT(AS7,"#,##0.00"),"-","△")&amp;"】"))</f>
        <v>【8.48】</v>
      </c>
      <c r="AT6" s="22">
        <f>IF(AT7="",NA(),AT7)</f>
        <v>394.74</v>
      </c>
      <c r="AU6" s="22">
        <f t="shared" ref="AU6:BC6" si="6">IF(AU7="",NA(),AU7)</f>
        <v>357.01</v>
      </c>
      <c r="AV6" s="22">
        <f t="shared" si="6"/>
        <v>389.76</v>
      </c>
      <c r="AW6" s="22">
        <f t="shared" si="6"/>
        <v>435.73</v>
      </c>
      <c r="AX6" s="22">
        <f t="shared" si="6"/>
        <v>420.19</v>
      </c>
      <c r="AY6" s="22">
        <f t="shared" si="6"/>
        <v>271.10000000000002</v>
      </c>
      <c r="AZ6" s="22">
        <f t="shared" si="6"/>
        <v>284.45</v>
      </c>
      <c r="BA6" s="22">
        <f t="shared" si="6"/>
        <v>309.23</v>
      </c>
      <c r="BB6" s="22">
        <f t="shared" si="6"/>
        <v>313.43</v>
      </c>
      <c r="BC6" s="22">
        <f t="shared" si="6"/>
        <v>303.10000000000002</v>
      </c>
      <c r="BD6" s="21" t="str">
        <f>IF(BD7="","",IF(BD7="-","【-】","【"&amp;SUBSTITUTE(TEXT(BD7,"#,##0.00"),"-","△")&amp;"】"))</f>
        <v>【303.10】</v>
      </c>
      <c r="BE6" s="22">
        <f>IF(BE7="",NA(),BE7)</f>
        <v>121.85</v>
      </c>
      <c r="BF6" s="22">
        <f t="shared" ref="BF6:BN6" si="7">IF(BF7="",NA(),BF7)</f>
        <v>111.66</v>
      </c>
      <c r="BG6" s="22">
        <f t="shared" si="7"/>
        <v>99.15</v>
      </c>
      <c r="BH6" s="22">
        <f t="shared" si="7"/>
        <v>90.36</v>
      </c>
      <c r="BI6" s="22">
        <f t="shared" si="7"/>
        <v>85.97</v>
      </c>
      <c r="BJ6" s="22">
        <f t="shared" si="7"/>
        <v>272.95999999999998</v>
      </c>
      <c r="BK6" s="22">
        <f t="shared" si="7"/>
        <v>260.95999999999998</v>
      </c>
      <c r="BL6" s="22">
        <f t="shared" si="7"/>
        <v>240.07</v>
      </c>
      <c r="BM6" s="22">
        <f t="shared" si="7"/>
        <v>224.81</v>
      </c>
      <c r="BN6" s="22">
        <f t="shared" si="7"/>
        <v>210.83</v>
      </c>
      <c r="BO6" s="21" t="str">
        <f>IF(BO7="","",IF(BO7="-","【-】","【"&amp;SUBSTITUTE(TEXT(BO7,"#,##0.00"),"-","△")&amp;"】"))</f>
        <v>【210.83】</v>
      </c>
      <c r="BP6" s="22">
        <f>IF(BP7="",NA(),BP7)</f>
        <v>120.82</v>
      </c>
      <c r="BQ6" s="22">
        <f t="shared" ref="BQ6:BY6" si="8">IF(BQ7="",NA(),BQ7)</f>
        <v>116.72</v>
      </c>
      <c r="BR6" s="22">
        <f t="shared" si="8"/>
        <v>111.26</v>
      </c>
      <c r="BS6" s="22">
        <f t="shared" si="8"/>
        <v>102.75</v>
      </c>
      <c r="BT6" s="22">
        <f t="shared" si="8"/>
        <v>102.1</v>
      </c>
      <c r="BU6" s="22">
        <f t="shared" si="8"/>
        <v>112.84</v>
      </c>
      <c r="BV6" s="22">
        <f t="shared" si="8"/>
        <v>110.77</v>
      </c>
      <c r="BW6" s="22">
        <f t="shared" si="8"/>
        <v>112.35</v>
      </c>
      <c r="BX6" s="22">
        <f t="shared" si="8"/>
        <v>106.47</v>
      </c>
      <c r="BY6" s="22">
        <f t="shared" si="8"/>
        <v>107.7</v>
      </c>
      <c r="BZ6" s="21" t="str">
        <f>IF(BZ7="","",IF(BZ7="-","【-】","【"&amp;SUBSTITUTE(TEXT(BZ7,"#,##0.00"),"-","△")&amp;"】"))</f>
        <v>【107.70】</v>
      </c>
      <c r="CA6" s="22">
        <f>IF(CA7="",NA(),CA7)</f>
        <v>99.41</v>
      </c>
      <c r="CB6" s="22">
        <f t="shared" ref="CB6:CJ6" si="9">IF(CB7="",NA(),CB7)</f>
        <v>101.52</v>
      </c>
      <c r="CC6" s="22">
        <f t="shared" si="9"/>
        <v>105.83</v>
      </c>
      <c r="CD6" s="22">
        <f t="shared" si="9"/>
        <v>113.58</v>
      </c>
      <c r="CE6" s="22">
        <f t="shared" si="9"/>
        <v>111.41</v>
      </c>
      <c r="CF6" s="22">
        <f t="shared" si="9"/>
        <v>73.849999999999994</v>
      </c>
      <c r="CG6" s="22">
        <f t="shared" si="9"/>
        <v>73.180000000000007</v>
      </c>
      <c r="CH6" s="22">
        <f t="shared" si="9"/>
        <v>73.05</v>
      </c>
      <c r="CI6" s="22">
        <f t="shared" si="9"/>
        <v>77.53</v>
      </c>
      <c r="CJ6" s="22">
        <f t="shared" si="9"/>
        <v>76.25</v>
      </c>
      <c r="CK6" s="21" t="str">
        <f>IF(CK7="","",IF(CK7="-","【-】","【"&amp;SUBSTITUTE(TEXT(CK7,"#,##0.00"),"-","△")&amp;"】"))</f>
        <v>【76.25】</v>
      </c>
      <c r="CL6" s="22">
        <f>IF(CL7="",NA(),CL7)</f>
        <v>69.319999999999993</v>
      </c>
      <c r="CM6" s="22">
        <f t="shared" ref="CM6:CU6" si="10">IF(CM7="",NA(),CM7)</f>
        <v>70.489999999999995</v>
      </c>
      <c r="CN6" s="22">
        <f t="shared" si="10"/>
        <v>69.17</v>
      </c>
      <c r="CO6" s="22">
        <f t="shared" si="10"/>
        <v>69.97</v>
      </c>
      <c r="CP6" s="22">
        <f t="shared" si="10"/>
        <v>72.61</v>
      </c>
      <c r="CQ6" s="22">
        <f t="shared" si="10"/>
        <v>61.69</v>
      </c>
      <c r="CR6" s="22">
        <f t="shared" si="10"/>
        <v>62.26</v>
      </c>
      <c r="CS6" s="22">
        <f t="shared" si="10"/>
        <v>62.22</v>
      </c>
      <c r="CT6" s="22">
        <f t="shared" si="10"/>
        <v>61.45</v>
      </c>
      <c r="CU6" s="22">
        <f t="shared" si="10"/>
        <v>61.63</v>
      </c>
      <c r="CV6" s="21" t="str">
        <f>IF(CV7="","",IF(CV7="-","【-】","【"&amp;SUBSTITUTE(TEXT(CV7,"#,##0.00"),"-","△")&amp;"】"))</f>
        <v>【61.63】</v>
      </c>
      <c r="CW6" s="22">
        <f>IF(CW7="",NA(),CW7)</f>
        <v>99.72</v>
      </c>
      <c r="CX6" s="22">
        <f t="shared" ref="CX6:DF6" si="11">IF(CX7="",NA(),CX7)</f>
        <v>99.74</v>
      </c>
      <c r="CY6" s="22">
        <f t="shared" si="11"/>
        <v>99.78</v>
      </c>
      <c r="CZ6" s="22">
        <f t="shared" si="11"/>
        <v>99.82</v>
      </c>
      <c r="DA6" s="22">
        <f t="shared" si="11"/>
        <v>99.58</v>
      </c>
      <c r="DB6" s="22">
        <f t="shared" si="11"/>
        <v>100</v>
      </c>
      <c r="DC6" s="22">
        <f t="shared" si="11"/>
        <v>100.16</v>
      </c>
      <c r="DD6" s="22">
        <f t="shared" si="11"/>
        <v>100.28</v>
      </c>
      <c r="DE6" s="22">
        <f t="shared" si="11"/>
        <v>100.29</v>
      </c>
      <c r="DF6" s="22">
        <f t="shared" si="11"/>
        <v>100.36</v>
      </c>
      <c r="DG6" s="21" t="str">
        <f>IF(DG7="","",IF(DG7="-","【-】","【"&amp;SUBSTITUTE(TEXT(DG7,"#,##0.00"),"-","△")&amp;"】"))</f>
        <v>【100.36】</v>
      </c>
      <c r="DH6" s="22">
        <f>IF(DH7="",NA(),DH7)</f>
        <v>59.38</v>
      </c>
      <c r="DI6" s="22">
        <f t="shared" ref="DI6:DQ6" si="12">IF(DI7="",NA(),DI7)</f>
        <v>60.35</v>
      </c>
      <c r="DJ6" s="22">
        <f t="shared" si="12"/>
        <v>60.07</v>
      </c>
      <c r="DK6" s="22">
        <f t="shared" si="12"/>
        <v>61</v>
      </c>
      <c r="DL6" s="22">
        <f t="shared" si="12"/>
        <v>61.97</v>
      </c>
      <c r="DM6" s="22">
        <f t="shared" si="12"/>
        <v>56.48</v>
      </c>
      <c r="DN6" s="22">
        <f t="shared" si="12"/>
        <v>57.5</v>
      </c>
      <c r="DO6" s="22">
        <f t="shared" si="12"/>
        <v>58.52</v>
      </c>
      <c r="DP6" s="22">
        <f t="shared" si="12"/>
        <v>59.51</v>
      </c>
      <c r="DQ6" s="22">
        <f t="shared" si="12"/>
        <v>60.24</v>
      </c>
      <c r="DR6" s="21" t="str">
        <f>IF(DR7="","",IF(DR7="-","【-】","【"&amp;SUBSTITUTE(TEXT(DR7,"#,##0.00"),"-","△")&amp;"】"))</f>
        <v>【60.24】</v>
      </c>
      <c r="DS6" s="21">
        <f>IF(DS7="",NA(),DS7)</f>
        <v>0</v>
      </c>
      <c r="DT6" s="21">
        <f t="shared" ref="DT6:EB6" si="13">IF(DT7="",NA(),DT7)</f>
        <v>0</v>
      </c>
      <c r="DU6" s="22">
        <f t="shared" si="13"/>
        <v>43.24</v>
      </c>
      <c r="DV6" s="22">
        <f t="shared" si="13"/>
        <v>48.84</v>
      </c>
      <c r="DW6" s="22">
        <f t="shared" si="13"/>
        <v>53.02</v>
      </c>
      <c r="DX6" s="22">
        <f t="shared" si="13"/>
        <v>27.61</v>
      </c>
      <c r="DY6" s="22">
        <f t="shared" si="13"/>
        <v>30.3</v>
      </c>
      <c r="DZ6" s="22">
        <f t="shared" si="13"/>
        <v>31.74</v>
      </c>
      <c r="EA6" s="22">
        <f t="shared" si="13"/>
        <v>32.380000000000003</v>
      </c>
      <c r="EB6" s="22">
        <f t="shared" si="13"/>
        <v>34.479999999999997</v>
      </c>
      <c r="EC6" s="21" t="str">
        <f>IF(EC7="","",IF(EC7="-","【-】","【"&amp;SUBSTITUTE(TEXT(EC7,"#,##0.00"),"-","△")&amp;"】"))</f>
        <v>【34.48】</v>
      </c>
      <c r="ED6" s="21">
        <f>IF(ED7="",NA(),ED7)</f>
        <v>0</v>
      </c>
      <c r="EE6" s="21">
        <f t="shared" ref="EE6:EM6" si="14">IF(EE7="",NA(),EE7)</f>
        <v>0</v>
      </c>
      <c r="EF6" s="21">
        <f t="shared" si="14"/>
        <v>0</v>
      </c>
      <c r="EG6" s="21">
        <f t="shared" si="14"/>
        <v>0</v>
      </c>
      <c r="EH6" s="21">
        <f t="shared" si="14"/>
        <v>0</v>
      </c>
      <c r="EI6" s="22">
        <f t="shared" si="14"/>
        <v>0.2</v>
      </c>
      <c r="EJ6" s="22">
        <f t="shared" si="14"/>
        <v>0.32</v>
      </c>
      <c r="EK6" s="22">
        <f t="shared" si="14"/>
        <v>0.28000000000000003</v>
      </c>
      <c r="EL6" s="22">
        <f t="shared" si="14"/>
        <v>0.4</v>
      </c>
      <c r="EM6" s="22">
        <f t="shared" si="14"/>
        <v>0.27</v>
      </c>
      <c r="EN6" s="21" t="str">
        <f>IF(EN7="","",IF(EN7="-","【-】","【"&amp;SUBSTITUTE(TEXT(EN7,"#,##0.00"),"-","△")&amp;"】"))</f>
        <v>【0.27】</v>
      </c>
    </row>
    <row r="7" spans="1:144" s="23" customFormat="1" x14ac:dyDescent="0.2">
      <c r="A7" s="15"/>
      <c r="B7" s="24">
        <v>2023</v>
      </c>
      <c r="C7" s="24">
        <v>128911</v>
      </c>
      <c r="D7" s="24">
        <v>46</v>
      </c>
      <c r="E7" s="24">
        <v>1</v>
      </c>
      <c r="F7" s="24">
        <v>0</v>
      </c>
      <c r="G7" s="24">
        <v>2</v>
      </c>
      <c r="H7" s="24" t="s">
        <v>93</v>
      </c>
      <c r="I7" s="24" t="s">
        <v>94</v>
      </c>
      <c r="J7" s="24" t="s">
        <v>95</v>
      </c>
      <c r="K7" s="24" t="s">
        <v>96</v>
      </c>
      <c r="L7" s="24" t="s">
        <v>97</v>
      </c>
      <c r="M7" s="24" t="s">
        <v>98</v>
      </c>
      <c r="N7" s="25" t="s">
        <v>99</v>
      </c>
      <c r="O7" s="25">
        <v>88.27</v>
      </c>
      <c r="P7" s="25">
        <v>85.57</v>
      </c>
      <c r="Q7" s="25">
        <v>0</v>
      </c>
      <c r="R7" s="25" t="s">
        <v>99</v>
      </c>
      <c r="S7" s="25" t="s">
        <v>99</v>
      </c>
      <c r="T7" s="25" t="s">
        <v>99</v>
      </c>
      <c r="U7" s="25">
        <v>3400501</v>
      </c>
      <c r="V7" s="25">
        <v>1249.99</v>
      </c>
      <c r="W7" s="25">
        <v>2720.42</v>
      </c>
      <c r="X7" s="25">
        <v>120.35</v>
      </c>
      <c r="Y7" s="25">
        <v>116.74</v>
      </c>
      <c r="Z7" s="25">
        <v>111.28</v>
      </c>
      <c r="AA7" s="25">
        <v>103.23</v>
      </c>
      <c r="AB7" s="25">
        <v>102.77</v>
      </c>
      <c r="AC7" s="25">
        <v>112.91</v>
      </c>
      <c r="AD7" s="25">
        <v>111.13</v>
      </c>
      <c r="AE7" s="25">
        <v>112.49</v>
      </c>
      <c r="AF7" s="25">
        <v>107.33</v>
      </c>
      <c r="AG7" s="25">
        <v>108.93</v>
      </c>
      <c r="AH7" s="25">
        <v>108.93</v>
      </c>
      <c r="AI7" s="25">
        <v>0</v>
      </c>
      <c r="AJ7" s="25">
        <v>0</v>
      </c>
      <c r="AK7" s="25">
        <v>0</v>
      </c>
      <c r="AL7" s="25">
        <v>0</v>
      </c>
      <c r="AM7" s="25">
        <v>0</v>
      </c>
      <c r="AN7" s="25">
        <v>9.92</v>
      </c>
      <c r="AO7" s="25">
        <v>12.29</v>
      </c>
      <c r="AP7" s="25">
        <v>8.77</v>
      </c>
      <c r="AQ7" s="25">
        <v>8.81</v>
      </c>
      <c r="AR7" s="25">
        <v>8.48</v>
      </c>
      <c r="AS7" s="25">
        <v>8.48</v>
      </c>
      <c r="AT7" s="25">
        <v>394.74</v>
      </c>
      <c r="AU7" s="25">
        <v>357.01</v>
      </c>
      <c r="AV7" s="25">
        <v>389.76</v>
      </c>
      <c r="AW7" s="25">
        <v>435.73</v>
      </c>
      <c r="AX7" s="25">
        <v>420.19</v>
      </c>
      <c r="AY7" s="25">
        <v>271.10000000000002</v>
      </c>
      <c r="AZ7" s="25">
        <v>284.45</v>
      </c>
      <c r="BA7" s="25">
        <v>309.23</v>
      </c>
      <c r="BB7" s="25">
        <v>313.43</v>
      </c>
      <c r="BC7" s="25">
        <v>303.10000000000002</v>
      </c>
      <c r="BD7" s="25">
        <v>303.10000000000002</v>
      </c>
      <c r="BE7" s="25">
        <v>121.85</v>
      </c>
      <c r="BF7" s="25">
        <v>111.66</v>
      </c>
      <c r="BG7" s="25">
        <v>99.15</v>
      </c>
      <c r="BH7" s="25">
        <v>90.36</v>
      </c>
      <c r="BI7" s="25">
        <v>85.97</v>
      </c>
      <c r="BJ7" s="25">
        <v>272.95999999999998</v>
      </c>
      <c r="BK7" s="25">
        <v>260.95999999999998</v>
      </c>
      <c r="BL7" s="25">
        <v>240.07</v>
      </c>
      <c r="BM7" s="25">
        <v>224.81</v>
      </c>
      <c r="BN7" s="25">
        <v>210.83</v>
      </c>
      <c r="BO7" s="25">
        <v>210.83</v>
      </c>
      <c r="BP7" s="25">
        <v>120.82</v>
      </c>
      <c r="BQ7" s="25">
        <v>116.72</v>
      </c>
      <c r="BR7" s="25">
        <v>111.26</v>
      </c>
      <c r="BS7" s="25">
        <v>102.75</v>
      </c>
      <c r="BT7" s="25">
        <v>102.1</v>
      </c>
      <c r="BU7" s="25">
        <v>112.84</v>
      </c>
      <c r="BV7" s="25">
        <v>110.77</v>
      </c>
      <c r="BW7" s="25">
        <v>112.35</v>
      </c>
      <c r="BX7" s="25">
        <v>106.47</v>
      </c>
      <c r="BY7" s="25">
        <v>107.7</v>
      </c>
      <c r="BZ7" s="25">
        <v>107.7</v>
      </c>
      <c r="CA7" s="25">
        <v>99.41</v>
      </c>
      <c r="CB7" s="25">
        <v>101.52</v>
      </c>
      <c r="CC7" s="25">
        <v>105.83</v>
      </c>
      <c r="CD7" s="25">
        <v>113.58</v>
      </c>
      <c r="CE7" s="25">
        <v>111.41</v>
      </c>
      <c r="CF7" s="25">
        <v>73.849999999999994</v>
      </c>
      <c r="CG7" s="25">
        <v>73.180000000000007</v>
      </c>
      <c r="CH7" s="25">
        <v>73.05</v>
      </c>
      <c r="CI7" s="25">
        <v>77.53</v>
      </c>
      <c r="CJ7" s="25">
        <v>76.25</v>
      </c>
      <c r="CK7" s="25">
        <v>76.25</v>
      </c>
      <c r="CL7" s="25">
        <v>69.319999999999993</v>
      </c>
      <c r="CM7" s="25">
        <v>70.489999999999995</v>
      </c>
      <c r="CN7" s="25">
        <v>69.17</v>
      </c>
      <c r="CO7" s="25">
        <v>69.97</v>
      </c>
      <c r="CP7" s="25">
        <v>72.61</v>
      </c>
      <c r="CQ7" s="25">
        <v>61.69</v>
      </c>
      <c r="CR7" s="25">
        <v>62.26</v>
      </c>
      <c r="CS7" s="25">
        <v>62.22</v>
      </c>
      <c r="CT7" s="25">
        <v>61.45</v>
      </c>
      <c r="CU7" s="25">
        <v>61.63</v>
      </c>
      <c r="CV7" s="25">
        <v>61.63</v>
      </c>
      <c r="CW7" s="25">
        <v>99.72</v>
      </c>
      <c r="CX7" s="25">
        <v>99.74</v>
      </c>
      <c r="CY7" s="25">
        <v>99.78</v>
      </c>
      <c r="CZ7" s="25">
        <v>99.82</v>
      </c>
      <c r="DA7" s="25">
        <v>99.58</v>
      </c>
      <c r="DB7" s="25">
        <v>100</v>
      </c>
      <c r="DC7" s="25">
        <v>100.16</v>
      </c>
      <c r="DD7" s="25">
        <v>100.28</v>
      </c>
      <c r="DE7" s="25">
        <v>100.29</v>
      </c>
      <c r="DF7" s="25">
        <v>100.36</v>
      </c>
      <c r="DG7" s="25">
        <v>100.36</v>
      </c>
      <c r="DH7" s="25">
        <v>59.38</v>
      </c>
      <c r="DI7" s="25">
        <v>60.35</v>
      </c>
      <c r="DJ7" s="25">
        <v>60.07</v>
      </c>
      <c r="DK7" s="25">
        <v>61</v>
      </c>
      <c r="DL7" s="25">
        <v>61.97</v>
      </c>
      <c r="DM7" s="25">
        <v>56.48</v>
      </c>
      <c r="DN7" s="25">
        <v>57.5</v>
      </c>
      <c r="DO7" s="25">
        <v>58.52</v>
      </c>
      <c r="DP7" s="25">
        <v>59.51</v>
      </c>
      <c r="DQ7" s="25">
        <v>60.24</v>
      </c>
      <c r="DR7" s="25">
        <v>60.24</v>
      </c>
      <c r="DS7" s="25">
        <v>0</v>
      </c>
      <c r="DT7" s="25">
        <v>0</v>
      </c>
      <c r="DU7" s="25">
        <v>43.24</v>
      </c>
      <c r="DV7" s="25">
        <v>48.84</v>
      </c>
      <c r="DW7" s="25">
        <v>53.02</v>
      </c>
      <c r="DX7" s="25">
        <v>27.61</v>
      </c>
      <c r="DY7" s="25">
        <v>30.3</v>
      </c>
      <c r="DZ7" s="25">
        <v>31.74</v>
      </c>
      <c r="EA7" s="25">
        <v>32.380000000000003</v>
      </c>
      <c r="EB7" s="25">
        <v>34.479999999999997</v>
      </c>
      <c r="EC7" s="25">
        <v>34.479999999999997</v>
      </c>
      <c r="ED7" s="25">
        <v>0</v>
      </c>
      <c r="EE7" s="25">
        <v>0</v>
      </c>
      <c r="EF7" s="25">
        <v>0</v>
      </c>
      <c r="EG7" s="25">
        <v>0</v>
      </c>
      <c r="EH7" s="25">
        <v>0</v>
      </c>
      <c r="EI7" s="25">
        <v>0.2</v>
      </c>
      <c r="EJ7" s="25">
        <v>0.32</v>
      </c>
      <c r="EK7" s="25">
        <v>0.28000000000000003</v>
      </c>
      <c r="EL7" s="25">
        <v>0.4</v>
      </c>
      <c r="EM7" s="25">
        <v>0.27</v>
      </c>
      <c r="EN7" s="25">
        <v>0.27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108</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F820D595-C1F6-407D-AC82-BDED3989A280}"/>
</file>

<file path=customXml/itemProps2.xml><?xml version="1.0" encoding="utf-8"?>
<ds:datastoreItem xmlns:ds="http://schemas.openxmlformats.org/officeDocument/2006/customXml" ds:itemID="{9EA431F6-8125-4164-8AC8-14CAECE46B26}"/>
</file>

<file path=customXml/itemProps3.xml><?xml version="1.0" encoding="utf-8"?>
<ds:datastoreItem xmlns:ds="http://schemas.openxmlformats.org/officeDocument/2006/customXml" ds:itemID="{342D0796-C3D1-4888-BB8A-D868F13FB43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2025-02-14T07:47:17Z</dcterms:created>
  <dcterms:modified xsi:type="dcterms:W3CDTF">2025-02-14T07:47:35Z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