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9DE7C2C-0E2A-46EB-A167-A303DE8B8A6B}" xr6:coauthVersionLast="47" xr6:coauthVersionMax="47" xr10:uidLastSave="{567C0AC4-A29B-4EF5-84B9-48E0D7761709}"/>
  <workbookProtection workbookAlgorithmName="SHA-512" workbookHashValue="wjr/2NjXJOgnUkEDHcSotiC5rmHb3sYPC1R2Mp7DLD30vHN/tF8387KT7FrfF6IZxTS+x7Xxxbr8IrkFeqDI7g==" workbookSaltValue="u9IZDq8OolKWOVFcLRfsH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F85" i="4"/>
  <c r="AT10" i="4"/>
  <c r="AL10" i="4"/>
  <c r="P10" i="4"/>
  <c r="I10" i="4"/>
  <c r="B10" i="4"/>
  <c r="BB8" i="4"/>
  <c r="AT8" i="4"/>
  <c r="AL8" i="4"/>
  <c r="I8" i="4"/>
  <c r="B8" i="4"/>
  <c r="B6"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<sst xmlns="http://schemas.openxmlformats.org/spreadsheetml/2006/main" count="231" uniqueCount="111">
  <si>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</si>
  <si>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</si>
  <si>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</si>
  <si>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</si>
  <si>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</si>
  <si>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</si>
  <si>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</si>
  <si>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</si>
  <si>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</si>
  <si>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</si>
  <si>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</si>
  <si>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</si>
  <si>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</si>
  <si>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</si>
  <si>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</si>
  <si>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</si>
  <si>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</si>
  <si>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</si>
  <si>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</si>
  <si>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</si>
  <si>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</si>
  <si>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</si>
  <si>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</si>
  <si>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</si>
  <si>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</si>
  <si>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</si>
  <si>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経営状況に関する各指標については、諸物価の高騰により、令和４年度に引き続き厳しい状況であるものの全体的には順調に推移し、類似団体平均値との比較でも同等な水準にある。
・経常収支比率は、類似団体平均値を下回っているが、100％を上回っており、健全経営を維持している。
・累積欠損金比率は発生していない。また、流動比率は100％を上回っており、短期的な債務に対する支払能力を維持している。
・企業債残高対給水収益比率は逓減傾向である。これは、発行済企業債の償還進捗に伴い、企業債残高が順次減少していることによる。
・料金回収率は、類似団体平均値及び事業に必要な費用を給水収益で賄えている状況とされる100％を上回っている。
・給水原価は類似団体と比べて低廉となっている。
・施設利用率は類似団体平均値を上回っており、施設の効率的な運用を行っている。
・有収率は類似団体平均値を下回っているものの、引き続き高い水準を維持している。</t>
    <rPh sb="17" eb="20">
      <t>ショブッカ</t>
    </rPh>
    <rPh sb="21" eb="23">
      <t>コウトウ</t>
    </rPh>
    <rPh sb="27" eb="29">
      <t>レイワ</t>
    </rPh>
    <rPh sb="30" eb="32">
      <t>ネンド</t>
    </rPh>
    <rPh sb="33" eb="34">
      <t>ヒ</t>
    </rPh>
    <rPh sb="35" eb="36">
      <t>ツヅ</t>
    </rPh>
    <rPh sb="37" eb="38">
      <t>キビ</t>
    </rPh>
    <rPh sb="40" eb="42">
      <t>ジョウキョウ</t>
    </rPh>
    <rPh sb="73" eb="75">
      <t>ドウトウ</t>
    </rPh>
    <rPh sb="271" eb="272">
      <t>オヨ</t>
    </rPh>
    <rPh sb="303" eb="305">
      <t>ウワマワ</t>
    </rPh>
    <phoneticPr fontId="4"/>
  </si>
  <si>
    <t>2. 老朽化の状況について</t>
    <phoneticPr fontId="4"/>
  </si>
  <si>
    <t xml:space="preserve">企業団の施設整備については、平成12年度に創設事業が完了し、以降、更新基本計画に基づき、経年化設備の計画的な更新に努めている。
また、導・送水管路については、耐用年数を経過し順次更新時期を迎えていることから、中長期にわたって計画的に更新していくこととしており、現在は導水管更新事業（R1～R6）を実施中である。
・有形固定資産減価償却率及び管路経年化率が類似団体平均値を上回っていることから、アセットマネジメントを踏まえた計画的な更新や長寿命化を念頭に置いた経年化施設の適切な保守管理に取り組むこととしている。
</t>
    <rPh sb="169" eb="170">
      <t>オヨ</t>
    </rPh>
    <rPh sb="177" eb="178">
      <t>オヨ</t>
    </rPh>
    <rPh sb="179" eb="184">
      <t>カンロコウシンリツ</t>
    </rPh>
    <phoneticPr fontId="4"/>
  </si>
  <si>
    <t>2. 老朽化の状況</t>
    <phoneticPr fontId="4"/>
  </si>
  <si>
    <t>全体総括</t>
    <rPh sb="0" eb="2">
      <t>ゼンタイ</t>
    </rPh>
    <rPh sb="2" eb="4">
      <t>ソウカツ</t>
    </rPh>
    <phoneticPr fontId="4"/>
  </si>
  <si>
    <t>企業団の経営状況については、各指標が概ね良好な水準で推移しており健全な状態にあるといえる。一方、管路等の基幹構造物の老朽化は進行しており、その更新が課題となっている。
引き続き、施設の長寿命化を図りつつ計画的な施設の更新を実施し、安全で安定した水道用水の供給に取り組むとともに、より一層、効率的な経営に努めることとしている。</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</si>
  <si>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</si>
  <si>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</si>
  <si>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</si>
  <si>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</si>
  <si>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</si>
  <si>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</si>
  <si>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</si>
  <si>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</si>
  <si>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</si>
  <si>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</si>
  <si>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</si>
  <si>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</si>
  <si>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</si>
  <si>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</si>
  <si>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</si>
  <si>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</si>
  <si>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</si>
  <si>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</si>
  <si>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</si>
  <si>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</si>
  <si>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</si>
  <si>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</si>
  <si>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</si>
  <si>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</si>
  <si>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</si>
  <si>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</si>
  <si>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</si>
  <si>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</si>
  <si>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</si>
  <si>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</si>
  <si>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</si>
  <si>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</si>
  <si>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</si>
  <si>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</si>
  <si>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</si>
  <si>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</si>
  <si>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</si>
  <si>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</si>
  <si>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</si>
  <si>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</si>
  <si>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</si>
  <si>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</si>
  <si>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</si>
  <si>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</si>
  <si>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</si>
  <si>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</si>
  <si>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</si>
  <si>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</si>
  <si>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</si>
  <si>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</si>
  <si>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</si>
  <si>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</si>
  <si>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</si>
  <si>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</si>
  <si>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</si>
  <si>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</si>
  <si>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</si>
  <si>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</si>
  <si>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</si>
  <si>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</si>
  <si>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</si>
  <si>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</si>
  <si>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</si>
  <si>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北千葉広域水道企業団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</si>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</sst>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E-4635-B9A1-0908944C45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538E-4635-B9A1-0908944C45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121.11</c:v>
                </c:pt>
                <c:pt idx="1">
                  <c:v>119.22</c:v>
                </c:pt>
                <c:pt idx="2">
                  <c:v>119.85</c:v>
                </c:pt>
                <c:pt idx="3">
                  <c:v>106.34</c:v>
                </c:pt>
                <c:pt idx="4">
                  <c:v>108.14</c:v>
                </c:pt>
              </c:numCache>
            </c:numRef>
          </c:val>
          <c:extLst>
            <c:ext xmlns:c16="http://schemas.microsoft.com/office/drawing/2014/chart" uri="{C3380CC4-5D6E-409C-BE32-E72D297353CC}">
              <c16:uniqueId val="{00000000-2FB8-4D89-A36A-96111C711D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2FB8-4D89-A36A-96111C711D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56.78</c:v>
                </c:pt>
                <c:pt idx="1">
                  <c:v>58.84</c:v>
                </c:pt>
                <c:pt idx="2">
                  <c:v>59.86</c:v>
                </c:pt>
                <c:pt idx="3">
                  <c:v>61.5</c:v>
                </c:pt>
                <c:pt idx="4">
                  <c:v>61.75</c:v>
                </c:pt>
              </c:numCache>
            </c:numRef>
          </c:val>
          <c:extLst>
            <c:ext xmlns:c16="http://schemas.microsoft.com/office/drawing/2014/chart" uri="{C3380CC4-5D6E-409C-BE32-E72D297353CC}">
              <c16:uniqueId val="{00000000-93AD-4454-BFC2-80FECFF8BF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93AD-4454-BFC2-80FECFF8BF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76.72</c:v>
                </c:pt>
                <c:pt idx="1">
                  <c:v>82.77</c:v>
                </c:pt>
                <c:pt idx="2">
                  <c:v>83.19</c:v>
                </c:pt>
                <c:pt idx="3">
                  <c:v>83.18</c:v>
                </c:pt>
                <c:pt idx="4">
                  <c:v>82.68</c:v>
                </c:pt>
              </c:numCache>
            </c:numRef>
          </c:val>
          <c:extLst>
            <c:ext xmlns:c16="http://schemas.microsoft.com/office/drawing/2014/chart" uri="{C3380CC4-5D6E-409C-BE32-E72D297353CC}">
              <c16:uniqueId val="{00000000-1BD8-4C39-90DE-3E9292083C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1BD8-4C39-90DE-3E9292083C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C-4BFA-85ED-3FD2FF32FA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162C-4BFA-85ED-3FD2FF32FA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287.04000000000002</c:v>
                </c:pt>
                <c:pt idx="1">
                  <c:v>342.46</c:v>
                </c:pt>
                <c:pt idx="2">
                  <c:v>286.02</c:v>
                </c:pt>
                <c:pt idx="3">
                  <c:v>283.64999999999998</c:v>
                </c:pt>
                <c:pt idx="4">
                  <c:v>138.81</c:v>
                </c:pt>
              </c:numCache>
            </c:numRef>
          </c:val>
          <c:extLst>
            <c:ext xmlns:c16="http://schemas.microsoft.com/office/drawing/2014/chart" uri="{C3380CC4-5D6E-409C-BE32-E72D297353CC}">
              <c16:uniqueId val="{00000000-89C9-4614-8DA3-C6C3BED14A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89C9-4614-8DA3-C6C3BED14A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253.45</c:v>
                </c:pt>
                <c:pt idx="1">
                  <c:v>242.15</c:v>
                </c:pt>
                <c:pt idx="2">
                  <c:v>224.49</c:v>
                </c:pt>
                <c:pt idx="3">
                  <c:v>213.49</c:v>
                </c:pt>
                <c:pt idx="4">
                  <c:v>206.37</c:v>
                </c:pt>
              </c:numCache>
            </c:numRef>
          </c:val>
          <c:extLst>
            <c:ext xmlns:c16="http://schemas.microsoft.com/office/drawing/2014/chart" uri="{C3380CC4-5D6E-409C-BE32-E72D297353CC}">
              <c16:uniqueId val="{00000000-EC83-4501-BF2A-DD7BBC643D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EC83-4501-BF2A-DD7BBC643D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121.74</c:v>
                </c:pt>
                <c:pt idx="1">
                  <c:v>119.76</c:v>
                </c:pt>
                <c:pt idx="2">
                  <c:v>120.35</c:v>
                </c:pt>
                <c:pt idx="3">
                  <c:v>106.09</c:v>
                </c:pt>
                <c:pt idx="4">
                  <c:v>107.81</c:v>
                </c:pt>
              </c:numCache>
            </c:numRef>
          </c:val>
          <c:extLst>
            <c:ext xmlns:c16="http://schemas.microsoft.com/office/drawing/2014/chart" uri="{C3380CC4-5D6E-409C-BE32-E72D297353CC}">
              <c16:uniqueId val="{00000000-2D18-4C85-BF14-BF1E93DEAC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2D18-4C85-BF14-BF1E93DEAC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59.61</c:v>
                </c:pt>
                <c:pt idx="1">
                  <c:v>57.59</c:v>
                </c:pt>
                <c:pt idx="2">
                  <c:v>56.94</c:v>
                </c:pt>
                <c:pt idx="3">
                  <c:v>64.84</c:v>
                </c:pt>
                <c:pt idx="4">
                  <c:v>62.96</c:v>
                </c:pt>
              </c:numCache>
            </c:numRef>
          </c:val>
          <c:extLst>
            <c:ext xmlns:c16="http://schemas.microsoft.com/office/drawing/2014/chart" uri="{C3380CC4-5D6E-409C-BE32-E72D297353CC}">
              <c16:uniqueId val="{00000000-C6AA-4C9F-B075-D152FB66E1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C6AA-4C9F-B075-D152FB66E1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79.569999999999993</c:v>
                </c:pt>
                <c:pt idx="1">
                  <c:v>83.03</c:v>
                </c:pt>
                <c:pt idx="2">
                  <c:v>83.17</c:v>
                </c:pt>
                <c:pt idx="3">
                  <c:v>83.31</c:v>
                </c:pt>
                <c:pt idx="4">
                  <c:v>84.69</c:v>
                </c:pt>
              </c:numCache>
            </c:numRef>
          </c:val>
          <c:extLst>
            <c:ext xmlns:c16="http://schemas.microsoft.com/office/drawing/2014/chart" uri="{C3380CC4-5D6E-409C-BE32-E72D297353CC}">
              <c16:uniqueId val="{00000000-21D2-4DE2-B1A7-D7164613CD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21D2-4DE2-B1A7-D7164613CD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97.97</c:v>
                </c:pt>
                <c:pt idx="1">
                  <c:v>98.14</c:v>
                </c:pt>
                <c:pt idx="2">
                  <c:v>98.71</c:v>
                </c:pt>
                <c:pt idx="3">
                  <c:v>98.1</c:v>
                </c:pt>
                <c:pt idx="4">
                  <c:v>98.05</c:v>
                </c:pt>
              </c:numCache>
            </c:numRef>
          </c:val>
          <c:extLst>
            <c:ext xmlns:c16="http://schemas.microsoft.com/office/drawing/2014/chart" uri="{C3380CC4-5D6E-409C-BE32-E72D297353CC}">
              <c16:uniqueId val="{00000000-577A-49FA-B119-E809C52BFA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577A-49FA-B119-E809C52BFA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8" sqref="B8:H8"/>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北千葉広域水道企業団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77.08</v>
      </c>
      <c r="J10" s="46"/>
      <c r="K10" s="46"/>
      <c r="L10" s="46"/>
      <c r="M10" s="46"/>
      <c r="N10" s="46"/>
      <c r="O10" s="80"/>
      <c r="P10" s="47">
        <f>データ!$P$6</f>
        <v>91.38</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4370212</v>
      </c>
      <c r="AM10" s="44"/>
      <c r="AN10" s="44"/>
      <c r="AO10" s="44"/>
      <c r="AP10" s="44"/>
      <c r="AQ10" s="44"/>
      <c r="AR10" s="44"/>
      <c r="AS10" s="44"/>
      <c r="AT10" s="45">
        <f>データ!$V$6</f>
        <v>920.64</v>
      </c>
      <c r="AU10" s="46"/>
      <c r="AV10" s="46"/>
      <c r="AW10" s="46"/>
      <c r="AX10" s="46"/>
      <c r="AY10" s="46"/>
      <c r="AZ10" s="46"/>
      <c r="BA10" s="46"/>
      <c r="BB10" s="47">
        <f>データ!$W$6</f>
        <v>4746.93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8rVbyYqljqQzujJDNHm6X8/mh25e9jmqV4swBlgwQdXurvz+yxYZuw0GYFbhzcVGZfTkCYD9modyJ9j6GyGzEA==" saltValue="kQKjmRlzCnB6YGtITmud9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128759</v>
      </c>
      <c r="D6" s="20">
        <f t="shared" si="3"/>
        <v>46</v>
      </c>
      <c r="E6" s="20">
        <f t="shared" si="3"/>
        <v>1</v>
      </c>
      <c r="F6" s="20">
        <f t="shared" si="3"/>
        <v>0</v>
      </c>
      <c r="G6" s="20">
        <f t="shared" si="3"/>
        <v>2</v>
      </c>
      <c r="H6" s="20" t="str">
        <f t="shared" si="3"/>
        <v>千葉県　北千葉広域水道企業団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77.08</v>
      </c>
      <c r="P6" s="21">
        <f t="shared" si="3"/>
        <v>91.38</v>
      </c>
      <c r="Q6" s="21">
        <f t="shared" si="3"/>
        <v>0</v>
      </c>
      <c r="R6" s="21" t="str">
        <f t="shared" si="3"/>
        <v>-</v>
      </c>
      <c r="S6" s="21" t="str">
        <f t="shared" si="3"/>
        <v>-</v>
      </c>
      <c r="T6" s="21" t="str">
        <f t="shared" si="3"/>
        <v>-</v>
      </c>
      <c r="U6" s="21">
        <f t="shared" si="3"/>
        <v>4370212</v>
      </c>
      <c r="V6" s="21">
        <f t="shared" si="3"/>
        <v>920.64</v>
      </c>
      <c r="W6" s="21">
        <f t="shared" si="3"/>
        <v>4746.93</v>
      </c>
      <c r="X6" s="22">
        <f>IF(X7="",NA(),X7)</f>
        <v>121.11</v>
      </c>
      <c r="Y6" s="22">
        <f t="shared" ref="Y6:AG6" si="4">IF(Y7="",NA(),Y7)</f>
        <v>119.22</v>
      </c>
      <c r="Z6" s="22">
        <f t="shared" si="4"/>
        <v>119.85</v>
      </c>
      <c r="AA6" s="22">
        <f t="shared" si="4"/>
        <v>106.34</v>
      </c>
      <c r="AB6" s="22">
        <f t="shared" si="4"/>
        <v>108.14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287.04000000000002</v>
      </c>
      <c r="AU6" s="22">
        <f t="shared" ref="AU6:BC6" si="6">IF(AU7="",NA(),AU7)</f>
        <v>342.46</v>
      </c>
      <c r="AV6" s="22">
        <f t="shared" si="6"/>
        <v>286.02</v>
      </c>
      <c r="AW6" s="22">
        <f t="shared" si="6"/>
        <v>283.64999999999998</v>
      </c>
      <c r="AX6" s="22">
        <f t="shared" si="6"/>
        <v>138.81</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253.45</v>
      </c>
      <c r="BF6" s="22">
        <f t="shared" ref="BF6:BN6" si="7">IF(BF7="",NA(),BF7)</f>
        <v>242.15</v>
      </c>
      <c r="BG6" s="22">
        <f t="shared" si="7"/>
        <v>224.49</v>
      </c>
      <c r="BH6" s="22">
        <f t="shared" si="7"/>
        <v>213.49</v>
      </c>
      <c r="BI6" s="22">
        <f t="shared" si="7"/>
        <v>206.37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121.74</v>
      </c>
      <c r="BQ6" s="22">
        <f t="shared" ref="BQ6:BY6" si="8">IF(BQ7="",NA(),BQ7)</f>
        <v>119.76</v>
      </c>
      <c r="BR6" s="22">
        <f t="shared" si="8"/>
        <v>120.35</v>
      </c>
      <c r="BS6" s="22">
        <f t="shared" si="8"/>
        <v>106.09</v>
      </c>
      <c r="BT6" s="22">
        <f t="shared" si="8"/>
        <v>107.81</v>
      </c>
      <c r="BU6" s="22">
        <f t="shared" si="8"/>
        <v>112.84</v>
      </c>
      <c r="BV6" s="22">
        <f t="shared" si="8"/>
        <v>110.77</v>
      </c>
      <c r="BW6" s="22">
        <f t="shared" si="8"/>
        <v>112.35</v>
      </c>
      <c r="BX6" s="22">
        <f t="shared" si="8"/>
        <v>106.47</v>
      </c>
      <c r="BY6" s="22">
        <f t="shared" si="8"/>
        <v>107.7</v>
      </c>
      <c r="BZ6" s="21" t="str">
        <f>IF(BZ7="","",IF(BZ7="-","【-】","【"&amp;SUBSTITUTE(TEXT(BZ7,"#,##0.00"),"-","△")&amp;"】"))</f>
        <v>【107.70】</v>
      </c>
      <c r="CA6" s="22">
        <f>IF(CA7="",NA(),CA7)</f>
        <v>59.61</v>
      </c>
      <c r="CB6" s="22">
        <f t="shared" ref="CB6:CJ6" si="9">IF(CB7="",NA(),CB7)</f>
        <v>57.59</v>
      </c>
      <c r="CC6" s="22">
        <f t="shared" si="9"/>
        <v>56.94</v>
      </c>
      <c r="CD6" s="22">
        <f t="shared" si="9"/>
        <v>64.84</v>
      </c>
      <c r="CE6" s="22">
        <f t="shared" si="9"/>
        <v>62.96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79.569999999999993</v>
      </c>
      <c r="CM6" s="22">
        <f t="shared" ref="CM6:CU6" si="10">IF(CM7="",NA(),CM7)</f>
        <v>83.03</v>
      </c>
      <c r="CN6" s="22">
        <f t="shared" si="10"/>
        <v>83.17</v>
      </c>
      <c r="CO6" s="22">
        <f t="shared" si="10"/>
        <v>83.31</v>
      </c>
      <c r="CP6" s="22">
        <f t="shared" si="10"/>
        <v>84.69</v>
      </c>
      <c r="CQ6" s="22">
        <f t="shared" si="10"/>
        <v>61.69</v>
      </c>
      <c r="CR6" s="22">
        <f t="shared" si="10"/>
        <v>62.26</v>
      </c>
      <c r="CS6" s="22">
        <f t="shared" si="10"/>
        <v>62.22</v>
      </c>
      <c r="CT6" s="22">
        <f t="shared" si="10"/>
        <v>61.45</v>
      </c>
      <c r="CU6" s="22">
        <f t="shared" si="10"/>
        <v>61.63</v>
      </c>
      <c r="CV6" s="21" t="str">
        <f>IF(CV7="","",IF(CV7="-","【-】","【"&amp;SUBSTITUTE(TEXT(CV7,"#,##0.00"),"-","△")&amp;"】"))</f>
        <v>【61.63】</v>
      </c>
      <c r="CW6" s="22">
        <f>IF(CW7="",NA(),CW7)</f>
        <v>97.97</v>
      </c>
      <c r="CX6" s="22">
        <f t="shared" ref="CX6:DF6" si="11">IF(CX7="",NA(),CX7)</f>
        <v>98.14</v>
      </c>
      <c r="CY6" s="22">
        <f t="shared" si="11"/>
        <v>98.71</v>
      </c>
      <c r="CZ6" s="22">
        <f t="shared" si="11"/>
        <v>98.1</v>
      </c>
      <c r="DA6" s="22">
        <f t="shared" si="11"/>
        <v>98.05</v>
      </c>
      <c r="DB6" s="22">
        <f t="shared" si="11"/>
        <v>100</v>
      </c>
      <c r="DC6" s="22">
        <f t="shared" si="11"/>
        <v>100.16</v>
      </c>
      <c r="DD6" s="22">
        <f t="shared" si="11"/>
        <v>100.28</v>
      </c>
      <c r="DE6" s="22">
        <f t="shared" si="11"/>
        <v>100.29</v>
      </c>
      <c r="DF6" s="22">
        <f t="shared" si="11"/>
        <v>100.36</v>
      </c>
      <c r="DG6" s="21" t="str">
        <f>IF(DG7="","",IF(DG7="-","【-】","【"&amp;SUBSTITUTE(TEXT(DG7,"#,##0.00"),"-","△")&amp;"】"))</f>
        <v>【100.36】</v>
      </c>
      <c r="DH6" s="22">
        <f>IF(DH7="",NA(),DH7)</f>
        <v>56.78</v>
      </c>
      <c r="DI6" s="22">
        <f t="shared" ref="DI6:DQ6" si="12">IF(DI7="",NA(),DI7)</f>
        <v>58.84</v>
      </c>
      <c r="DJ6" s="22">
        <f t="shared" si="12"/>
        <v>59.86</v>
      </c>
      <c r="DK6" s="22">
        <f t="shared" si="12"/>
        <v>61.5</v>
      </c>
      <c r="DL6" s="22">
        <f t="shared" si="12"/>
        <v>61.75</v>
      </c>
      <c r="DM6" s="22">
        <f t="shared" si="12"/>
        <v>56.48</v>
      </c>
      <c r="DN6" s="22">
        <f t="shared" si="12"/>
        <v>57.5</v>
      </c>
      <c r="DO6" s="22">
        <f t="shared" si="12"/>
        <v>58.52</v>
      </c>
      <c r="DP6" s="22">
        <f t="shared" si="12"/>
        <v>59.51</v>
      </c>
      <c r="DQ6" s="22">
        <f t="shared" si="12"/>
        <v>60.24</v>
      </c>
      <c r="DR6" s="21" t="str">
        <f>IF(DR7="","",IF(DR7="-","【-】","【"&amp;SUBSTITUTE(TEXT(DR7,"#,##0.00"),"-","△")&amp;"】"))</f>
        <v>【60.24】</v>
      </c>
      <c r="DS6" s="22">
        <f>IF(DS7="",NA(),DS7)</f>
        <v>76.72</v>
      </c>
      <c r="DT6" s="22">
        <f t="shared" ref="DT6:EB6" si="13">IF(DT7="",NA(),DT7)</f>
        <v>82.77</v>
      </c>
      <c r="DU6" s="22">
        <f t="shared" si="13"/>
        <v>83.19</v>
      </c>
      <c r="DV6" s="22">
        <f t="shared" si="13"/>
        <v>83.18</v>
      </c>
      <c r="DW6" s="22">
        <f t="shared" si="13"/>
        <v>82.68</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128759</v>
      </c>
      <c r="D7" s="24">
        <v>46</v>
      </c>
      <c r="E7" s="24">
        <v>1</v>
      </c>
      <c r="F7" s="24">
        <v>0</v>
      </c>
      <c r="G7" s="24">
        <v>2</v>
      </c>
      <c r="H7" s="24" t="s">
        <v>95</v>
      </c>
      <c r="I7" s="24" t="s">
        <v>96</v>
      </c>
      <c r="J7" s="24" t="s">
        <v>97</v>
      </c>
      <c r="K7" s="24" t="s">
        <v>98</v>
      </c>
      <c r="L7" s="24" t="s">
        <v>99</v>
      </c>
      <c r="M7" s="24" t="s">
        <v>100</v>
      </c>
      <c r="N7" s="25" t="s">
        <v>101</v>
      </c>
      <c r="O7" s="25">
        <v>77.08</v>
      </c>
      <c r="P7" s="25">
        <v>91.38</v>
      </c>
      <c r="Q7" s="25">
        <v>0</v>
      </c>
      <c r="R7" s="25" t="s">
        <v>101</v>
      </c>
      <c r="S7" s="25" t="s">
        <v>101</v>
      </c>
      <c r="T7" s="25" t="s">
        <v>101</v>
      </c>
      <c r="U7" s="25">
        <v>4370212</v>
      </c>
      <c r="V7" s="25">
        <v>920.64</v>
      </c>
      <c r="W7" s="25">
        <v>4746.93</v>
      </c>
      <c r="X7" s="25">
        <v>121.11</v>
      </c>
      <c r="Y7" s="25">
        <v>119.22</v>
      </c>
      <c r="Z7" s="25">
        <v>119.85</v>
      </c>
      <c r="AA7" s="25">
        <v>106.34</v>
      </c>
      <c r="AB7" s="25">
        <v>108.14</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287.04000000000002</v>
      </c>
      <c r="AU7" s="25">
        <v>342.46</v>
      </c>
      <c r="AV7" s="25">
        <v>286.02</v>
      </c>
      <c r="AW7" s="25">
        <v>283.64999999999998</v>
      </c>
      <c r="AX7" s="25">
        <v>138.81</v>
      </c>
      <c r="AY7" s="25">
        <v>271.10000000000002</v>
      </c>
      <c r="AZ7" s="25">
        <v>284.45</v>
      </c>
      <c r="BA7" s="25">
        <v>309.23</v>
      </c>
      <c r="BB7" s="25">
        <v>313.43</v>
      </c>
      <c r="BC7" s="25">
        <v>303.10000000000002</v>
      </c>
      <c r="BD7" s="25">
        <v>303.10000000000002</v>
      </c>
      <c r="BE7" s="25">
        <v>253.45</v>
      </c>
      <c r="BF7" s="25">
        <v>242.15</v>
      </c>
      <c r="BG7" s="25">
        <v>224.49</v>
      </c>
      <c r="BH7" s="25">
        <v>213.49</v>
      </c>
      <c r="BI7" s="25">
        <v>206.37</v>
      </c>
      <c r="BJ7" s="25">
        <v>272.95999999999998</v>
      </c>
      <c r="BK7" s="25">
        <v>260.95999999999998</v>
      </c>
      <c r="BL7" s="25">
        <v>240.07</v>
      </c>
      <c r="BM7" s="25">
        <v>224.81</v>
      </c>
      <c r="BN7" s="25">
        <v>210.83</v>
      </c>
      <c r="BO7" s="25">
        <v>210.83</v>
      </c>
      <c r="BP7" s="25">
        <v>121.74</v>
      </c>
      <c r="BQ7" s="25">
        <v>119.76</v>
      </c>
      <c r="BR7" s="25">
        <v>120.35</v>
      </c>
      <c r="BS7" s="25">
        <v>106.09</v>
      </c>
      <c r="BT7" s="25">
        <v>107.81</v>
      </c>
      <c r="BU7" s="25">
        <v>112.84</v>
      </c>
      <c r="BV7" s="25">
        <v>110.77</v>
      </c>
      <c r="BW7" s="25">
        <v>112.35</v>
      </c>
      <c r="BX7" s="25">
        <v>106.47</v>
      </c>
      <c r="BY7" s="25">
        <v>107.7</v>
      </c>
      <c r="BZ7" s="25">
        <v>107.7</v>
      </c>
      <c r="CA7" s="25">
        <v>59.61</v>
      </c>
      <c r="CB7" s="25">
        <v>57.59</v>
      </c>
      <c r="CC7" s="25">
        <v>56.94</v>
      </c>
      <c r="CD7" s="25">
        <v>64.84</v>
      </c>
      <c r="CE7" s="25">
        <v>62.96</v>
      </c>
      <c r="CF7" s="25">
        <v>73.849999999999994</v>
      </c>
      <c r="CG7" s="25">
        <v>73.180000000000007</v>
      </c>
      <c r="CH7" s="25">
        <v>73.05</v>
      </c>
      <c r="CI7" s="25">
        <v>77.53</v>
      </c>
      <c r="CJ7" s="25">
        <v>76.25</v>
      </c>
      <c r="CK7" s="25">
        <v>76.25</v>
      </c>
      <c r="CL7" s="25">
        <v>79.569999999999993</v>
      </c>
      <c r="CM7" s="25">
        <v>83.03</v>
      </c>
      <c r="CN7" s="25">
        <v>83.17</v>
      </c>
      <c r="CO7" s="25">
        <v>83.31</v>
      </c>
      <c r="CP7" s="25">
        <v>84.69</v>
      </c>
      <c r="CQ7" s="25">
        <v>61.69</v>
      </c>
      <c r="CR7" s="25">
        <v>62.26</v>
      </c>
      <c r="CS7" s="25">
        <v>62.22</v>
      </c>
      <c r="CT7" s="25">
        <v>61.45</v>
      </c>
      <c r="CU7" s="25">
        <v>61.63</v>
      </c>
      <c r="CV7" s="25">
        <v>61.63</v>
      </c>
      <c r="CW7" s="25">
        <v>97.97</v>
      </c>
      <c r="CX7" s="25">
        <v>98.14</v>
      </c>
      <c r="CY7" s="25">
        <v>98.71</v>
      </c>
      <c r="CZ7" s="25">
        <v>98.1</v>
      </c>
      <c r="DA7" s="25">
        <v>98.05</v>
      </c>
      <c r="DB7" s="25">
        <v>100</v>
      </c>
      <c r="DC7" s="25">
        <v>100.16</v>
      </c>
      <c r="DD7" s="25">
        <v>100.28</v>
      </c>
      <c r="DE7" s="25">
        <v>100.29</v>
      </c>
      <c r="DF7" s="25">
        <v>100.36</v>
      </c>
      <c r="DG7" s="25">
        <v>100.36</v>
      </c>
      <c r="DH7" s="25">
        <v>56.78</v>
      </c>
      <c r="DI7" s="25">
        <v>58.84</v>
      </c>
      <c r="DJ7" s="25">
        <v>59.86</v>
      </c>
      <c r="DK7" s="25">
        <v>61.5</v>
      </c>
      <c r="DL7" s="25">
        <v>61.75</v>
      </c>
      <c r="DM7" s="25">
        <v>56.48</v>
      </c>
      <c r="DN7" s="25">
        <v>57.5</v>
      </c>
      <c r="DO7" s="25">
        <v>58.52</v>
      </c>
      <c r="DP7" s="25">
        <v>59.51</v>
      </c>
      <c r="DQ7" s="25">
        <v>60.24</v>
      </c>
      <c r="DR7" s="25">
        <v>60.24</v>
      </c>
      <c r="DS7" s="25">
        <v>76.72</v>
      </c>
      <c r="DT7" s="25">
        <v>82.77</v>
      </c>
      <c r="DU7" s="25">
        <v>83.19</v>
      </c>
      <c r="DV7" s="25">
        <v>83.18</v>
      </c>
      <c r="DW7" s="25">
        <v>82.68</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36CFF0F-19A9-4E67-9FA9-12F361C4B978}"/>
</file>

<file path=customXml/itemProps2.xml><?xml version="1.0" encoding="utf-8"?>
<ds:datastoreItem xmlns:ds="http://schemas.openxmlformats.org/officeDocument/2006/customXml" ds:itemID="{91FE2682-4FBD-49E4-A342-91FE19975BCE}"/>
</file>

<file path=customXml/itemProps3.xml><?xml version="1.0" encoding="utf-8"?>
<ds:datastoreItem xmlns:ds="http://schemas.openxmlformats.org/officeDocument/2006/customXml" ds:itemID="{DA97555E-3DEA-494F-948B-0370D0E6F0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2025-02-07T12:45:52Z</dcterms:created>
  <dcterms:modified xsi:type="dcterms:W3CDTF">2025-02-07T12:46:08Z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