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B45E396A-95D7-45EE-A38F-07B5A46EDEB0}" xr6:coauthVersionLast="47" xr6:coauthVersionMax="47" xr10:uidLastSave="{60B96F89-D43B-4DF8-BD1B-7348C20D6902}"/>
  <workbookProtection workbookAlgorithmName="SHA-512" workbookHashValue="MFW2+mRr4aXKS1Kmf2pcxscxcEwvMgg6yX1dk1r39MFwoavmCYK81bykiLRadV+ht3o83b9/3HDLUljBTwn07g==" workbookSaltValue="yfLp7QiBbBcgH2nwxboxR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F85" i="4"/>
  <c r="I10"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<sst xmlns="http://schemas.openxmlformats.org/spreadsheetml/2006/main" count="231" uniqueCount="114">
  <si>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</si>
  <si>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</si>
  <si>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</si>
  <si>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</si>
  <si>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</si>
  <si>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</si>
  <si>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</si>
  <si>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</si>
  <si>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</si>
  <si>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</si>
  <si>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</si>
  <si>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</si>
  <si>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</si>
  <si>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</si>
  <si>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</si>
  <si>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</si>
  <si>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</si>
  <si>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</si>
  <si>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</si>
  <si>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</si>
  <si>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</si>
  <si>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</si>
  <si>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</si>
  <si>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</si>
  <si>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</si>
  <si>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</si>
  <si>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</si>
  <si>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r>
      <t>① 経常収支比率
　物価上昇等により維持管理費などの支出が増加したが、100％を上回っている
② 累積欠損金比率
　累積欠損金は生じていない
③ 流動比率</t>
    </r>
    <r>
      <rPr>
        <strike/>
        <sz val="11"/>
        <rFont val="ＭＳ ゴシック"/>
        <family val="3"/>
        <charset val="128"/>
      </rPr>
      <t xml:space="preserve">
</t>
    </r>
    <r>
      <rPr>
        <sz val="11"/>
        <rFont val="ＭＳ ゴシック"/>
        <family val="3"/>
        <charset val="128"/>
      </rPr>
      <t xml:space="preserve"> 100％を下回っているが、流動負債の大部分は１年以内に返済期限が到来する企業債であり、償還に係る資金は返済までに下水道使用料収入などで賄うことが予定されているため、短期的な資金面においてのリスクは低い
④ 企業債残高対事業規模比率
　将来的な財政負担を見据えた財政運営により企業債残高の縮減を図っており、減少傾向にある
⑤ 経費回収率
　物価上昇等による維持管理費の増加などにより100％を下回っている
　ただし、資産の有効活用による収入など、下水道料金以外の収入を汚水処理費に充当した場合の経費回収率は104.65％と100％を上回っており、経営の健全性を確保している
⑥ 汚水処理原価
　物価上昇等による維持管理費の増加などにより前年に比べて増加している
⑦ 施設利用率
　昼夜間の人口比率や地理的条件等の影響があるが、類似団体と同様に６割程度で推移している</t>
    </r>
    <rPh sb="10" eb="14">
      <t>ブッカジョウショウ</t>
    </rPh>
    <rPh sb="14" eb="15">
      <t>トウ</t>
    </rPh>
    <rPh sb="18" eb="20">
      <t>イジ</t>
    </rPh>
    <rPh sb="20" eb="23">
      <t>カンリヒ</t>
    </rPh>
    <rPh sb="252" eb="254">
      <t>ブッカ</t>
    </rPh>
    <rPh sb="254" eb="256">
      <t>ジョウショウ</t>
    </rPh>
    <rPh sb="256" eb="257">
      <t>トウ</t>
    </rPh>
    <rPh sb="260" eb="262">
      <t>イジ</t>
    </rPh>
    <rPh sb="262" eb="265">
      <t>カンリヒ</t>
    </rPh>
    <rPh sb="266" eb="268">
      <t>ゾウカ</t>
    </rPh>
    <rPh sb="290" eb="292">
      <t>シサン</t>
    </rPh>
    <rPh sb="293" eb="295">
      <t>ユウコウ</t>
    </rPh>
    <rPh sb="295" eb="297">
      <t>カツヨウ</t>
    </rPh>
    <rPh sb="300" eb="302">
      <t>シュウニュウ</t>
    </rPh>
    <rPh sb="305" eb="308">
      <t>ゲスイドウ</t>
    </rPh>
    <rPh sb="308" eb="310">
      <t>リョウキン</t>
    </rPh>
    <rPh sb="310" eb="312">
      <t>イガイ</t>
    </rPh>
    <rPh sb="313" eb="315">
      <t>シュウニュウ</t>
    </rPh>
    <rPh sb="316" eb="318">
      <t>オスイ</t>
    </rPh>
    <rPh sb="318" eb="320">
      <t>ショリ</t>
    </rPh>
    <rPh sb="320" eb="321">
      <t>ヒ</t>
    </rPh>
    <rPh sb="322" eb="324">
      <t>ジュウトウ</t>
    </rPh>
    <rPh sb="326" eb="328">
      <t>バアイ</t>
    </rPh>
    <rPh sb="329" eb="334">
      <t>ケイヒカイシュウリツ</t>
    </rPh>
    <rPh sb="348" eb="350">
      <t>ウワマワ</t>
    </rPh>
    <rPh sb="355" eb="357">
      <t>ケイエイ</t>
    </rPh>
    <rPh sb="358" eb="361">
      <t>ケンゼンセイ</t>
    </rPh>
    <rPh sb="362" eb="364">
      <t>カクホ</t>
    </rPh>
    <rPh sb="380" eb="384">
      <t>ブッカジョウショウ</t>
    </rPh>
    <rPh sb="384" eb="385">
      <t>トウ</t>
    </rPh>
    <rPh sb="388" eb="390">
      <t>イジ</t>
    </rPh>
    <rPh sb="390" eb="393">
      <t>カンリヒ</t>
    </rPh>
    <rPh sb="447" eb="449">
      <t>ルイジ</t>
    </rPh>
    <rPh sb="449" eb="451">
      <t>ダンタイ</t>
    </rPh>
    <rPh sb="452" eb="454">
      <t>ドウヨウ</t>
    </rPh>
    <rPh sb="456" eb="457">
      <t>ワリ</t>
    </rPh>
    <rPh sb="457" eb="459">
      <t>テイド</t>
    </rPh>
    <rPh sb="460" eb="462">
      <t>スイイ</t>
    </rPh>
    <phoneticPr fontId="4"/>
  </si>
  <si>
    <t>2. 老朽化の状況について</t>
    <phoneticPr fontId="4"/>
  </si>
  <si>
    <t>① 有形固定資産減価償却率
　計画的な維持管理により法定耐用年数を上回る経済的耐用年数まで延命化し、減価償却が進んでいるため、類似団体平均を上回っている
② 管渠老朽化率
　計画的な維持管理により法定耐用年数を上回る経済的耐用年数まで延命化し、対象の管きょ延長が増えているため、類似団体平均を上回っている
③ 管渠改善率
　予防型保全の観点から計画的な再構築を推進するなど、整備のペースアップを図ってきたことから、類似団体平均を大きく上回っている</t>
    <phoneticPr fontId="4"/>
  </si>
  <si>
    <t>2. 老朽化の状況</t>
    <phoneticPr fontId="4"/>
  </si>
  <si>
    <t>全体総括</t>
    <rPh sb="0" eb="2">
      <t>ゼンタイ</t>
    </rPh>
    <rPh sb="2" eb="4">
      <t>ソウカツ</t>
    </rPh>
    <phoneticPr fontId="4"/>
  </si>
  <si>
    <t>・下水道料金収入が長期的に逓減傾向にある一方、維持管理費は増加傾向にあるなど、厳しい経営環境にある
・将来にわたり下水道サービスを安定的に提供していくため、様々な企業努力に取り組むなど財政基盤の強化に努め、中長期的な視点に立った持続可能な事業運営を推進していく</t>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</si>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</sst>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trike/>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0.86</c:v>
                </c:pt>
                <c:pt idx="1">
                  <c:v>0.91</c:v>
                </c:pt>
                <c:pt idx="2">
                  <c:v>0.81</c:v>
                </c:pt>
                <c:pt idx="3">
                  <c:v>0.82</c:v>
                </c:pt>
                <c:pt idx="4">
                  <c:v>0.61</c:v>
                </c:pt>
              </c:numCache>
            </c:numRef>
          </c:val>
          <c:extLst>
            <c:ext xmlns:c16="http://schemas.microsoft.com/office/drawing/2014/chart" uri="{C3380CC4-5D6E-409C-BE32-E72D297353CC}">
              <c16:uniqueId val="{00000000-2EE0-4A50-A420-FDDA2C7D554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0.41</c:v>
                </c:pt>
                <c:pt idx="1">
                  <c:v>0.41</c:v>
                </c:pt>
                <c:pt idx="2">
                  <c:v>0.45</c:v>
                </c:pt>
                <c:pt idx="3">
                  <c:v>0.44</c:v>
                </c:pt>
                <c:pt idx="4">
                  <c:v>0.36</c:v>
                </c:pt>
              </c:numCache>
            </c:numRef>
          </c:val>
          <c:smooth val="0"/>
          <c:extLst>
            <c:ext xmlns:c16="http://schemas.microsoft.com/office/drawing/2014/chart" uri="{C3380CC4-5D6E-409C-BE32-E72D297353CC}">
              <c16:uniqueId val="{00000001-2EE0-4A50-A420-FDDA2C7D554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55.84</c:v>
                </c:pt>
                <c:pt idx="1">
                  <c:v>57.15</c:v>
                </c:pt>
                <c:pt idx="2">
                  <c:v>58.74</c:v>
                </c:pt>
                <c:pt idx="3">
                  <c:v>58.16</c:v>
                </c:pt>
                <c:pt idx="4">
                  <c:v>57.83</c:v>
                </c:pt>
              </c:numCache>
            </c:numRef>
          </c:val>
          <c:extLst>
            <c:ext xmlns:c16="http://schemas.microsoft.com/office/drawing/2014/chart" uri="{C3380CC4-5D6E-409C-BE32-E72D297353CC}">
              <c16:uniqueId val="{00000000-B90D-4845-98CF-FE6DDAEFE4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58.09</c:v>
                </c:pt>
                <c:pt idx="1">
                  <c:v>58.16</c:v>
                </c:pt>
                <c:pt idx="2">
                  <c:v>58.91</c:v>
                </c:pt>
                <c:pt idx="3">
                  <c:v>58.31</c:v>
                </c:pt>
                <c:pt idx="4">
                  <c:v>57.8</c:v>
                </c:pt>
              </c:numCache>
            </c:numRef>
          </c:val>
          <c:smooth val="0"/>
          <c:extLst>
            <c:ext xmlns:c16="http://schemas.microsoft.com/office/drawing/2014/chart" uri="{C3380CC4-5D6E-409C-BE32-E72D297353CC}">
              <c16:uniqueId val="{00000001-B90D-4845-98CF-FE6DDAEFE4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99.98</c:v>
                </c:pt>
                <c:pt idx="1">
                  <c:v>99.98</c:v>
                </c:pt>
                <c:pt idx="2">
                  <c:v>99.99</c:v>
                </c:pt>
                <c:pt idx="3">
                  <c:v>99.99</c:v>
                </c:pt>
                <c:pt idx="4">
                  <c:v>99.99</c:v>
                </c:pt>
              </c:numCache>
            </c:numRef>
          </c:val>
          <c:extLst>
            <c:ext xmlns:c16="http://schemas.microsoft.com/office/drawing/2014/chart" uri="{C3380CC4-5D6E-409C-BE32-E72D297353CC}">
              <c16:uniqueId val="{00000000-D92A-4ADE-91E2-4B9CA77D644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99.01</c:v>
                </c:pt>
                <c:pt idx="1">
                  <c:v>99.1</c:v>
                </c:pt>
                <c:pt idx="2">
                  <c:v>99.16</c:v>
                </c:pt>
                <c:pt idx="3">
                  <c:v>99.21</c:v>
                </c:pt>
                <c:pt idx="4">
                  <c:v>99.25</c:v>
                </c:pt>
              </c:numCache>
            </c:numRef>
          </c:val>
          <c:smooth val="0"/>
          <c:extLst>
            <c:ext xmlns:c16="http://schemas.microsoft.com/office/drawing/2014/chart" uri="{C3380CC4-5D6E-409C-BE32-E72D297353CC}">
              <c16:uniqueId val="{00000001-D92A-4ADE-91E2-4B9CA77D644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108.53</c:v>
                </c:pt>
                <c:pt idx="1">
                  <c:v>104</c:v>
                </c:pt>
                <c:pt idx="2">
                  <c:v>105.61</c:v>
                </c:pt>
                <c:pt idx="3">
                  <c:v>102.79</c:v>
                </c:pt>
                <c:pt idx="4">
                  <c:v>103.03</c:v>
                </c:pt>
              </c:numCache>
            </c:numRef>
          </c:val>
          <c:extLst>
            <c:ext xmlns:c16="http://schemas.microsoft.com/office/drawing/2014/chart" uri="{C3380CC4-5D6E-409C-BE32-E72D297353CC}">
              <c16:uniqueId val="{00000000-1190-47B1-9EB1-EDF08307D8E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105.16</c:v>
                </c:pt>
                <c:pt idx="2">
                  <c:v>106.23</c:v>
                </c:pt>
                <c:pt idx="3">
                  <c:v>104.46</c:v>
                </c:pt>
                <c:pt idx="4">
                  <c:v>104.13</c:v>
                </c:pt>
              </c:numCache>
            </c:numRef>
          </c:val>
          <c:smooth val="0"/>
          <c:extLst>
            <c:ext xmlns:c16="http://schemas.microsoft.com/office/drawing/2014/chart" uri="{C3380CC4-5D6E-409C-BE32-E72D297353CC}">
              <c16:uniqueId val="{00000001-1190-47B1-9EB1-EDF08307D8E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50.53</c:v>
                </c:pt>
                <c:pt idx="1">
                  <c:v>51.4</c:v>
                </c:pt>
                <c:pt idx="2">
                  <c:v>52.27</c:v>
                </c:pt>
                <c:pt idx="3">
                  <c:v>53.33</c:v>
                </c:pt>
                <c:pt idx="4">
                  <c:v>54.22</c:v>
                </c:pt>
              </c:numCache>
            </c:numRef>
          </c:val>
          <c:extLst>
            <c:ext xmlns:c16="http://schemas.microsoft.com/office/drawing/2014/chart" uri="{C3380CC4-5D6E-409C-BE32-E72D297353CC}">
              <c16:uniqueId val="{00000000-9198-4B05-B962-EC9D56AD7A3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48.25</c:v>
                </c:pt>
                <c:pt idx="1">
                  <c:v>49.35</c:v>
                </c:pt>
                <c:pt idx="2">
                  <c:v>50.38</c:v>
                </c:pt>
                <c:pt idx="3">
                  <c:v>51.54</c:v>
                </c:pt>
                <c:pt idx="4">
                  <c:v>52.5</c:v>
                </c:pt>
              </c:numCache>
            </c:numRef>
          </c:val>
          <c:smooth val="0"/>
          <c:extLst>
            <c:ext xmlns:c16="http://schemas.microsoft.com/office/drawing/2014/chart" uri="{C3380CC4-5D6E-409C-BE32-E72D297353CC}">
              <c16:uniqueId val="{00000001-9198-4B05-B962-EC9D56AD7A3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16.09</c:v>
                </c:pt>
                <c:pt idx="1">
                  <c:v>17.489999999999998</c:v>
                </c:pt>
                <c:pt idx="2">
                  <c:v>18.309999999999999</c:v>
                </c:pt>
                <c:pt idx="3">
                  <c:v>20.21</c:v>
                </c:pt>
                <c:pt idx="4">
                  <c:v>22.01</c:v>
                </c:pt>
              </c:numCache>
            </c:numRef>
          </c:val>
          <c:extLst>
            <c:ext xmlns:c16="http://schemas.microsoft.com/office/drawing/2014/chart" uri="{C3380CC4-5D6E-409C-BE32-E72D297353CC}">
              <c16:uniqueId val="{00000000-DA87-4B4F-93AF-61D546611B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10.76</c:v>
                </c:pt>
                <c:pt idx="1">
                  <c:v>12.06</c:v>
                </c:pt>
                <c:pt idx="2">
                  <c:v>13.41</c:v>
                </c:pt>
                <c:pt idx="3">
                  <c:v>15.06</c:v>
                </c:pt>
                <c:pt idx="4">
                  <c:v>16.87</c:v>
                </c:pt>
              </c:numCache>
            </c:numRef>
          </c:val>
          <c:smooth val="0"/>
          <c:extLst>
            <c:ext xmlns:c16="http://schemas.microsoft.com/office/drawing/2014/chart" uri="{C3380CC4-5D6E-409C-BE32-E72D297353CC}">
              <c16:uniqueId val="{00000001-DA87-4B4F-93AF-61D546611B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0B-4AF3-B587-F97976B1522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D0B-4AF3-B587-F97976B1522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78.430000000000007</c:v>
                </c:pt>
                <c:pt idx="1">
                  <c:v>72.180000000000007</c:v>
                </c:pt>
                <c:pt idx="2">
                  <c:v>74.349999999999994</c:v>
                </c:pt>
                <c:pt idx="3">
                  <c:v>65.260000000000005</c:v>
                </c:pt>
                <c:pt idx="4">
                  <c:v>69.349999999999994</c:v>
                </c:pt>
              </c:numCache>
            </c:numRef>
          </c:val>
          <c:extLst>
            <c:ext xmlns:c16="http://schemas.microsoft.com/office/drawing/2014/chart" uri="{C3380CC4-5D6E-409C-BE32-E72D297353CC}">
              <c16:uniqueId val="{00000000-F8F0-4FE9-B011-595561BBCC9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72.92</c:v>
                </c:pt>
                <c:pt idx="1">
                  <c:v>71.39</c:v>
                </c:pt>
                <c:pt idx="2">
                  <c:v>74.09</c:v>
                </c:pt>
                <c:pt idx="3">
                  <c:v>71.900000000000006</c:v>
                </c:pt>
                <c:pt idx="4">
                  <c:v>73.75</c:v>
                </c:pt>
              </c:numCache>
            </c:numRef>
          </c:val>
          <c:smooth val="0"/>
          <c:extLst>
            <c:ext xmlns:c16="http://schemas.microsoft.com/office/drawing/2014/chart" uri="{C3380CC4-5D6E-409C-BE32-E72D297353CC}">
              <c16:uniqueId val="{00000001-F8F0-4FE9-B011-595561BBCC9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210.09</c:v>
                </c:pt>
                <c:pt idx="1">
                  <c:v>217.1</c:v>
                </c:pt>
                <c:pt idx="2">
                  <c:v>202.37</c:v>
                </c:pt>
                <c:pt idx="3">
                  <c:v>185.32</c:v>
                </c:pt>
                <c:pt idx="4">
                  <c:v>178.76</c:v>
                </c:pt>
              </c:numCache>
            </c:numRef>
          </c:val>
          <c:extLst>
            <c:ext xmlns:c16="http://schemas.microsoft.com/office/drawing/2014/chart" uri="{C3380CC4-5D6E-409C-BE32-E72D297353CC}">
              <c16:uniqueId val="{00000000-1082-498E-9888-EEDA3F747CC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531.38</c:v>
                </c:pt>
                <c:pt idx="1">
                  <c:v>551.04</c:v>
                </c:pt>
                <c:pt idx="2">
                  <c:v>523.58000000000004</c:v>
                </c:pt>
                <c:pt idx="3">
                  <c:v>508.99</c:v>
                </c:pt>
                <c:pt idx="4">
                  <c:v>497.17</c:v>
                </c:pt>
              </c:numCache>
            </c:numRef>
          </c:val>
          <c:smooth val="0"/>
          <c:extLst>
            <c:ext xmlns:c16="http://schemas.microsoft.com/office/drawing/2014/chart" uri="{C3380CC4-5D6E-409C-BE32-E72D297353CC}">
              <c16:uniqueId val="{00000001-1082-498E-9888-EEDA3F747CC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110.49</c:v>
                </c:pt>
                <c:pt idx="1">
                  <c:v>101.89</c:v>
                </c:pt>
                <c:pt idx="2">
                  <c:v>103.53</c:v>
                </c:pt>
                <c:pt idx="3">
                  <c:v>96.65</c:v>
                </c:pt>
                <c:pt idx="4">
                  <c:v>94.57</c:v>
                </c:pt>
              </c:numCache>
            </c:numRef>
          </c:val>
          <c:extLst>
            <c:ext xmlns:c16="http://schemas.microsoft.com/office/drawing/2014/chart" uri="{C3380CC4-5D6E-409C-BE32-E72D297353CC}">
              <c16:uniqueId val="{00000000-0E8B-4C00-A440-A5088946E86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110.92</c:v>
                </c:pt>
                <c:pt idx="1">
                  <c:v>105.67</c:v>
                </c:pt>
                <c:pt idx="2">
                  <c:v>105.37</c:v>
                </c:pt>
                <c:pt idx="3">
                  <c:v>99.93</c:v>
                </c:pt>
                <c:pt idx="4">
                  <c:v>100.14</c:v>
                </c:pt>
              </c:numCache>
            </c:numRef>
          </c:val>
          <c:smooth val="0"/>
          <c:extLst>
            <c:ext xmlns:c16="http://schemas.microsoft.com/office/drawing/2014/chart" uri="{C3380CC4-5D6E-409C-BE32-E72D297353CC}">
              <c16:uniqueId val="{00000001-0E8B-4C00-A440-A5088946E86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117.31</c:v>
                </c:pt>
                <c:pt idx="1">
                  <c:v>118.31</c:v>
                </c:pt>
                <c:pt idx="2">
                  <c:v>117</c:v>
                </c:pt>
                <c:pt idx="3">
                  <c:v>128.41</c:v>
                </c:pt>
                <c:pt idx="4">
                  <c:v>133.22</c:v>
                </c:pt>
              </c:numCache>
            </c:numRef>
          </c:val>
          <c:extLst>
            <c:ext xmlns:c16="http://schemas.microsoft.com/office/drawing/2014/chart" uri="{C3380CC4-5D6E-409C-BE32-E72D297353CC}">
              <c16:uniqueId val="{00000000-6EDD-4B20-AA2F-1CB894A600A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119.33</c:v>
                </c:pt>
                <c:pt idx="1">
                  <c:v>118.72</c:v>
                </c:pt>
                <c:pt idx="2">
                  <c:v>120.5</c:v>
                </c:pt>
                <c:pt idx="3">
                  <c:v>127.3</c:v>
                </c:pt>
                <c:pt idx="4">
                  <c:v>126.99</c:v>
                </c:pt>
              </c:numCache>
            </c:numRef>
          </c:val>
          <c:smooth val="0"/>
          <c:extLst>
            <c:ext xmlns:c16="http://schemas.microsoft.com/office/drawing/2014/chart" uri="{C3380CC4-5D6E-409C-BE32-E72D297353CC}">
              <c16:uniqueId val="{00000001-6EDD-4B20-AA2F-1CB894A600A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P7" sqref="P7:V7"/>
    </sheetView>
  </sheetViews>
  <sheetFormatPr defaultColWidth="2.75" defaultRowHeight="13.5" x14ac:dyDescent="0.15"/>
  <cols>
    <col min="1" max="1" width="2.7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東京都</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政令市等</v>
      </c>
      <c r="X8" s="39"/>
      <c r="Y8" s="39"/>
      <c r="Z8" s="39"/>
      <c r="AA8" s="39"/>
      <c r="AB8" s="39"/>
      <c r="AC8" s="39"/>
      <c r="AD8" s="40" t="str">
        <f>データ!$M$6</f>
        <v>自治体職員</v>
      </c>
      <c r="AE8" s="40"/>
      <c r="AF8" s="40"/>
      <c r="AG8" s="40"/>
      <c r="AH8" s="40"/>
      <c r="AI8" s="40"/>
      <c r="AJ8" s="40"/>
      <c r="AK8" s="3"/>
      <c r="AL8" s="41">
        <f>データ!S6</f>
        <v>13911902</v>
      </c>
      <c r="AM8" s="41"/>
      <c r="AN8" s="41"/>
      <c r="AO8" s="41"/>
      <c r="AP8" s="41"/>
      <c r="AQ8" s="41"/>
      <c r="AR8" s="41"/>
      <c r="AS8" s="41"/>
      <c r="AT8" s="34">
        <f>データ!T6</f>
        <v>45.17</v>
      </c>
      <c r="AU8" s="34"/>
      <c r="AV8" s="34"/>
      <c r="AW8" s="34"/>
      <c r="AX8" s="34"/>
      <c r="AY8" s="34"/>
      <c r="AZ8" s="34"/>
      <c r="BA8" s="34"/>
      <c r="BB8" s="34">
        <f>データ!U6</f>
        <v>307989.86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76.650000000000006</v>
      </c>
      <c r="J10" s="34"/>
      <c r="K10" s="34"/>
      <c r="L10" s="34"/>
      <c r="M10" s="34"/>
      <c r="N10" s="34"/>
      <c r="O10" s="34"/>
      <c r="P10" s="34">
        <f>データ!P6</f>
        <v>99.98</v>
      </c>
      <c r="Q10" s="34"/>
      <c r="R10" s="34"/>
      <c r="S10" s="34"/>
      <c r="T10" s="34"/>
      <c r="U10" s="34"/>
      <c r="V10" s="34"/>
      <c r="W10" s="34">
        <f>データ!Q6</f>
        <v>93.17</v>
      </c>
      <c r="X10" s="34"/>
      <c r="Y10" s="34"/>
      <c r="Z10" s="34"/>
      <c r="AA10" s="34"/>
      <c r="AB10" s="34"/>
      <c r="AC10" s="34"/>
      <c r="AD10" s="41">
        <f>データ!R6</f>
        <v>2068</v>
      </c>
      <c r="AE10" s="41"/>
      <c r="AF10" s="41"/>
      <c r="AG10" s="41"/>
      <c r="AH10" s="41"/>
      <c r="AI10" s="41"/>
      <c r="AJ10" s="41"/>
      <c r="AK10" s="2"/>
      <c r="AL10" s="41">
        <f>データ!V6</f>
        <v>9671221</v>
      </c>
      <c r="AM10" s="41"/>
      <c r="AN10" s="41"/>
      <c r="AO10" s="41"/>
      <c r="AP10" s="41"/>
      <c r="AQ10" s="41"/>
      <c r="AR10" s="41"/>
      <c r="AS10" s="41"/>
      <c r="AT10" s="34">
        <f>データ!W6</f>
        <v>562.34</v>
      </c>
      <c r="AU10" s="34"/>
      <c r="AV10" s="34"/>
      <c r="AW10" s="34"/>
      <c r="AX10" s="34"/>
      <c r="AY10" s="34"/>
      <c r="AZ10" s="34"/>
      <c r="BA10" s="34"/>
      <c r="BB10" s="34">
        <f>データ!X6</f>
        <v>17198.169999999998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27</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9"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4.4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4.4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4.4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4.4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4.4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28</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29</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57" t="s">
        <v>30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31</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32</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33</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7lbLWmuxA0pn1x1+dnZalPXQGOh4jmurrcZCfZzkar97tu2A9F7Qz4QKvzeV06UpGb+crMTYeD1vZB5IJgXUFQ==" saltValue="DbITmFxR35pmldPGc+mZd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8" t="s">
        <v>55</v>
      </c>
      <c r="I3" s="79"/>
      <c r="J3" s="79"/>
      <c r="K3" s="79"/>
      <c r="L3" s="79"/>
      <c r="M3" s="79"/>
      <c r="N3" s="79"/>
      <c r="O3" s="79"/>
      <c r="P3" s="79"/>
      <c r="Q3" s="79"/>
      <c r="R3" s="79"/>
      <c r="S3" s="79"/>
      <c r="T3" s="79"/>
      <c r="U3" s="79"/>
      <c r="V3" s="79"/>
      <c r="W3" s="79"/>
      <c r="X3" s="80"/>
      <c r="Y3" s="84" t="s">
        <v>56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130001</v>
      </c>
      <c r="D6" s="19">
        <f t="shared" si="3"/>
        <v>46</v>
      </c>
      <c r="E6" s="19">
        <f t="shared" si="3"/>
        <v>17</v>
      </c>
      <c r="F6" s="19">
        <f t="shared" si="3"/>
        <v>1</v>
      </c>
      <c r="G6" s="19">
        <f t="shared" si="3"/>
        <v>0</v>
      </c>
      <c r="H6" s="19" t="str">
        <f t="shared" si="3"/>
        <v>東京都</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76.650000000000006</v>
      </c>
      <c r="P6" s="20">
        <f t="shared" si="3"/>
        <v>99.98</v>
      </c>
      <c r="Q6" s="20">
        <f t="shared" si="3"/>
        <v>93.17</v>
      </c>
      <c r="R6" s="20">
        <f t="shared" si="3"/>
        <v>2068</v>
      </c>
      <c r="S6" s="20">
        <f t="shared" si="3"/>
        <v>13911902</v>
      </c>
      <c r="T6" s="20">
        <f t="shared" si="3"/>
        <v>45.17</v>
      </c>
      <c r="U6" s="20">
        <f t="shared" si="3"/>
        <v>307989.86</v>
      </c>
      <c r="V6" s="20">
        <f t="shared" si="3"/>
        <v>9671221</v>
      </c>
      <c r="W6" s="20">
        <f t="shared" si="3"/>
        <v>562.34</v>
      </c>
      <c r="X6" s="20">
        <f t="shared" si="3"/>
        <v>17198.169999999998</v>
      </c>
      <c r="Y6" s="21">
        <f>IF(Y7="",NA(),Y7)</f>
        <v>108.53</v>
      </c>
      <c r="Z6" s="21">
        <f t="shared" ref="Z6:AH6" si="4">IF(Z7="",NA(),Z7)</f>
        <v>104</v>
      </c>
      <c r="AA6" s="21">
        <f t="shared" si="4"/>
        <v>105.61</v>
      </c>
      <c r="AB6" s="21">
        <f t="shared" si="4"/>
        <v>102.79</v>
      </c>
      <c r="AC6" s="21">
        <f t="shared" si="4"/>
        <v>103.03</v>
      </c>
      <c r="AD6" s="21">
        <f t="shared" si="4"/>
        <v>108.24</v>
      </c>
      <c r="AE6" s="21">
        <f t="shared" si="4"/>
        <v>105.16</v>
      </c>
      <c r="AF6" s="21">
        <f t="shared" si="4"/>
        <v>106.23</v>
      </c>
      <c r="AG6" s="21">
        <f t="shared" si="4"/>
        <v>104.46</v>
      </c>
      <c r="AH6" s="21">
        <f t="shared" si="4"/>
        <v>104.13</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78.430000000000007</v>
      </c>
      <c r="AV6" s="21">
        <f t="shared" ref="AV6:BD6" si="6">IF(AV7="",NA(),AV7)</f>
        <v>72.180000000000007</v>
      </c>
      <c r="AW6" s="21">
        <f t="shared" si="6"/>
        <v>74.349999999999994</v>
      </c>
      <c r="AX6" s="21">
        <f t="shared" si="6"/>
        <v>65.260000000000005</v>
      </c>
      <c r="AY6" s="21">
        <f t="shared" si="6"/>
        <v>69.349999999999994</v>
      </c>
      <c r="AZ6" s="21">
        <f t="shared" si="6"/>
        <v>72.92</v>
      </c>
      <c r="BA6" s="21">
        <f t="shared" si="6"/>
        <v>71.39</v>
      </c>
      <c r="BB6" s="21">
        <f t="shared" si="6"/>
        <v>74.09</v>
      </c>
      <c r="BC6" s="21">
        <f t="shared" si="6"/>
        <v>71.900000000000006</v>
      </c>
      <c r="BD6" s="21">
        <f t="shared" si="6"/>
        <v>73.75</v>
      </c>
      <c r="BE6" s="20" t="str">
        <f>IF(BE7="","",IF(BE7="-","【-】","【"&amp;SUBSTITUTE(TEXT(BE7,"#,##0.00"),"-","△")&amp;"】"))</f>
        <v>【78.43】</v>
      </c>
      <c r="BF6" s="21">
        <f>IF(BF7="",NA(),BF7)</f>
        <v>210.09</v>
      </c>
      <c r="BG6" s="21">
        <f t="shared" ref="BG6:BO6" si="7">IF(BG7="",NA(),BG7)</f>
        <v>217.1</v>
      </c>
      <c r="BH6" s="21">
        <f t="shared" si="7"/>
        <v>202.37</v>
      </c>
      <c r="BI6" s="21">
        <f t="shared" si="7"/>
        <v>185.32</v>
      </c>
      <c r="BJ6" s="21">
        <f t="shared" si="7"/>
        <v>178.76</v>
      </c>
      <c r="BK6" s="21">
        <f t="shared" si="7"/>
        <v>531.38</v>
      </c>
      <c r="BL6" s="21">
        <f t="shared" si="7"/>
        <v>551.04</v>
      </c>
      <c r="BM6" s="21">
        <f t="shared" si="7"/>
        <v>523.58000000000004</v>
      </c>
      <c r="BN6" s="21">
        <f t="shared" si="7"/>
        <v>508.99</v>
      </c>
      <c r="BO6" s="21">
        <f t="shared" si="7"/>
        <v>497.17</v>
      </c>
      <c r="BP6" s="20" t="str">
        <f>IF(BP7="","",IF(BP7="-","【-】","【"&amp;SUBSTITUTE(TEXT(BP7,"#,##0.00"),"-","△")&amp;"】"))</f>
        <v>【630.82】</v>
      </c>
      <c r="BQ6" s="21">
        <f>IF(BQ7="",NA(),BQ7)</f>
        <v>110.49</v>
      </c>
      <c r="BR6" s="21">
        <f t="shared" ref="BR6:BZ6" si="8">IF(BR7="",NA(),BR7)</f>
        <v>101.89</v>
      </c>
      <c r="BS6" s="21">
        <f t="shared" si="8"/>
        <v>103.53</v>
      </c>
      <c r="BT6" s="21">
        <f t="shared" si="8"/>
        <v>96.65</v>
      </c>
      <c r="BU6" s="21">
        <f t="shared" si="8"/>
        <v>94.57</v>
      </c>
      <c r="BV6" s="21">
        <f t="shared" si="8"/>
        <v>110.92</v>
      </c>
      <c r="BW6" s="21">
        <f t="shared" si="8"/>
        <v>105.67</v>
      </c>
      <c r="BX6" s="21">
        <f t="shared" si="8"/>
        <v>105.37</v>
      </c>
      <c r="BY6" s="21">
        <f t="shared" si="8"/>
        <v>99.93</v>
      </c>
      <c r="BZ6" s="21">
        <f t="shared" si="8"/>
        <v>100.14</v>
      </c>
      <c r="CA6" s="20" t="str">
        <f>IF(CA7="","",IF(CA7="-","【-】","【"&amp;SUBSTITUTE(TEXT(CA7,"#,##0.00"),"-","△")&amp;"】"))</f>
        <v>【97.81】</v>
      </c>
      <c r="CB6" s="21">
        <f>IF(CB7="",NA(),CB7)</f>
        <v>117.31</v>
      </c>
      <c r="CC6" s="21">
        <f t="shared" ref="CC6:CK6" si="9">IF(CC7="",NA(),CC7)</f>
        <v>118.31</v>
      </c>
      <c r="CD6" s="21">
        <f t="shared" si="9"/>
        <v>117</v>
      </c>
      <c r="CE6" s="21">
        <f t="shared" si="9"/>
        <v>128.41</v>
      </c>
      <c r="CF6" s="21">
        <f t="shared" si="9"/>
        <v>133.22</v>
      </c>
      <c r="CG6" s="21">
        <f t="shared" si="9"/>
        <v>119.33</v>
      </c>
      <c r="CH6" s="21">
        <f t="shared" si="9"/>
        <v>118.72</v>
      </c>
      <c r="CI6" s="21">
        <f t="shared" si="9"/>
        <v>120.5</v>
      </c>
      <c r="CJ6" s="21">
        <f t="shared" si="9"/>
        <v>127.3</v>
      </c>
      <c r="CK6" s="21">
        <f t="shared" si="9"/>
        <v>126.99</v>
      </c>
      <c r="CL6" s="20" t="str">
        <f>IF(CL7="","",IF(CL7="-","【-】","【"&amp;SUBSTITUTE(TEXT(CL7,"#,##0.00"),"-","△")&amp;"】"))</f>
        <v>【138.75】</v>
      </c>
      <c r="CM6" s="21">
        <f>IF(CM7="",NA(),CM7)</f>
        <v>55.84</v>
      </c>
      <c r="CN6" s="21">
        <f t="shared" ref="CN6:CV6" si="10">IF(CN7="",NA(),CN7)</f>
        <v>57.15</v>
      </c>
      <c r="CO6" s="21">
        <f t="shared" si="10"/>
        <v>58.74</v>
      </c>
      <c r="CP6" s="21">
        <f t="shared" si="10"/>
        <v>58.16</v>
      </c>
      <c r="CQ6" s="21">
        <f t="shared" si="10"/>
        <v>57.83</v>
      </c>
      <c r="CR6" s="21">
        <f t="shared" si="10"/>
        <v>58.09</v>
      </c>
      <c r="CS6" s="21">
        <f t="shared" si="10"/>
        <v>58.16</v>
      </c>
      <c r="CT6" s="21">
        <f t="shared" si="10"/>
        <v>58.91</v>
      </c>
      <c r="CU6" s="21">
        <f t="shared" si="10"/>
        <v>58.31</v>
      </c>
      <c r="CV6" s="21">
        <f t="shared" si="10"/>
        <v>57.8</v>
      </c>
      <c r="CW6" s="20" t="str">
        <f>IF(CW7="","",IF(CW7="-","【-】","【"&amp;SUBSTITUTE(TEXT(CW7,"#,##0.00"),"-","△")&amp;"】"))</f>
        <v>【58.94】</v>
      </c>
      <c r="CX6" s="21">
        <f>IF(CX7="",NA(),CX7)</f>
        <v>99.98</v>
      </c>
      <c r="CY6" s="21">
        <f t="shared" ref="CY6:DG6" si="11">IF(CY7="",NA(),CY7)</f>
        <v>99.98</v>
      </c>
      <c r="CZ6" s="21">
        <f t="shared" si="11"/>
        <v>99.99</v>
      </c>
      <c r="DA6" s="21">
        <f t="shared" si="11"/>
        <v>99.99</v>
      </c>
      <c r="DB6" s="21">
        <f t="shared" si="11"/>
        <v>99.99</v>
      </c>
      <c r="DC6" s="21">
        <f t="shared" si="11"/>
        <v>99.01</v>
      </c>
      <c r="DD6" s="21">
        <f t="shared" si="11"/>
        <v>99.1</v>
      </c>
      <c r="DE6" s="21">
        <f t="shared" si="11"/>
        <v>99.16</v>
      </c>
      <c r="DF6" s="21">
        <f t="shared" si="11"/>
        <v>99.21</v>
      </c>
      <c r="DG6" s="21">
        <f t="shared" si="11"/>
        <v>99.25</v>
      </c>
      <c r="DH6" s="20" t="str">
        <f>IF(DH7="","",IF(DH7="-","【-】","【"&amp;SUBSTITUTE(TEXT(DH7,"#,##0.00"),"-","△")&amp;"】"))</f>
        <v>【95.91】</v>
      </c>
      <c r="DI6" s="21">
        <f>IF(DI7="",NA(),DI7)</f>
        <v>50.53</v>
      </c>
      <c r="DJ6" s="21">
        <f t="shared" ref="DJ6:DR6" si="12">IF(DJ7="",NA(),DJ7)</f>
        <v>51.4</v>
      </c>
      <c r="DK6" s="21">
        <f t="shared" si="12"/>
        <v>52.27</v>
      </c>
      <c r="DL6" s="21">
        <f t="shared" si="12"/>
        <v>53.33</v>
      </c>
      <c r="DM6" s="21">
        <f t="shared" si="12"/>
        <v>54.22</v>
      </c>
      <c r="DN6" s="21">
        <f t="shared" si="12"/>
        <v>48.25</v>
      </c>
      <c r="DO6" s="21">
        <f t="shared" si="12"/>
        <v>49.35</v>
      </c>
      <c r="DP6" s="21">
        <f t="shared" si="12"/>
        <v>50.38</v>
      </c>
      <c r="DQ6" s="21">
        <f t="shared" si="12"/>
        <v>51.54</v>
      </c>
      <c r="DR6" s="21">
        <f t="shared" si="12"/>
        <v>52.5</v>
      </c>
      <c r="DS6" s="20" t="str">
        <f>IF(DS7="","",IF(DS7="-","【-】","【"&amp;SUBSTITUTE(TEXT(DS7,"#,##0.00"),"-","△")&amp;"】"))</f>
        <v>【41.09】</v>
      </c>
      <c r="DT6" s="21">
        <f>IF(DT7="",NA(),DT7)</f>
        <v>16.09</v>
      </c>
      <c r="DU6" s="21">
        <f t="shared" ref="DU6:EC6" si="13">IF(DU7="",NA(),DU7)</f>
        <v>17.489999999999998</v>
      </c>
      <c r="DV6" s="21">
        <f t="shared" si="13"/>
        <v>18.309999999999999</v>
      </c>
      <c r="DW6" s="21">
        <f t="shared" si="13"/>
        <v>20.21</v>
      </c>
      <c r="DX6" s="21">
        <f t="shared" si="13"/>
        <v>22.01</v>
      </c>
      <c r="DY6" s="21">
        <f t="shared" si="13"/>
        <v>10.76</v>
      </c>
      <c r="DZ6" s="21">
        <f t="shared" si="13"/>
        <v>12.06</v>
      </c>
      <c r="EA6" s="21">
        <f t="shared" si="13"/>
        <v>13.41</v>
      </c>
      <c r="EB6" s="21">
        <f t="shared" si="13"/>
        <v>15.06</v>
      </c>
      <c r="EC6" s="21">
        <f t="shared" si="13"/>
        <v>16.87</v>
      </c>
      <c r="ED6" s="20" t="str">
        <f>IF(ED7="","",IF(ED7="-","【-】","【"&amp;SUBSTITUTE(TEXT(ED7,"#,##0.00"),"-","△")&amp;"】"))</f>
        <v>【8.68】</v>
      </c>
      <c r="EE6" s="21">
        <f>IF(EE7="",NA(),EE7)</f>
        <v>0.86</v>
      </c>
      <c r="EF6" s="21">
        <f t="shared" ref="EF6:EN6" si="14">IF(EF7="",NA(),EF7)</f>
        <v>0.91</v>
      </c>
      <c r="EG6" s="21">
        <f t="shared" si="14"/>
        <v>0.81</v>
      </c>
      <c r="EH6" s="21">
        <f t="shared" si="14"/>
        <v>0.82</v>
      </c>
      <c r="EI6" s="21">
        <f t="shared" si="14"/>
        <v>0.61</v>
      </c>
      <c r="EJ6" s="21">
        <f t="shared" si="14"/>
        <v>0.41</v>
      </c>
      <c r="EK6" s="21">
        <f t="shared" si="14"/>
        <v>0.41</v>
      </c>
      <c r="EL6" s="21">
        <f t="shared" si="14"/>
        <v>0.45</v>
      </c>
      <c r="EM6" s="21">
        <f t="shared" si="14"/>
        <v>0.44</v>
      </c>
      <c r="EN6" s="21">
        <f t="shared" si="14"/>
        <v>0.36</v>
      </c>
      <c r="EO6" s="20" t="str">
        <f>IF(EO7="","",IF(EO7="-","【-】","【"&amp;SUBSTITUTE(TEXT(EO7,"#,##0.00"),"-","△")&amp;"】"))</f>
        <v>【0.22】</v>
      </c>
    </row>
    <row r="7" spans="1:148" s="22" customFormat="1" x14ac:dyDescent="0.15">
      <c r="A7" s="14"/>
      <c r="B7" s="23">
        <v>2023</v>
      </c>
      <c r="C7" s="23">
        <v>130001</v>
      </c>
      <c r="D7" s="23">
        <v>46</v>
      </c>
      <c r="E7" s="23">
        <v>17</v>
      </c>
      <c r="F7" s="23">
        <v>1</v>
      </c>
      <c r="G7" s="23">
        <v>0</v>
      </c>
      <c r="H7" s="23" t="s">
        <v>98</v>
      </c>
      <c r="I7" s="23" t="s">
        <v>99</v>
      </c>
      <c r="J7" s="23" t="s">
        <v>100</v>
      </c>
      <c r="K7" s="23" t="s">
        <v>101</v>
      </c>
      <c r="L7" s="23" t="s">
        <v>102</v>
      </c>
      <c r="M7" s="23" t="s">
        <v>103</v>
      </c>
      <c r="N7" s="24" t="s">
        <v>104</v>
      </c>
      <c r="O7" s="24">
        <v>76.650000000000006</v>
      </c>
      <c r="P7" s="24">
        <v>99.98</v>
      </c>
      <c r="Q7" s="24">
        <v>93.17</v>
      </c>
      <c r="R7" s="24">
        <v>2068</v>
      </c>
      <c r="S7" s="24">
        <v>13911902</v>
      </c>
      <c r="T7" s="24">
        <v>45.17</v>
      </c>
      <c r="U7" s="24">
        <v>307989.86</v>
      </c>
      <c r="V7" s="24">
        <v>9671221</v>
      </c>
      <c r="W7" s="24">
        <v>562.34</v>
      </c>
      <c r="X7" s="24">
        <v>17198.169999999998</v>
      </c>
      <c r="Y7" s="24">
        <v>108.53</v>
      </c>
      <c r="Z7" s="24">
        <v>104</v>
      </c>
      <c r="AA7" s="24">
        <v>105.61</v>
      </c>
      <c r="AB7" s="24">
        <v>102.79</v>
      </c>
      <c r="AC7" s="24">
        <v>103.03</v>
      </c>
      <c r="AD7" s="24">
        <v>108.24</v>
      </c>
      <c r="AE7" s="24">
        <v>105.16</v>
      </c>
      <c r="AF7" s="24">
        <v>106.23</v>
      </c>
      <c r="AG7" s="24">
        <v>104.46</v>
      </c>
      <c r="AH7" s="24">
        <v>104.13</v>
      </c>
      <c r="AI7" s="24">
        <v>105.91</v>
      </c>
      <c r="AJ7" s="24">
        <v>0</v>
      </c>
      <c r="AK7" s="24">
        <v>0</v>
      </c>
      <c r="AL7" s="24">
        <v>0</v>
      </c>
      <c r="AM7" s="24">
        <v>0</v>
      </c>
      <c r="AN7" s="24">
        <v>0</v>
      </c>
      <c r="AO7" s="24">
        <v>0</v>
      </c>
      <c r="AP7" s="24">
        <v>0</v>
      </c>
      <c r="AQ7" s="24">
        <v>0</v>
      </c>
      <c r="AR7" s="24">
        <v>0</v>
      </c>
      <c r="AS7" s="24">
        <v>0</v>
      </c>
      <c r="AT7" s="24">
        <v>3.03</v>
      </c>
      <c r="AU7" s="24">
        <v>78.430000000000007</v>
      </c>
      <c r="AV7" s="24">
        <v>72.180000000000007</v>
      </c>
      <c r="AW7" s="24">
        <v>74.349999999999994</v>
      </c>
      <c r="AX7" s="24">
        <v>65.260000000000005</v>
      </c>
      <c r="AY7" s="24">
        <v>69.349999999999994</v>
      </c>
      <c r="AZ7" s="24">
        <v>72.92</v>
      </c>
      <c r="BA7" s="24">
        <v>71.39</v>
      </c>
      <c r="BB7" s="24">
        <v>74.09</v>
      </c>
      <c r="BC7" s="24">
        <v>71.900000000000006</v>
      </c>
      <c r="BD7" s="24">
        <v>73.75</v>
      </c>
      <c r="BE7" s="24">
        <v>78.430000000000007</v>
      </c>
      <c r="BF7" s="24">
        <v>210.09</v>
      </c>
      <c r="BG7" s="24">
        <v>217.1</v>
      </c>
      <c r="BH7" s="24">
        <v>202.37</v>
      </c>
      <c r="BI7" s="24">
        <v>185.32</v>
      </c>
      <c r="BJ7" s="24">
        <v>178.76</v>
      </c>
      <c r="BK7" s="24">
        <v>531.38</v>
      </c>
      <c r="BL7" s="24">
        <v>551.04</v>
      </c>
      <c r="BM7" s="24">
        <v>523.58000000000004</v>
      </c>
      <c r="BN7" s="24">
        <v>508.99</v>
      </c>
      <c r="BO7" s="24">
        <v>497.17</v>
      </c>
      <c r="BP7" s="24">
        <v>630.82000000000005</v>
      </c>
      <c r="BQ7" s="24">
        <v>110.49</v>
      </c>
      <c r="BR7" s="24">
        <v>101.89</v>
      </c>
      <c r="BS7" s="24">
        <v>103.53</v>
      </c>
      <c r="BT7" s="24">
        <v>96.65</v>
      </c>
      <c r="BU7" s="24">
        <v>94.57</v>
      </c>
      <c r="BV7" s="24">
        <v>110.92</v>
      </c>
      <c r="BW7" s="24">
        <v>105.67</v>
      </c>
      <c r="BX7" s="24">
        <v>105.37</v>
      </c>
      <c r="BY7" s="24">
        <v>99.93</v>
      </c>
      <c r="BZ7" s="24">
        <v>100.14</v>
      </c>
      <c r="CA7" s="24">
        <v>97.81</v>
      </c>
      <c r="CB7" s="24">
        <v>117.31</v>
      </c>
      <c r="CC7" s="24">
        <v>118.31</v>
      </c>
      <c r="CD7" s="24">
        <v>117</v>
      </c>
      <c r="CE7" s="24">
        <v>128.41</v>
      </c>
      <c r="CF7" s="24">
        <v>133.22</v>
      </c>
      <c r="CG7" s="24">
        <v>119.33</v>
      </c>
      <c r="CH7" s="24">
        <v>118.72</v>
      </c>
      <c r="CI7" s="24">
        <v>120.5</v>
      </c>
      <c r="CJ7" s="24">
        <v>127.3</v>
      </c>
      <c r="CK7" s="24">
        <v>126.99</v>
      </c>
      <c r="CL7" s="24">
        <v>138.75</v>
      </c>
      <c r="CM7" s="24">
        <v>55.84</v>
      </c>
      <c r="CN7" s="24">
        <v>57.15</v>
      </c>
      <c r="CO7" s="24">
        <v>58.74</v>
      </c>
      <c r="CP7" s="24">
        <v>58.16</v>
      </c>
      <c r="CQ7" s="24">
        <v>57.83</v>
      </c>
      <c r="CR7" s="24">
        <v>58.09</v>
      </c>
      <c r="CS7" s="24">
        <v>58.16</v>
      </c>
      <c r="CT7" s="24">
        <v>58.91</v>
      </c>
      <c r="CU7" s="24">
        <v>58.31</v>
      </c>
      <c r="CV7" s="24">
        <v>57.8</v>
      </c>
      <c r="CW7" s="24">
        <v>58.94</v>
      </c>
      <c r="CX7" s="24">
        <v>99.98</v>
      </c>
      <c r="CY7" s="24">
        <v>99.98</v>
      </c>
      <c r="CZ7" s="24">
        <v>99.99</v>
      </c>
      <c r="DA7" s="24">
        <v>99.99</v>
      </c>
      <c r="DB7" s="24">
        <v>99.99</v>
      </c>
      <c r="DC7" s="24">
        <v>99.01</v>
      </c>
      <c r="DD7" s="24">
        <v>99.1</v>
      </c>
      <c r="DE7" s="24">
        <v>99.16</v>
      </c>
      <c r="DF7" s="24">
        <v>99.21</v>
      </c>
      <c r="DG7" s="24">
        <v>99.25</v>
      </c>
      <c r="DH7" s="24">
        <v>95.91</v>
      </c>
      <c r="DI7" s="24">
        <v>50.53</v>
      </c>
      <c r="DJ7" s="24">
        <v>51.4</v>
      </c>
      <c r="DK7" s="24">
        <v>52.27</v>
      </c>
      <c r="DL7" s="24">
        <v>53.33</v>
      </c>
      <c r="DM7" s="24">
        <v>54.22</v>
      </c>
      <c r="DN7" s="24">
        <v>48.25</v>
      </c>
      <c r="DO7" s="24">
        <v>49.35</v>
      </c>
      <c r="DP7" s="24">
        <v>50.38</v>
      </c>
      <c r="DQ7" s="24">
        <v>51.54</v>
      </c>
      <c r="DR7" s="24">
        <v>52.5</v>
      </c>
      <c r="DS7" s="24">
        <v>41.09</v>
      </c>
      <c r="DT7" s="24">
        <v>16.09</v>
      </c>
      <c r="DU7" s="24">
        <v>17.489999999999998</v>
      </c>
      <c r="DV7" s="24">
        <v>18.309999999999999</v>
      </c>
      <c r="DW7" s="24">
        <v>20.21</v>
      </c>
      <c r="DX7" s="24">
        <v>22.01</v>
      </c>
      <c r="DY7" s="24">
        <v>10.76</v>
      </c>
      <c r="DZ7" s="24">
        <v>12.06</v>
      </c>
      <c r="EA7" s="24">
        <v>13.41</v>
      </c>
      <c r="EB7" s="24">
        <v>15.06</v>
      </c>
      <c r="EC7" s="24">
        <v>16.87</v>
      </c>
      <c r="ED7" s="24">
        <v>8.68</v>
      </c>
      <c r="EE7" s="24">
        <v>0.86</v>
      </c>
      <c r="EF7" s="24">
        <v>0.91</v>
      </c>
      <c r="EG7" s="24">
        <v>0.81</v>
      </c>
      <c r="EH7" s="24">
        <v>0.82</v>
      </c>
      <c r="EI7" s="24">
        <v>0.61</v>
      </c>
      <c r="EJ7" s="24">
        <v>0.41</v>
      </c>
      <c r="EK7" s="24">
        <v>0.41</v>
      </c>
      <c r="EL7" s="24">
        <v>0.45</v>
      </c>
      <c r="EM7" s="24">
        <v>0.44</v>
      </c>
      <c r="EN7" s="24">
        <v>0.36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3B4FB74B-44ED-4518-97A4-14BE92327659}"/>
</file>

<file path=customXml/itemProps2.xml><?xml version="1.0" encoding="utf-8"?>
<ds:datastoreItem xmlns:ds="http://schemas.openxmlformats.org/officeDocument/2006/customXml" ds:itemID="{89DCCA0E-E99F-4762-ADE7-1648D950EF2B}"/>
</file>

<file path=customXml/itemProps3.xml><?xml version="1.0" encoding="utf-8"?>
<ds:datastoreItem xmlns:ds="http://schemas.openxmlformats.org/officeDocument/2006/customXml" ds:itemID="{941C863F-0B7B-4C11-9E3B-705E309A43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2025-02-15T05:34:04Z</dcterms:created>
  <dcterms:modified xsi:type="dcterms:W3CDTF">2025-02-15T05:34:17Z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