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0" documentId="13_ncr:1_{8E6D6A3E-9DA8-4916-8A57-F70D7A30F597}" xr6:coauthVersionLast="47" xr6:coauthVersionMax="47" xr10:uidLastSave="{49EDB505-2AC1-4B6E-9EB6-2EAB11EE47F3}"/>
  <workbookProtection workbookAlgorithmName="SHA-512" workbookHashValue="nu/+uIAKAxT7OIzo8ySfb3/ZxmbGzxk4CSIm3MzGy8pFPRU1OroWZXWrjIataM7iW3eujvcp+2X+6C+LbhXUdw==" workbookSaltValue="gW//HGq2NXtDSHMQrErC2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FF7" i="5"/>
  <c r="KV80" i="4" s="1"/>
  <c r="FE7" i="5"/>
  <c r="KG80" i="4" s="1"/>
  <c r="FD7" i="5"/>
  <c r="FC7" i="5"/>
  <c r="LZ79" i="4" s="1"/>
  <c r="FB7" i="5"/>
  <c r="FA7" i="5"/>
  <c r="KV79" i="4" s="1"/>
  <c r="EZ7" i="5"/>
  <c r="KG79" i="4" s="1"/>
  <c r="EX7" i="5"/>
  <c r="JB80" i="4" s="1"/>
  <c r="EW7" i="5"/>
  <c r="EV7" i="5"/>
  <c r="HX80" i="4" s="1"/>
  <c r="EU7" i="5"/>
  <c r="ET7" i="5"/>
  <c r="ES7" i="5"/>
  <c r="ER7" i="5"/>
  <c r="EQ7" i="5"/>
  <c r="EP7" i="5"/>
  <c r="EO7" i="5"/>
  <c r="EM7" i="5"/>
  <c r="EL7" i="5"/>
  <c r="EK7" i="5"/>
  <c r="EK80" i="4" s="1"/>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LJ56" i="4" s="1"/>
  <c r="DN7" i="5"/>
  <c r="KU56" i="4" s="1"/>
  <c r="DM7" i="5"/>
  <c r="KF56" i="4" s="1"/>
  <c r="DL7" i="5"/>
  <c r="DK7" i="5"/>
  <c r="DJ7" i="5"/>
  <c r="DI7" i="5"/>
  <c r="KU55" i="4" s="1"/>
  <c r="DH7" i="5"/>
  <c r="DF7" i="5"/>
  <c r="DE7" i="5"/>
  <c r="DD7" i="5"/>
  <c r="HV56" i="4" s="1"/>
  <c r="DC7" i="5"/>
  <c r="DB7" i="5"/>
  <c r="DA7" i="5"/>
  <c r="CZ7" i="5"/>
  <c r="CY7" i="5"/>
  <c r="HV55" i="4" s="1"/>
  <c r="CX7" i="5"/>
  <c r="HG55" i="4" s="1"/>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KF33" i="4" s="1"/>
  <c r="BN7" i="5"/>
  <c r="IZ34" i="4" s="1"/>
  <c r="BM7" i="5"/>
  <c r="BL7" i="5"/>
  <c r="HV34" i="4" s="1"/>
  <c r="BK7" i="5"/>
  <c r="BJ7" i="5"/>
  <c r="BI7" i="5"/>
  <c r="BH7" i="5"/>
  <c r="BG7" i="5"/>
  <c r="BF7" i="5"/>
  <c r="BE7" i="5"/>
  <c r="BC7" i="5"/>
  <c r="BB7" i="5"/>
  <c r="BA7" i="5"/>
  <c r="AZ7" i="5"/>
  <c r="AY7" i="5"/>
  <c r="AX7" i="5"/>
  <c r="FL33" i="4" s="1"/>
  <c r="AW7" i="5"/>
  <c r="EW33" i="4" s="1"/>
  <c r="AV7" i="5"/>
  <c r="AU7" i="5"/>
  <c r="AT7" i="5"/>
  <c r="AR7" i="5"/>
  <c r="BX34" i="4" s="1"/>
  <c r="AQ7" i="5"/>
  <c r="AP7" i="5"/>
  <c r="AO7" i="5"/>
  <c r="AN7" i="5"/>
  <c r="P34" i="4" s="1"/>
  <c r="AM7" i="5"/>
  <c r="BX33" i="4" s="1"/>
  <c r="AL7" i="5"/>
  <c r="BI33" i="4" s="1"/>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ID8" i="4" s="1"/>
  <c r="Y6" i="5"/>
  <c r="FZ12" i="4" s="1"/>
  <c r="X6" i="5"/>
  <c r="EG12" i="4" s="1"/>
  <c r="W6" i="5"/>
  <c r="V6" i="5"/>
  <c r="AU12" i="4" s="1"/>
  <c r="U6" i="5"/>
  <c r="B12" i="4" s="1"/>
  <c r="T6" i="5"/>
  <c r="FZ10" i="4" s="1"/>
  <c r="S6" i="5"/>
  <c r="EG10" i="4" s="1"/>
  <c r="R6" i="5"/>
  <c r="CN10" i="4" s="1"/>
  <c r="Q6" i="5"/>
  <c r="P6" i="5"/>
  <c r="B10" i="4" s="1"/>
  <c r="O6" i="5"/>
  <c r="N6" i="5"/>
  <c r="EG8" i="4" s="1"/>
  <c r="M6" i="5"/>
  <c r="CN8" i="4" s="1"/>
  <c r="L6" i="5"/>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K80" i="4"/>
  <c r="IM80" i="4"/>
  <c r="HI80" i="4"/>
  <c r="GT80" i="4"/>
  <c r="FO80" i="4"/>
  <c r="EZ80" i="4"/>
  <c r="DV80" i="4"/>
  <c r="DG80" i="4"/>
  <c r="BI80" i="4"/>
  <c r="AT80" i="4"/>
  <c r="AE80" i="4"/>
  <c r="MO79" i="4"/>
  <c r="LK79" i="4"/>
  <c r="JB79" i="4"/>
  <c r="IM79" i="4"/>
  <c r="HX79" i="4"/>
  <c r="HI79" i="4"/>
  <c r="GT79" i="4"/>
  <c r="FO79" i="4"/>
  <c r="EK79" i="4"/>
  <c r="DV79" i="4"/>
  <c r="DG79" i="4"/>
  <c r="AT79" i="4"/>
  <c r="AE79" i="4"/>
  <c r="LY56" i="4"/>
  <c r="IZ56" i="4"/>
  <c r="IK56" i="4"/>
  <c r="HG56" i="4"/>
  <c r="GR56" i="4"/>
  <c r="FL56" i="4"/>
  <c r="EW56" i="4"/>
  <c r="EH56" i="4"/>
  <c r="DS56" i="4"/>
  <c r="DD56" i="4"/>
  <c r="BI56" i="4"/>
  <c r="AT56" i="4"/>
  <c r="AE56" i="4"/>
  <c r="MN55" i="4"/>
  <c r="LY55" i="4"/>
  <c r="LJ55" i="4"/>
  <c r="KF55" i="4"/>
  <c r="IZ55" i="4"/>
  <c r="IK55" i="4"/>
  <c r="GR55" i="4"/>
  <c r="FL55" i="4"/>
  <c r="EH55" i="4"/>
  <c r="DS55" i="4"/>
  <c r="DD55" i="4"/>
  <c r="AT55" i="4"/>
  <c r="AE55" i="4"/>
  <c r="LY34" i="4"/>
  <c r="LJ34" i="4"/>
  <c r="IK34" i="4"/>
  <c r="HG34" i="4"/>
  <c r="GR34" i="4"/>
  <c r="FL34" i="4"/>
  <c r="EW34" i="4"/>
  <c r="EH34" i="4"/>
  <c r="DS34" i="4"/>
  <c r="DD34" i="4"/>
  <c r="BI34" i="4"/>
  <c r="AT34" i="4"/>
  <c r="AE34" i="4"/>
  <c r="MN33" i="4"/>
  <c r="LY33" i="4"/>
  <c r="LJ33" i="4"/>
  <c r="IZ33" i="4"/>
  <c r="IK33" i="4"/>
  <c r="HV33" i="4"/>
  <c r="HG33" i="4"/>
  <c r="GR33" i="4"/>
  <c r="EH33" i="4"/>
  <c r="DS33" i="4"/>
  <c r="DD33" i="4"/>
  <c r="AT33" i="4"/>
  <c r="LP12" i="4"/>
  <c r="JW12" i="4"/>
  <c r="ID12" i="4"/>
  <c r="CN12" i="4"/>
  <c r="AU10" i="4"/>
  <c r="JW8" i="4"/>
  <c r="AU8" i="4"/>
  <c r="B8" i="4"/>
  <c r="F11" i="5" l="1"/>
  <c r="B11" i="5"/>
  <c r="E11" i="5"/>
  <c r="D11" i="5"/>
  <c r="C11" i="5"/>
  <c r="EZ78" i="4" l="1"/>
  <c r="EW54" i="4"/>
  <c r="EW32" i="4"/>
  <c r="BI78" i="4"/>
  <c r="BI54" i="4"/>
  <c r="BI32" i="4"/>
  <c r="LZ78" i="4"/>
  <c r="LY54" i="4"/>
  <c r="IM78" i="4"/>
  <c r="IK54" i="4"/>
  <c r="IK32" i="4"/>
  <c r="LY32" i="4"/>
  <c r="P78" i="4"/>
  <c r="P54" i="4"/>
  <c r="P32" i="4"/>
  <c r="KG78" i="4"/>
  <c r="KF54" i="4"/>
  <c r="KF32" i="4"/>
  <c r="GT78" i="4"/>
  <c r="GR54" i="4"/>
  <c r="DD54" i="4"/>
  <c r="DG78" i="4"/>
  <c r="DD32" i="4"/>
  <c r="GR32" i="4"/>
  <c r="KV78" i="4"/>
  <c r="KU54" i="4"/>
  <c r="KU32" i="4"/>
  <c r="HI78" i="4"/>
  <c r="HG54" i="4"/>
  <c r="HG32" i="4"/>
  <c r="DV78" i="4"/>
  <c r="DS54" i="4"/>
  <c r="AE32" i="4"/>
  <c r="AE78" i="4"/>
  <c r="AE54" i="4"/>
  <c r="DS32" i="4"/>
  <c r="BX78" i="4"/>
  <c r="BX54" i="4"/>
  <c r="BX32" i="4"/>
  <c r="MO78" i="4"/>
  <c r="MN54" i="4"/>
  <c r="MN32" i="4"/>
  <c r="JB78" i="4"/>
  <c r="IZ54" i="4"/>
  <c r="FL32" i="4"/>
  <c r="IZ32" i="4"/>
  <c r="FL54" i="4"/>
  <c r="FO78" i="4"/>
  <c r="HX78" i="4"/>
  <c r="HV54" i="4"/>
  <c r="HV32" i="4"/>
  <c r="EK78" i="4"/>
  <c r="EH54" i="4"/>
  <c r="EH32" i="4"/>
  <c r="AT78" i="4"/>
  <c r="AT54" i="4"/>
  <c r="LJ32" i="4"/>
  <c r="LK78" i="4"/>
  <c r="AT32" i="4"/>
  <c r="LJ54"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<sst xmlns="http://schemas.openxmlformats.org/spreadsheetml/2006/main" count="344" uniqueCount="186">
  <si>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</si>
  <si>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</si>
  <si>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</si>
  <si>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</si>
  <si>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</si>
  <si>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</si>
  <si>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</si>
  <si>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</si>
  <si>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</si>
  <si>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</si>
  <si>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</si>
  <si>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</si>
  <si>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</si>
  <si>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</si>
  <si>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</si>
  <si>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</si>
  <si>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</si>
  <si>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</si>
  <si>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</si>
  <si>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</si>
  <si>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</si>
  <si>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</si>
  <si>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</si>
  <si>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</si>
  <si>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</si>
  <si>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</si>
  <si>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</si>
  <si>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</si>
  <si>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</si>
  <si>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</si>
  <si>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</si>
  <si>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</si>
  <si>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</si>
  <si>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</si>
  <si>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</si>
  <si>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</si>
  <si>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</si>
  <si>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</si>
  <si>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</si>
  <si>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</si>
  <si>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</si>
  <si>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</si>
  <si>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</si>
  <si>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</si>
  <si>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</si>
  <si>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</si>
  <si>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</si>
  <si>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</si>
  <si>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</si>
  <si>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</si>
  <si>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</si>
  <si>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</si>
  <si>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</si>
  <si>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</si>
  <si>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</si>
  <si>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</si>
  <si>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</si>
  <si>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</si>
  <si>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</si>
  <si>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</si>
  <si>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</si>
  <si>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</si>
  <si>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</si>
  <si>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</si>
  <si>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</si>
  <si>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</si>
  <si>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</si>
  <si>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</si>
  <si>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</si>
  <si>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</si>
  <si>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</si>
  <si>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</si>
  <si>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</si>
  <si>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</si>
  <si>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</si>
  <si>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</si>
  <si>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</si>
  <si>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</si>
  <si>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</si>
  <si>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</si>
  <si>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</si>
  <si>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</si>
  <si>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</si>
  <si>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</si>
  <si>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</si>
  <si>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</si>
  <si>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</si>
  <si>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</si>
  <si>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</si>
  <si>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</si>
  <si>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</si>
  <si>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</si>
  <si>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</si>
  <si>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</si>
  <si>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</si>
  <si>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</si>
  <si>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</si>
  <si>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</si>
  <si>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</si>
  <si>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</si>
  <si>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</si>
  <si>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</si>
  <si>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</si>
  <si>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</si>
  <si>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</si>
  <si>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</si>
  <si>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</si>
  <si>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</si>
  <si>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</si>
  <si>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</si>
  <si>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</si>
  <si>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</si>
  <si>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</si>
  <si>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</si>
  <si>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</si>
  <si>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</si>
  <si>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</si>
  <si>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</si>
  <si>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</si>
  <si>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</si>
  <si>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</si>
  <si>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</si>
  <si>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</si>
  <si>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</si>
  <si>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</si>
  <si>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</si>
  <si>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</si>
  <si>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</si>
  <si>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</si>
  <si>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</si>
  <si>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</si>
  <si>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</si>
  <si>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</si>
  <si>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</si>
  <si>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</si>
  <si>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</si>
  <si>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</si>
  <si>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</si>
  <si>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</si>
  <si>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</si>
  <si>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</si>
  <si>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</si>
  <si>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</si>
  <si>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</si>
  <si>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</si>
  <si>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</si>
  <si>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</si>
  <si>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</si>
  <si>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</si>
  <si>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</si>
  <si>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</si>
  <si>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</si>
  <si>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</si>
  <si>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</si>
  <si>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</si>
  <si>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</si>
  <si>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</si>
  <si>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</si>
  <si>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</si>
  <si>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</si>
  <si>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</si>
  <si>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</si>
  <si>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</si>
  <si>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</si>
  <si>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</si>
  <si>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地方独立行政法人東京都健康長寿医療センター</t>
  </si>
  <si>
    <t>地方独立行政法人</t>
  </si>
  <si>
    <t>病院事業</t>
  </si>
  <si>
    <t>一般病院</t>
  </si>
  <si>
    <t>500床以上</t>
  </si>
  <si>
    <t>非設置</t>
  </si>
  <si>
    <t>直営</t>
  </si>
  <si>
    <t>対象</t>
  </si>
  <si>
    <t>透 I 訓 ガ</t>
  </si>
  <si>
    <t>救 臨 災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</si>
  <si>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</si>
  <si>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</si>
  <si>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</si>
  <si>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</si>
  <si>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</si>
  <si>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</si>
  <si>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</si>
  <si>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・四つの重点医療（血管病、高齢者がん、認知症及び高齢者糖尿病）を中心に、高齢者に特有な疾患に対応した専門医療を提供しています。
・二次救急医療機関として、救急患者を積極的に受け入れています。
・法人が蓄積してきた高齢者医療・研究の実績等を活用して、医療・介護を支える専門人材を育成しています。</t>
    <rPh sb="1" eb="2">
      <t>ヨッ</t>
    </rPh>
    <rPh sb="4" eb="6">
      <t>ジュウテン</t>
    </rPh>
    <rPh sb="6" eb="8">
      <t>イリョウ</t>
    </rPh>
    <rPh sb="9" eb="11">
      <t>ケッカン</t>
    </rPh>
    <rPh sb="11" eb="12">
      <t>ビョウ</t>
    </rPh>
    <rPh sb="13" eb="15">
      <t>コウレイ</t>
    </rPh>
    <rPh sb="15" eb="16">
      <t>シャ</t>
    </rPh>
    <rPh sb="19" eb="22">
      <t>ニンチショウ</t>
    </rPh>
    <rPh sb="22" eb="23">
      <t>オヨ</t>
    </rPh>
    <rPh sb="24" eb="27">
      <t>コウレイシャ</t>
    </rPh>
    <rPh sb="27" eb="30">
      <t>トウニョウビョウ</t>
    </rPh>
    <rPh sb="65" eb="67">
      <t>ニジ</t>
    </rPh>
    <rPh sb="67" eb="69">
      <t>キュウキュウ</t>
    </rPh>
    <rPh sb="69" eb="71">
      <t>イリョウ</t>
    </rPh>
    <rPh sb="71" eb="73">
      <t>キカン</t>
    </rPh>
    <rPh sb="77" eb="79">
      <t>キュウキュウ</t>
    </rPh>
    <rPh sb="79" eb="81">
      <t>カンジャ</t>
    </rPh>
    <rPh sb="82" eb="85">
      <t>セッキョクテキ</t>
    </rPh>
    <rPh sb="86" eb="87">
      <t>ウ</t>
    </rPh>
    <rPh sb="88" eb="89">
      <t>イ</t>
    </rPh>
    <phoneticPr fontId="5"/>
  </si>
  <si>
    <t>・平成25年度に新施設に移転しており、「①有形固定資産減価償却率」は、類似病院平均値に比べて低い水準で推移しています。
・医療機器等に関して、「②器械備品減価償却率」は類似病院平均値を上回っていますが、使用期間や稼働状況を確認しながら計画的な更新に取り組んでいます。
・「③1床あたり有形固定資産」は類似病院平均値を下回っています。</t>
    <phoneticPr fontId="5"/>
  </si>
  <si>
    <t>　当法人は、東京都が定める中期目標と、法人が定める中期計画に則り、都における高齢者医療・研究の拠点として、四つの重点医療をはじめ、高齢者の生活機能の維持・回復のための医療の提供等に取り組み、高齢者の健康長寿や生活の質の向上に貢献しています。
　今後も、これらの役割を十分に果たすため、地方独立行政法人としての特性を生かしながら業務の効率化や収支の改善に取り組むとともに、組織全体で経営基盤の更なる強化に取り組んで行きます。</t>
    <rPh sb="53" eb="54">
      <t>ヨッ</t>
    </rPh>
    <phoneticPr fontId="5"/>
  </si>
  <si>
    <r>
      <t>　救急患者等の積極的な受け入れや適正なコスト管理等により①、④、⑧、⑨については類似病院よりも良い値となっています。一方、②、③、</t>
    </r>
    <r>
      <rPr>
        <sz val="11"/>
        <rFont val="ＭＳ ゴシック"/>
        <family val="3"/>
        <charset val="128"/>
      </rPr>
      <t>⑦</t>
    </r>
    <r>
      <rPr>
        <sz val="11"/>
        <color theme="1"/>
        <rFont val="ＭＳ ゴシック"/>
        <family val="3"/>
        <charset val="128"/>
      </rPr>
      <t>については類似病院の平均値よりも低い数値であるため、引き続き、</t>
    </r>
    <r>
      <rPr>
        <sz val="11"/>
        <rFont val="ＭＳ ゴシック"/>
        <family val="3"/>
        <charset val="128"/>
      </rPr>
      <t>新たな施設基準の取得、</t>
    </r>
    <r>
      <rPr>
        <sz val="11"/>
        <color theme="1"/>
        <rFont val="ＭＳ ゴシック"/>
        <family val="3"/>
        <charset val="128"/>
      </rPr>
      <t>紹介患者の一層の獲得による医業収入の増加や医業費用のコスト管理に取り組む必要があります。⑤、⑥については、類似病院の平均値よりも低い数値となっており、ＤＰＣ入院期間Ⅱを超過する入院の割合を検討する病院部門ヒアリングや早期退院支援等による平均在院日数の適正化等により改善を行います。
　今後も近隣医療機関との連携をより一層強化し、初診患者の獲得に向けた取組の推進、病床利用率の向上に努めます。</t>
    </r>
    <rPh sb="40" eb="42">
      <t>ルイジ</t>
    </rPh>
    <rPh sb="42" eb="44">
      <t>ビョウイン</t>
    </rPh>
    <rPh sb="47" eb="48">
      <t>ヨ</t>
    </rPh>
    <rPh sb="49" eb="50">
      <t>アタイ</t>
    </rPh>
    <rPh sb="58" eb="60">
      <t>イッポウ</t>
    </rPh>
    <rPh sb="71" eb="73">
      <t>ルイジ</t>
    </rPh>
    <rPh sb="73" eb="75">
      <t>ビョウイン</t>
    </rPh>
    <rPh sb="76" eb="79">
      <t>ヘイキンチ</t>
    </rPh>
    <rPh sb="82" eb="83">
      <t>ヒク</t>
    </rPh>
    <rPh sb="84" eb="85">
      <t>スウ</t>
    </rPh>
    <rPh sb="85" eb="86">
      <t>アタイ</t>
    </rPh>
    <rPh sb="92" eb="93">
      <t>ヒ</t>
    </rPh>
    <rPh sb="94" eb="95">
      <t>ツヅ</t>
    </rPh>
    <rPh sb="97" eb="98">
      <t>アラ</t>
    </rPh>
    <rPh sb="100" eb="104">
      <t>シセツキジュン</t>
    </rPh>
    <rPh sb="105" eb="107">
      <t>シュトク</t>
    </rPh>
    <rPh sb="108" eb="110">
      <t>ショウカイ</t>
    </rPh>
    <rPh sb="110" eb="112">
      <t>カンジャ</t>
    </rPh>
    <rPh sb="113" eb="115">
      <t>イッソウ</t>
    </rPh>
    <rPh sb="116" eb="118">
      <t>カクトク</t>
    </rPh>
    <rPh sb="121" eb="123">
      <t>イギョウ</t>
    </rPh>
    <rPh sb="123" eb="125">
      <t>シュウニュウ</t>
    </rPh>
    <rPh sb="126" eb="128">
      <t>ゾウカ</t>
    </rPh>
    <rPh sb="129" eb="131">
      <t>キンリン</t>
    </rPh>
    <rPh sb="131" eb="133">
      <t>イギョウ</t>
    </rPh>
    <rPh sb="133" eb="135">
      <t>ヒヨウ</t>
    </rPh>
    <rPh sb="139" eb="141">
      <t>カンリ</t>
    </rPh>
    <rPh sb="142" eb="143">
      <t>ト</t>
    </rPh>
    <rPh sb="144" eb="145">
      <t>ク</t>
    </rPh>
    <rPh sb="146" eb="148">
      <t>ヒツヨウ</t>
    </rPh>
    <rPh sb="186" eb="188">
      <t>ニュウイン</t>
    </rPh>
    <rPh sb="188" eb="190">
      <t>キカン</t>
    </rPh>
    <rPh sb="192" eb="194">
      <t>チョウカ</t>
    </rPh>
    <rPh sb="196" eb="198">
      <t>ニュウイン</t>
    </rPh>
    <rPh sb="199" eb="201">
      <t>ワリアイ</t>
    </rPh>
    <rPh sb="202" eb="204">
      <t>ケントウ</t>
    </rPh>
    <rPh sb="206" eb="208">
      <t>ビョウイン</t>
    </rPh>
    <rPh sb="208" eb="210">
      <t>ブモン</t>
    </rPh>
    <rPh sb="243" eb="24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</si>
</sst>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Fill="1" applyBorder="1" applyAlignment="1" applyProtection="1">
      <alignment horizontal="center" vertical="center" shrinkToFit="1"/>
      <protection locked="0"/>
    </xf>
    <xf numFmtId="0" fontId="14" fillId="0" borderId="6" xfId="2" applyFont="1" applyFill="1" applyBorder="1" applyAlignment="1" applyProtection="1">
      <alignment horizontal="center" vertical="center" shrinkToFit="1"/>
      <protection locked="0"/>
    </xf>
    <xf numFmtId="0" fontId="14" fillId="0" borderId="10" xfId="2" applyFont="1" applyFill="1" applyBorder="1" applyAlignment="1" applyProtection="1">
      <alignment horizontal="center" vertical="center" shrinkToFit="1"/>
      <protection locked="0"/>
    </xf>
    <xf numFmtId="0" fontId="14" fillId="0" borderId="1" xfId="2" applyFont="1" applyFill="1" applyBorder="1" applyAlignment="1" applyProtection="1">
      <alignment horizontal="center" vertical="center" shrinkToFit="1"/>
      <protection locked="0"/>
    </xf>
    <xf numFmtId="0" fontId="14" fillId="0" borderId="6" xfId="2" applyFont="1" applyFill="1" applyBorder="1" applyAlignment="1">
      <alignment horizontal="center" vertical="center" shrinkToFit="1"/>
    </xf>
    <xf numFmtId="0" fontId="14" fillId="0" borderId="7" xfId="2" applyFont="1" applyFill="1" applyBorder="1" applyAlignment="1">
      <alignment horizontal="center" vertical="center" shrinkToFit="1"/>
    </xf>
    <xf numFmtId="0" fontId="14" fillId="0" borderId="1" xfId="2" applyFont="1" applyFill="1" applyBorder="1" applyAlignment="1">
      <alignment horizontal="center" vertical="center" shrinkToFit="1"/>
    </xf>
    <xf numFmtId="0" fontId="14" fillId="0" borderId="11" xfId="2"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c:v>
                </c:pt>
                <c:pt idx="1">
                  <c:v>78.5</c:v>
                </c:pt>
                <c:pt idx="2">
                  <c:v>86.7</c:v>
                </c:pt>
                <c:pt idx="3">
                  <c:v>83.6</c:v>
                </c:pt>
                <c:pt idx="4">
                  <c:v>84.5</c:v>
                </c:pt>
              </c:numCache>
            </c:numRef>
          </c:val>
          <c:extLst>
            <c:ext xmlns:c16="http://schemas.microsoft.com/office/drawing/2014/chart" uri="{C3380CC4-5D6E-409C-BE32-E72D297353CC}">
              <c16:uniqueId val="{00000000-C06E-485E-A565-4E507914BAD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C06E-485E-A565-4E507914BAD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76.5</c:v>
                </c:pt>
                <c:pt idx="1">
                  <c:v>75.3</c:v>
                </c:pt>
                <c:pt idx="2">
                  <c:v>81.8</c:v>
                </c:pt>
                <c:pt idx="3">
                  <c:v>78.900000000000006</c:v>
                </c:pt>
                <c:pt idx="4">
                  <c:v>76.8</c:v>
                </c:pt>
              </c:numCache>
            </c:numRef>
          </c:val>
          <c:extLst>
            <c:ext xmlns:c16="http://schemas.microsoft.com/office/drawing/2014/chart" uri="{C3380CC4-5D6E-409C-BE32-E72D297353CC}">
              <c16:uniqueId val="{00000000-FA0D-4606-B8C1-B68806F892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A0D-4606-B8C1-B68806F892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81.099999999999994</c:v>
                </c:pt>
                <c:pt idx="1">
                  <c:v>80.3</c:v>
                </c:pt>
                <c:pt idx="2">
                  <c:v>86.7</c:v>
                </c:pt>
                <c:pt idx="3">
                  <c:v>83.6</c:v>
                </c:pt>
                <c:pt idx="4">
                  <c:v>78.8</c:v>
                </c:pt>
              </c:numCache>
            </c:numRef>
          </c:val>
          <c:extLst>
            <c:ext xmlns:c16="http://schemas.microsoft.com/office/drawing/2014/chart" uri="{C3380CC4-5D6E-409C-BE32-E72D297353CC}">
              <c16:uniqueId val="{00000000-E95C-47B6-A70C-64247144F2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E95C-47B6-A70C-64247144F2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94.7</c:v>
                </c:pt>
                <c:pt idx="1">
                  <c:v>100.9</c:v>
                </c:pt>
                <c:pt idx="2">
                  <c:v>116.4</c:v>
                </c:pt>
                <c:pt idx="3">
                  <c:v>108.5</c:v>
                </c:pt>
                <c:pt idx="4">
                  <c:v>98.8</c:v>
                </c:pt>
              </c:numCache>
            </c:numRef>
          </c:val>
          <c:extLst>
            <c:ext xmlns:c16="http://schemas.microsoft.com/office/drawing/2014/chart" uri="{C3380CC4-5D6E-409C-BE32-E72D297353CC}">
              <c16:uniqueId val="{00000000-F037-42E6-8D76-4811B38EBD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F037-42E6-8D76-4811B38EBD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48.5</c:v>
                </c:pt>
                <c:pt idx="1">
                  <c:v>50.9</c:v>
                </c:pt>
                <c:pt idx="2">
                  <c:v>53.7</c:v>
                </c:pt>
                <c:pt idx="3">
                  <c:v>57.8</c:v>
                </c:pt>
                <c:pt idx="4">
                  <c:v>61.2</c:v>
                </c:pt>
              </c:numCache>
            </c:numRef>
          </c:val>
          <c:extLst>
            <c:ext xmlns:c16="http://schemas.microsoft.com/office/drawing/2014/chart" uri="{C3380CC4-5D6E-409C-BE32-E72D297353CC}">
              <c16:uniqueId val="{00000000-4CCF-44DE-95E3-13B4C8062E1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4CCF-44DE-95E3-13B4C8062E1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77.3</c:v>
                </c:pt>
                <c:pt idx="1">
                  <c:v>76</c:v>
                </c:pt>
                <c:pt idx="2">
                  <c:v>75.900000000000006</c:v>
                </c:pt>
                <c:pt idx="3">
                  <c:v>79.400000000000006</c:v>
                </c:pt>
                <c:pt idx="4">
                  <c:v>81.5</c:v>
                </c:pt>
              </c:numCache>
            </c:numRef>
          </c:val>
          <c:extLst>
            <c:ext xmlns:c16="http://schemas.microsoft.com/office/drawing/2014/chart" uri="{C3380CC4-5D6E-409C-BE32-E72D297353CC}">
              <c16:uniqueId val="{00000000-DB80-41D5-B48B-E4F69051411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DB80-41D5-B48B-E4F69051411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53730458</c:v>
                </c:pt>
                <c:pt idx="1">
                  <c:v>54653622</c:v>
                </c:pt>
                <c:pt idx="2">
                  <c:v>55709422</c:v>
                </c:pt>
                <c:pt idx="3">
                  <c:v>56125164</c:v>
                </c:pt>
                <c:pt idx="4">
                  <c:v>56256415</c:v>
                </c:pt>
              </c:numCache>
            </c:numRef>
          </c:val>
          <c:extLst>
            <c:ext xmlns:c16="http://schemas.microsoft.com/office/drawing/2014/chart" uri="{C3380CC4-5D6E-409C-BE32-E72D297353CC}">
              <c16:uniqueId val="{00000000-DAF8-4275-A78B-ED79379DDD9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DAF8-4275-A78B-ED79379DDD9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25.6</c:v>
                </c:pt>
                <c:pt idx="1">
                  <c:v>23.3</c:v>
                </c:pt>
                <c:pt idx="2">
                  <c:v>20.5</c:v>
                </c:pt>
                <c:pt idx="3">
                  <c:v>22.1</c:v>
                </c:pt>
                <c:pt idx="4">
                  <c:v>24.2</c:v>
                </c:pt>
              </c:numCache>
            </c:numRef>
          </c:val>
          <c:extLst>
            <c:ext xmlns:c16="http://schemas.microsoft.com/office/drawing/2014/chart" uri="{C3380CC4-5D6E-409C-BE32-E72D297353CC}">
              <c16:uniqueId val="{00000000-FFAE-4270-890F-9B6E4B4531E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FFAE-4270-890F-9B6E4B4531E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c:v>
                </c:pt>
                <c:pt idx="1">
                  <c:v>50.6</c:v>
                </c:pt>
                <c:pt idx="2">
                  <c:v>43</c:v>
                </c:pt>
                <c:pt idx="3">
                  <c:v>45.1</c:v>
                </c:pt>
                <c:pt idx="4">
                  <c:v>50.6</c:v>
                </c:pt>
              </c:numCache>
            </c:numRef>
          </c:val>
          <c:extLst>
            <c:ext xmlns:c16="http://schemas.microsoft.com/office/drawing/2014/chart" uri="{C3380CC4-5D6E-409C-BE32-E72D297353CC}">
              <c16:uniqueId val="{00000000-66F1-4778-8615-1C491D60DCC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6F1-4778-8615-1C491D60DCC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12692</c:v>
                </c:pt>
                <c:pt idx="1">
                  <c:v>13824</c:v>
                </c:pt>
                <c:pt idx="2">
                  <c:v>15512</c:v>
                </c:pt>
                <c:pt idx="3">
                  <c:v>15791</c:v>
                </c:pt>
                <c:pt idx="4">
                  <c:v>15878</c:v>
                </c:pt>
              </c:numCache>
            </c:numRef>
          </c:val>
          <c:extLst>
            <c:ext xmlns:c16="http://schemas.microsoft.com/office/drawing/2014/chart" uri="{C3380CC4-5D6E-409C-BE32-E72D297353CC}">
              <c16:uniqueId val="{00000000-5ADD-4068-A3A9-1A73D2AEF41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5ADD-4068-A3A9-1A73D2AEF41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57254</c:v>
                </c:pt>
                <c:pt idx="1">
                  <c:v>61901</c:v>
                </c:pt>
                <c:pt idx="2">
                  <c:v>67145</c:v>
                </c:pt>
                <c:pt idx="3">
                  <c:v>69609</c:v>
                </c:pt>
                <c:pt idx="4">
                  <c:v>66565</c:v>
                </c:pt>
              </c:numCache>
            </c:numRef>
          </c:val>
          <c:extLst>
            <c:ext xmlns:c16="http://schemas.microsoft.com/office/drawing/2014/chart" uri="{C3380CC4-5D6E-409C-BE32-E72D297353CC}">
              <c16:uniqueId val="{00000000-18D8-4464-AEB1-41B037B235B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18D8-4464-AEB1-41B037B235B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c:v>
                </c:pt>
                <c:pt idx="1">
                  <c:v>15.1</c:v>
                </c:pt>
                <c:pt idx="2">
                  <c:v>0</c:v>
                </c:pt>
                <c:pt idx="3">
                  <c:v>0</c:v>
                </c:pt>
                <c:pt idx="4">
                  <c:v>0</c:v>
                </c:pt>
              </c:numCache>
            </c:numRef>
          </c:val>
          <c:extLst>
            <c:ext xmlns:c16="http://schemas.microsoft.com/office/drawing/2014/chart" uri="{C3380CC4-5D6E-409C-BE32-E72D297353CC}">
              <c16:uniqueId val="{00000000-B562-4262-93E8-C795D21FBA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B562-4262-93E8-C795D21FBA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P1" zoomScale="80" zoomScaleNormal="80" zoomScaleSheetLayoutView="70" workbookViewId="0">
      <selection activeCell="NP11" sqref="NP11"/>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row>
    <row r="3" spans="1:388" ht="9.75" customHeight="1" x14ac:dyDescent="0.2">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T3" s="127"/>
      <c r="NU3" s="127"/>
      <c r="NV3" s="127"/>
      <c r="NW3" s="127"/>
      <c r="NX3" s="127"/>
    </row>
    <row r="4" spans="1:388" ht="9.75" customHeight="1" x14ac:dyDescent="0.2">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c r="NT4" s="127"/>
      <c r="NU4" s="127"/>
      <c r="NV4" s="127"/>
      <c r="NW4" s="127"/>
      <c r="NX4" s="12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28" t="str">
        <f>データ!H6</f>
        <v>東京都　地方独立行政法人東京都健康長寿医療センター</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9" t="s">
        <v>9</v>
      </c>
      <c r="NK7" s="130"/>
      <c r="NL7" s="130"/>
      <c r="NM7" s="130"/>
      <c r="NN7" s="130"/>
      <c r="NO7" s="130"/>
      <c r="NP7" s="130"/>
      <c r="NQ7" s="130"/>
      <c r="NR7" s="130"/>
      <c r="NS7" s="130"/>
      <c r="NT7" s="130"/>
      <c r="NU7" s="130"/>
      <c r="NV7" s="130"/>
      <c r="NW7" s="131"/>
      <c r="NX7" s="3"/>
    </row>
    <row r="8" spans="1:388" ht="18.75" customHeight="1" x14ac:dyDescent="0.2">
      <c r="A8" s="2"/>
      <c r="B8" s="109" t="str">
        <f>データ!K6</f>
        <v>地方独立行政法人</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500床以上</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非設置</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520</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t="str">
        <f>データ!AA6</f>
        <v>-</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5" t="s">
        <v>10</v>
      </c>
      <c r="NK8" s="126"/>
      <c r="NL8" s="119" t="s">
        <v>11</v>
      </c>
      <c r="NM8" s="119"/>
      <c r="NN8" s="119"/>
      <c r="NO8" s="119"/>
      <c r="NP8" s="119"/>
      <c r="NQ8" s="119"/>
      <c r="NR8" s="119"/>
      <c r="NS8" s="119"/>
      <c r="NT8" s="119"/>
      <c r="NU8" s="119"/>
      <c r="NV8" s="119"/>
      <c r="NW8" s="120"/>
      <c r="NX8" s="3"/>
    </row>
    <row r="9" spans="1:388" ht="18.75" customHeight="1" x14ac:dyDescent="0.2">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1" t="s">
        <v>20</v>
      </c>
      <c r="NK9" s="122"/>
      <c r="NL9" s="123" t="s">
        <v>21</v>
      </c>
      <c r="NM9" s="123"/>
      <c r="NN9" s="123"/>
      <c r="NO9" s="123"/>
      <c r="NP9" s="123"/>
      <c r="NQ9" s="123"/>
      <c r="NR9" s="123"/>
      <c r="NS9" s="123"/>
      <c r="NT9" s="123"/>
      <c r="NU9" s="123"/>
      <c r="NV9" s="123"/>
      <c r="NW9" s="124"/>
      <c r="NX9" s="3"/>
    </row>
    <row r="10" spans="1:388" ht="18.75" customHeight="1" x14ac:dyDescent="0.2">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32</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対象</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透 I 訓 ガ</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 災 輪</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f>データ!AC6</f>
        <v>30</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t="str">
        <f>データ!AD6</f>
        <v>-</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550</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7" t="s">
        <v>22</v>
      </c>
      <c r="NK10" s="118"/>
      <c r="NL10" s="112" t="s">
        <v>23</v>
      </c>
      <c r="NM10" s="112"/>
      <c r="NN10" s="112"/>
      <c r="NO10" s="112"/>
      <c r="NP10" s="112"/>
      <c r="NQ10" s="112"/>
      <c r="NR10" s="112"/>
      <c r="NS10" s="112"/>
      <c r="NT10" s="112"/>
      <c r="NU10" s="112"/>
      <c r="NV10" s="112"/>
      <c r="NW10" s="113"/>
      <c r="NX10" s="3"/>
    </row>
    <row r="11" spans="1:388" ht="18.75" customHeight="1" x14ac:dyDescent="0.2">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8"/>
      <c r="NJ11" s="3"/>
      <c r="NK11" s="3"/>
      <c r="NL11" s="3"/>
      <c r="NM11" s="3"/>
      <c r="NN11" s="3"/>
      <c r="NO11" s="3"/>
      <c r="NP11" s="3"/>
      <c r="NQ11" s="3"/>
      <c r="NR11" s="3"/>
      <c r="NS11" s="3"/>
      <c r="NT11" s="3"/>
      <c r="NU11" s="3"/>
      <c r="NV11" s="3"/>
      <c r="NW11" s="3"/>
      <c r="NX11" s="3"/>
    </row>
    <row r="12" spans="1:388" ht="18.75" customHeight="1" x14ac:dyDescent="0.2">
      <c r="A12" s="2"/>
      <c r="B12" s="93" t="str">
        <f>データ!U6</f>
        <v>-</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61628</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非該当</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非該当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１３：１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433</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t="str">
        <f>データ!AG6</f>
        <v>-</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433</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8"/>
      <c r="NJ12" s="3"/>
      <c r="NK12" s="3"/>
      <c r="NL12" s="3"/>
      <c r="NM12" s="3"/>
      <c r="NN12" s="3"/>
      <c r="NO12" s="3"/>
      <c r="NP12" s="3"/>
      <c r="NQ12" s="3"/>
      <c r="NR12" s="3"/>
      <c r="NS12" s="3"/>
      <c r="NT12" s="3"/>
      <c r="NU12" s="3"/>
      <c r="NV12" s="3"/>
      <c r="NW12" s="3"/>
      <c r="NX12" s="3"/>
    </row>
    <row r="13" spans="1:388" ht="17.25" customHeight="1" x14ac:dyDescent="0.25">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83" t="s">
        <v>34</v>
      </c>
      <c r="NK14" s="83"/>
      <c r="NL14" s="83"/>
      <c r="NM14" s="83"/>
      <c r="NN14" s="83"/>
      <c r="NO14" s="83"/>
      <c r="NP14" s="83"/>
      <c r="NQ14" s="83"/>
      <c r="NR14" s="83"/>
      <c r="NS14" s="83"/>
      <c r="NT14" s="83"/>
      <c r="NU14" s="83"/>
      <c r="NV14" s="83"/>
      <c r="NW14" s="83"/>
      <c r="NX14" s="8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3"/>
      <c r="NK15" s="83"/>
      <c r="NL15" s="83"/>
      <c r="NM15" s="83"/>
      <c r="NN15" s="83"/>
      <c r="NO15" s="83"/>
      <c r="NP15" s="83"/>
      <c r="NQ15" s="83"/>
      <c r="NR15" s="83"/>
      <c r="NS15" s="83"/>
      <c r="NT15" s="83"/>
      <c r="NU15" s="83"/>
      <c r="NV15" s="83"/>
      <c r="NW15" s="83"/>
      <c r="NX15" s="83"/>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68</v>
      </c>
      <c r="NP18" s="86"/>
      <c r="NQ18" s="86"/>
      <c r="NR18" s="89" t="s">
        <v>41</v>
      </c>
      <c r="NS18" s="90"/>
      <c r="NT18" s="85" t="s">
        <v>40</v>
      </c>
      <c r="NU18" s="86"/>
      <c r="NV18" s="86"/>
      <c r="NW18" s="89" t="s">
        <v>41</v>
      </c>
      <c r="NX18" s="90"/>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182</v>
      </c>
      <c r="NK22" s="141"/>
      <c r="NL22" s="141"/>
      <c r="NM22" s="141"/>
      <c r="NN22" s="141"/>
      <c r="NO22" s="141"/>
      <c r="NP22" s="141"/>
      <c r="NQ22" s="141"/>
      <c r="NR22" s="141"/>
      <c r="NS22" s="141"/>
      <c r="NT22" s="141"/>
      <c r="NU22" s="141"/>
      <c r="NV22" s="141"/>
      <c r="NW22" s="141"/>
      <c r="NX22" s="142"/>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2">
      <c r="A33" s="2"/>
      <c r="B33" s="14"/>
      <c r="D33" s="2"/>
      <c r="E33" s="2"/>
      <c r="F33" s="2"/>
      <c r="G33" s="65" t="s">
        <v>58</v>
      </c>
      <c r="H33" s="65"/>
      <c r="I33" s="65"/>
      <c r="J33" s="65"/>
      <c r="K33" s="65"/>
      <c r="L33" s="65"/>
      <c r="M33" s="65"/>
      <c r="N33" s="65"/>
      <c r="O33" s="65"/>
      <c r="P33" s="69">
        <f>データ!AI7</f>
        <v>94.7</v>
      </c>
      <c r="Q33" s="70"/>
      <c r="R33" s="70"/>
      <c r="S33" s="70"/>
      <c r="T33" s="70"/>
      <c r="U33" s="70"/>
      <c r="V33" s="70"/>
      <c r="W33" s="70"/>
      <c r="X33" s="70"/>
      <c r="Y33" s="70"/>
      <c r="Z33" s="70"/>
      <c r="AA33" s="70"/>
      <c r="AB33" s="70"/>
      <c r="AC33" s="70"/>
      <c r="AD33" s="71"/>
      <c r="AE33" s="69">
        <f>データ!AJ7</f>
        <v>100.9</v>
      </c>
      <c r="AF33" s="70"/>
      <c r="AG33" s="70"/>
      <c r="AH33" s="70"/>
      <c r="AI33" s="70"/>
      <c r="AJ33" s="70"/>
      <c r="AK33" s="70"/>
      <c r="AL33" s="70"/>
      <c r="AM33" s="70"/>
      <c r="AN33" s="70"/>
      <c r="AO33" s="70"/>
      <c r="AP33" s="70"/>
      <c r="AQ33" s="70"/>
      <c r="AR33" s="70"/>
      <c r="AS33" s="71"/>
      <c r="AT33" s="69">
        <f>データ!AK7</f>
        <v>116.4</v>
      </c>
      <c r="AU33" s="70"/>
      <c r="AV33" s="70"/>
      <c r="AW33" s="70"/>
      <c r="AX33" s="70"/>
      <c r="AY33" s="70"/>
      <c r="AZ33" s="70"/>
      <c r="BA33" s="70"/>
      <c r="BB33" s="70"/>
      <c r="BC33" s="70"/>
      <c r="BD33" s="70"/>
      <c r="BE33" s="70"/>
      <c r="BF33" s="70"/>
      <c r="BG33" s="70"/>
      <c r="BH33" s="71"/>
      <c r="BI33" s="69">
        <f>データ!AL7</f>
        <v>108.5</v>
      </c>
      <c r="BJ33" s="70"/>
      <c r="BK33" s="70"/>
      <c r="BL33" s="70"/>
      <c r="BM33" s="70"/>
      <c r="BN33" s="70"/>
      <c r="BO33" s="70"/>
      <c r="BP33" s="70"/>
      <c r="BQ33" s="70"/>
      <c r="BR33" s="70"/>
      <c r="BS33" s="70"/>
      <c r="BT33" s="70"/>
      <c r="BU33" s="70"/>
      <c r="BV33" s="70"/>
      <c r="BW33" s="71"/>
      <c r="BX33" s="69">
        <f>データ!AM7</f>
        <v>98.8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81.099999999999994</v>
      </c>
      <c r="DE33" s="70"/>
      <c r="DF33" s="70"/>
      <c r="DG33" s="70"/>
      <c r="DH33" s="70"/>
      <c r="DI33" s="70"/>
      <c r="DJ33" s="70"/>
      <c r="DK33" s="70"/>
      <c r="DL33" s="70"/>
      <c r="DM33" s="70"/>
      <c r="DN33" s="70"/>
      <c r="DO33" s="70"/>
      <c r="DP33" s="70"/>
      <c r="DQ33" s="70"/>
      <c r="DR33" s="71"/>
      <c r="DS33" s="69">
        <f>データ!AU7</f>
        <v>80.3</v>
      </c>
      <c r="DT33" s="70"/>
      <c r="DU33" s="70"/>
      <c r="DV33" s="70"/>
      <c r="DW33" s="70"/>
      <c r="DX33" s="70"/>
      <c r="DY33" s="70"/>
      <c r="DZ33" s="70"/>
      <c r="EA33" s="70"/>
      <c r="EB33" s="70"/>
      <c r="EC33" s="70"/>
      <c r="ED33" s="70"/>
      <c r="EE33" s="70"/>
      <c r="EF33" s="70"/>
      <c r="EG33" s="71"/>
      <c r="EH33" s="69">
        <f>データ!AV7</f>
        <v>86.7</v>
      </c>
      <c r="EI33" s="70"/>
      <c r="EJ33" s="70"/>
      <c r="EK33" s="70"/>
      <c r="EL33" s="70"/>
      <c r="EM33" s="70"/>
      <c r="EN33" s="70"/>
      <c r="EO33" s="70"/>
      <c r="EP33" s="70"/>
      <c r="EQ33" s="70"/>
      <c r="ER33" s="70"/>
      <c r="ES33" s="70"/>
      <c r="ET33" s="70"/>
      <c r="EU33" s="70"/>
      <c r="EV33" s="71"/>
      <c r="EW33" s="69">
        <f>データ!AW7</f>
        <v>83.6</v>
      </c>
      <c r="EX33" s="70"/>
      <c r="EY33" s="70"/>
      <c r="EZ33" s="70"/>
      <c r="FA33" s="70"/>
      <c r="FB33" s="70"/>
      <c r="FC33" s="70"/>
      <c r="FD33" s="70"/>
      <c r="FE33" s="70"/>
      <c r="FF33" s="70"/>
      <c r="FG33" s="70"/>
      <c r="FH33" s="70"/>
      <c r="FI33" s="70"/>
      <c r="FJ33" s="70"/>
      <c r="FK33" s="71"/>
      <c r="FL33" s="69">
        <f>データ!AX7</f>
        <v>78.8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76.5</v>
      </c>
      <c r="GS33" s="70"/>
      <c r="GT33" s="70"/>
      <c r="GU33" s="70"/>
      <c r="GV33" s="70"/>
      <c r="GW33" s="70"/>
      <c r="GX33" s="70"/>
      <c r="GY33" s="70"/>
      <c r="GZ33" s="70"/>
      <c r="HA33" s="70"/>
      <c r="HB33" s="70"/>
      <c r="HC33" s="70"/>
      <c r="HD33" s="70"/>
      <c r="HE33" s="70"/>
      <c r="HF33" s="71"/>
      <c r="HG33" s="69">
        <f>データ!BF7</f>
        <v>75.3</v>
      </c>
      <c r="HH33" s="70"/>
      <c r="HI33" s="70"/>
      <c r="HJ33" s="70"/>
      <c r="HK33" s="70"/>
      <c r="HL33" s="70"/>
      <c r="HM33" s="70"/>
      <c r="HN33" s="70"/>
      <c r="HO33" s="70"/>
      <c r="HP33" s="70"/>
      <c r="HQ33" s="70"/>
      <c r="HR33" s="70"/>
      <c r="HS33" s="70"/>
      <c r="HT33" s="70"/>
      <c r="HU33" s="71"/>
      <c r="HV33" s="69">
        <f>データ!BG7</f>
        <v>81.8</v>
      </c>
      <c r="HW33" s="70"/>
      <c r="HX33" s="70"/>
      <c r="HY33" s="70"/>
      <c r="HZ33" s="70"/>
      <c r="IA33" s="70"/>
      <c r="IB33" s="70"/>
      <c r="IC33" s="70"/>
      <c r="ID33" s="70"/>
      <c r="IE33" s="70"/>
      <c r="IF33" s="70"/>
      <c r="IG33" s="70"/>
      <c r="IH33" s="70"/>
      <c r="II33" s="70"/>
      <c r="IJ33" s="71"/>
      <c r="IK33" s="69">
        <f>データ!BH7</f>
        <v>78.900000000000006</v>
      </c>
      <c r="IL33" s="70"/>
      <c r="IM33" s="70"/>
      <c r="IN33" s="70"/>
      <c r="IO33" s="70"/>
      <c r="IP33" s="70"/>
      <c r="IQ33" s="70"/>
      <c r="IR33" s="70"/>
      <c r="IS33" s="70"/>
      <c r="IT33" s="70"/>
      <c r="IU33" s="70"/>
      <c r="IV33" s="70"/>
      <c r="IW33" s="70"/>
      <c r="IX33" s="70"/>
      <c r="IY33" s="71"/>
      <c r="IZ33" s="69">
        <f>データ!BI7</f>
        <v>76.8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v>
      </c>
      <c r="KG33" s="70"/>
      <c r="KH33" s="70"/>
      <c r="KI33" s="70"/>
      <c r="KJ33" s="70"/>
      <c r="KK33" s="70"/>
      <c r="KL33" s="70"/>
      <c r="KM33" s="70"/>
      <c r="KN33" s="70"/>
      <c r="KO33" s="70"/>
      <c r="KP33" s="70"/>
      <c r="KQ33" s="70"/>
      <c r="KR33" s="70"/>
      <c r="KS33" s="70"/>
      <c r="KT33" s="71"/>
      <c r="KU33" s="69">
        <f>データ!BQ7</f>
        <v>78.5</v>
      </c>
      <c r="KV33" s="70"/>
      <c r="KW33" s="70"/>
      <c r="KX33" s="70"/>
      <c r="KY33" s="70"/>
      <c r="KZ33" s="70"/>
      <c r="LA33" s="70"/>
      <c r="LB33" s="70"/>
      <c r="LC33" s="70"/>
      <c r="LD33" s="70"/>
      <c r="LE33" s="70"/>
      <c r="LF33" s="70"/>
      <c r="LG33" s="70"/>
      <c r="LH33" s="70"/>
      <c r="LI33" s="71"/>
      <c r="LJ33" s="69">
        <f>データ!BR7</f>
        <v>86.7</v>
      </c>
      <c r="LK33" s="70"/>
      <c r="LL33" s="70"/>
      <c r="LM33" s="70"/>
      <c r="LN33" s="70"/>
      <c r="LO33" s="70"/>
      <c r="LP33" s="70"/>
      <c r="LQ33" s="70"/>
      <c r="LR33" s="70"/>
      <c r="LS33" s="70"/>
      <c r="LT33" s="70"/>
      <c r="LU33" s="70"/>
      <c r="LV33" s="70"/>
      <c r="LW33" s="70"/>
      <c r="LX33" s="71"/>
      <c r="LY33" s="69">
        <f>データ!BS7</f>
        <v>83.6</v>
      </c>
      <c r="LZ33" s="70"/>
      <c r="MA33" s="70"/>
      <c r="MB33" s="70"/>
      <c r="MC33" s="70"/>
      <c r="MD33" s="70"/>
      <c r="ME33" s="70"/>
      <c r="MF33" s="70"/>
      <c r="MG33" s="70"/>
      <c r="MH33" s="70"/>
      <c r="MI33" s="70"/>
      <c r="MJ33" s="70"/>
      <c r="MK33" s="70"/>
      <c r="ML33" s="70"/>
      <c r="MM33" s="71"/>
      <c r="MN33" s="69">
        <f>データ!BT7</f>
        <v>84.5</v>
      </c>
      <c r="MO33" s="70"/>
      <c r="MP33" s="70"/>
      <c r="MQ33" s="70"/>
      <c r="MR33" s="70"/>
      <c r="MS33" s="70"/>
      <c r="MT33" s="70"/>
      <c r="MU33" s="70"/>
      <c r="MV33" s="70"/>
      <c r="MW33" s="70"/>
      <c r="MX33" s="70"/>
      <c r="MY33" s="70"/>
      <c r="MZ33" s="70"/>
      <c r="NA33" s="70"/>
      <c r="NB33" s="7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185</v>
      </c>
      <c r="NK39" s="144"/>
      <c r="NL39" s="144"/>
      <c r="NM39" s="144"/>
      <c r="NN39" s="144"/>
      <c r="NO39" s="144"/>
      <c r="NP39" s="144"/>
      <c r="NQ39" s="144"/>
      <c r="NR39" s="144"/>
      <c r="NS39" s="144"/>
      <c r="NT39" s="144"/>
      <c r="NU39" s="144"/>
      <c r="NV39" s="144"/>
      <c r="NW39" s="144"/>
      <c r="NX39" s="145"/>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43" t="s">
        <v>183</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57254</v>
      </c>
      <c r="Q55" s="67"/>
      <c r="R55" s="67"/>
      <c r="S55" s="67"/>
      <c r="T55" s="67"/>
      <c r="U55" s="67"/>
      <c r="V55" s="67"/>
      <c r="W55" s="67"/>
      <c r="X55" s="67"/>
      <c r="Y55" s="67"/>
      <c r="Z55" s="67"/>
      <c r="AA55" s="67"/>
      <c r="AB55" s="67"/>
      <c r="AC55" s="67"/>
      <c r="AD55" s="68"/>
      <c r="AE55" s="66">
        <f>データ!CB7</f>
        <v>61901</v>
      </c>
      <c r="AF55" s="67"/>
      <c r="AG55" s="67"/>
      <c r="AH55" s="67"/>
      <c r="AI55" s="67"/>
      <c r="AJ55" s="67"/>
      <c r="AK55" s="67"/>
      <c r="AL55" s="67"/>
      <c r="AM55" s="67"/>
      <c r="AN55" s="67"/>
      <c r="AO55" s="67"/>
      <c r="AP55" s="67"/>
      <c r="AQ55" s="67"/>
      <c r="AR55" s="67"/>
      <c r="AS55" s="68"/>
      <c r="AT55" s="66">
        <f>データ!CC7</f>
        <v>67145</v>
      </c>
      <c r="AU55" s="67"/>
      <c r="AV55" s="67"/>
      <c r="AW55" s="67"/>
      <c r="AX55" s="67"/>
      <c r="AY55" s="67"/>
      <c r="AZ55" s="67"/>
      <c r="BA55" s="67"/>
      <c r="BB55" s="67"/>
      <c r="BC55" s="67"/>
      <c r="BD55" s="67"/>
      <c r="BE55" s="67"/>
      <c r="BF55" s="67"/>
      <c r="BG55" s="67"/>
      <c r="BH55" s="68"/>
      <c r="BI55" s="66">
        <f>データ!CD7</f>
        <v>69609</v>
      </c>
      <c r="BJ55" s="67"/>
      <c r="BK55" s="67"/>
      <c r="BL55" s="67"/>
      <c r="BM55" s="67"/>
      <c r="BN55" s="67"/>
      <c r="BO55" s="67"/>
      <c r="BP55" s="67"/>
      <c r="BQ55" s="67"/>
      <c r="BR55" s="67"/>
      <c r="BS55" s="67"/>
      <c r="BT55" s="67"/>
      <c r="BU55" s="67"/>
      <c r="BV55" s="67"/>
      <c r="BW55" s="68"/>
      <c r="BX55" s="66">
        <f>データ!CE7</f>
        <v>66565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12692</v>
      </c>
      <c r="DE55" s="67"/>
      <c r="DF55" s="67"/>
      <c r="DG55" s="67"/>
      <c r="DH55" s="67"/>
      <c r="DI55" s="67"/>
      <c r="DJ55" s="67"/>
      <c r="DK55" s="67"/>
      <c r="DL55" s="67"/>
      <c r="DM55" s="67"/>
      <c r="DN55" s="67"/>
      <c r="DO55" s="67"/>
      <c r="DP55" s="67"/>
      <c r="DQ55" s="67"/>
      <c r="DR55" s="68"/>
      <c r="DS55" s="66">
        <f>データ!CM7</f>
        <v>13824</v>
      </c>
      <c r="DT55" s="67"/>
      <c r="DU55" s="67"/>
      <c r="DV55" s="67"/>
      <c r="DW55" s="67"/>
      <c r="DX55" s="67"/>
      <c r="DY55" s="67"/>
      <c r="DZ55" s="67"/>
      <c r="EA55" s="67"/>
      <c r="EB55" s="67"/>
      <c r="EC55" s="67"/>
      <c r="ED55" s="67"/>
      <c r="EE55" s="67"/>
      <c r="EF55" s="67"/>
      <c r="EG55" s="68"/>
      <c r="EH55" s="66">
        <f>データ!CN7</f>
        <v>15512</v>
      </c>
      <c r="EI55" s="67"/>
      <c r="EJ55" s="67"/>
      <c r="EK55" s="67"/>
      <c r="EL55" s="67"/>
      <c r="EM55" s="67"/>
      <c r="EN55" s="67"/>
      <c r="EO55" s="67"/>
      <c r="EP55" s="67"/>
      <c r="EQ55" s="67"/>
      <c r="ER55" s="67"/>
      <c r="ES55" s="67"/>
      <c r="ET55" s="67"/>
      <c r="EU55" s="67"/>
      <c r="EV55" s="68"/>
      <c r="EW55" s="66">
        <f>データ!CO7</f>
        <v>15791</v>
      </c>
      <c r="EX55" s="67"/>
      <c r="EY55" s="67"/>
      <c r="EZ55" s="67"/>
      <c r="FA55" s="67"/>
      <c r="FB55" s="67"/>
      <c r="FC55" s="67"/>
      <c r="FD55" s="67"/>
      <c r="FE55" s="67"/>
      <c r="FF55" s="67"/>
      <c r="FG55" s="67"/>
      <c r="FH55" s="67"/>
      <c r="FI55" s="67"/>
      <c r="FJ55" s="67"/>
      <c r="FK55" s="68"/>
      <c r="FL55" s="66">
        <f>データ!CP7</f>
        <v>15878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v>
      </c>
      <c r="GS55" s="70"/>
      <c r="GT55" s="70"/>
      <c r="GU55" s="70"/>
      <c r="GV55" s="70"/>
      <c r="GW55" s="70"/>
      <c r="GX55" s="70"/>
      <c r="GY55" s="70"/>
      <c r="GZ55" s="70"/>
      <c r="HA55" s="70"/>
      <c r="HB55" s="70"/>
      <c r="HC55" s="70"/>
      <c r="HD55" s="70"/>
      <c r="HE55" s="70"/>
      <c r="HF55" s="71"/>
      <c r="HG55" s="69">
        <f>データ!CX7</f>
        <v>50.6</v>
      </c>
      <c r="HH55" s="70"/>
      <c r="HI55" s="70"/>
      <c r="HJ55" s="70"/>
      <c r="HK55" s="70"/>
      <c r="HL55" s="70"/>
      <c r="HM55" s="70"/>
      <c r="HN55" s="70"/>
      <c r="HO55" s="70"/>
      <c r="HP55" s="70"/>
      <c r="HQ55" s="70"/>
      <c r="HR55" s="70"/>
      <c r="HS55" s="70"/>
      <c r="HT55" s="70"/>
      <c r="HU55" s="71"/>
      <c r="HV55" s="69">
        <f>データ!CY7</f>
        <v>43</v>
      </c>
      <c r="HW55" s="70"/>
      <c r="HX55" s="70"/>
      <c r="HY55" s="70"/>
      <c r="HZ55" s="70"/>
      <c r="IA55" s="70"/>
      <c r="IB55" s="70"/>
      <c r="IC55" s="70"/>
      <c r="ID55" s="70"/>
      <c r="IE55" s="70"/>
      <c r="IF55" s="70"/>
      <c r="IG55" s="70"/>
      <c r="IH55" s="70"/>
      <c r="II55" s="70"/>
      <c r="IJ55" s="71"/>
      <c r="IK55" s="69">
        <f>データ!CZ7</f>
        <v>45.1</v>
      </c>
      <c r="IL55" s="70"/>
      <c r="IM55" s="70"/>
      <c r="IN55" s="70"/>
      <c r="IO55" s="70"/>
      <c r="IP55" s="70"/>
      <c r="IQ55" s="70"/>
      <c r="IR55" s="70"/>
      <c r="IS55" s="70"/>
      <c r="IT55" s="70"/>
      <c r="IU55" s="70"/>
      <c r="IV55" s="70"/>
      <c r="IW55" s="70"/>
      <c r="IX55" s="70"/>
      <c r="IY55" s="71"/>
      <c r="IZ55" s="69">
        <f>データ!DA7</f>
        <v>50.6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25.6</v>
      </c>
      <c r="KG55" s="70"/>
      <c r="KH55" s="70"/>
      <c r="KI55" s="70"/>
      <c r="KJ55" s="70"/>
      <c r="KK55" s="70"/>
      <c r="KL55" s="70"/>
      <c r="KM55" s="70"/>
      <c r="KN55" s="70"/>
      <c r="KO55" s="70"/>
      <c r="KP55" s="70"/>
      <c r="KQ55" s="70"/>
      <c r="KR55" s="70"/>
      <c r="KS55" s="70"/>
      <c r="KT55" s="71"/>
      <c r="KU55" s="69">
        <f>データ!DI7</f>
        <v>23.3</v>
      </c>
      <c r="KV55" s="70"/>
      <c r="KW55" s="70"/>
      <c r="KX55" s="70"/>
      <c r="KY55" s="70"/>
      <c r="KZ55" s="70"/>
      <c r="LA55" s="70"/>
      <c r="LB55" s="70"/>
      <c r="LC55" s="70"/>
      <c r="LD55" s="70"/>
      <c r="LE55" s="70"/>
      <c r="LF55" s="70"/>
      <c r="LG55" s="70"/>
      <c r="LH55" s="70"/>
      <c r="LI55" s="71"/>
      <c r="LJ55" s="69">
        <f>データ!DJ7</f>
        <v>20.5</v>
      </c>
      <c r="LK55" s="70"/>
      <c r="LL55" s="70"/>
      <c r="LM55" s="70"/>
      <c r="LN55" s="70"/>
      <c r="LO55" s="70"/>
      <c r="LP55" s="70"/>
      <c r="LQ55" s="70"/>
      <c r="LR55" s="70"/>
      <c r="LS55" s="70"/>
      <c r="LT55" s="70"/>
      <c r="LU55" s="70"/>
      <c r="LV55" s="70"/>
      <c r="LW55" s="70"/>
      <c r="LX55" s="71"/>
      <c r="LY55" s="69">
        <f>データ!DK7</f>
        <v>22.1</v>
      </c>
      <c r="LZ55" s="70"/>
      <c r="MA55" s="70"/>
      <c r="MB55" s="70"/>
      <c r="MC55" s="70"/>
      <c r="MD55" s="70"/>
      <c r="ME55" s="70"/>
      <c r="MF55" s="70"/>
      <c r="MG55" s="70"/>
      <c r="MH55" s="70"/>
      <c r="MI55" s="70"/>
      <c r="MJ55" s="70"/>
      <c r="MK55" s="70"/>
      <c r="ML55" s="70"/>
      <c r="MM55" s="71"/>
      <c r="MN55" s="69">
        <f>データ!DL7</f>
        <v>24.2</v>
      </c>
      <c r="MO55" s="70"/>
      <c r="MP55" s="70"/>
      <c r="MQ55" s="70"/>
      <c r="MR55" s="70"/>
      <c r="MS55" s="70"/>
      <c r="MT55" s="70"/>
      <c r="MU55" s="70"/>
      <c r="MV55" s="70"/>
      <c r="MW55" s="70"/>
      <c r="MX55" s="70"/>
      <c r="MY55" s="70"/>
      <c r="MZ55" s="70"/>
      <c r="NA55" s="70"/>
      <c r="NB55" s="71"/>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184</v>
      </c>
      <c r="NK70" s="150"/>
      <c r="NL70" s="150"/>
      <c r="NM70" s="150"/>
      <c r="NN70" s="150"/>
      <c r="NO70" s="150"/>
      <c r="NP70" s="150"/>
      <c r="NQ70" s="150"/>
      <c r="NR70" s="150"/>
      <c r="NS70" s="150"/>
      <c r="NT70" s="150"/>
      <c r="NU70" s="150"/>
      <c r="NV70" s="150"/>
      <c r="NW70" s="150"/>
      <c r="NX70" s="15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14"/>
      <c r="C79" s="2"/>
      <c r="D79" s="2"/>
      <c r="E79" s="2"/>
      <c r="F79" s="2"/>
      <c r="G79" s="65" t="s">
        <v>58</v>
      </c>
      <c r="H79" s="65"/>
      <c r="I79" s="65"/>
      <c r="J79" s="65"/>
      <c r="K79" s="65"/>
      <c r="L79" s="65"/>
      <c r="M79" s="65"/>
      <c r="N79" s="65"/>
      <c r="O79" s="65"/>
      <c r="P79" s="69">
        <f>データ!DS7</f>
        <v>17</v>
      </c>
      <c r="Q79" s="70"/>
      <c r="R79" s="70"/>
      <c r="S79" s="70"/>
      <c r="T79" s="70"/>
      <c r="U79" s="70"/>
      <c r="V79" s="70"/>
      <c r="W79" s="70"/>
      <c r="X79" s="70"/>
      <c r="Y79" s="70"/>
      <c r="Z79" s="70"/>
      <c r="AA79" s="70"/>
      <c r="AB79" s="70"/>
      <c r="AC79" s="70"/>
      <c r="AD79" s="71"/>
      <c r="AE79" s="69">
        <f>データ!DT7</f>
        <v>15.1</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48.5</v>
      </c>
      <c r="DH79" s="70"/>
      <c r="DI79" s="70"/>
      <c r="DJ79" s="70"/>
      <c r="DK79" s="70"/>
      <c r="DL79" s="70"/>
      <c r="DM79" s="70"/>
      <c r="DN79" s="70"/>
      <c r="DO79" s="70"/>
      <c r="DP79" s="70"/>
      <c r="DQ79" s="70"/>
      <c r="DR79" s="70"/>
      <c r="DS79" s="70"/>
      <c r="DT79" s="70"/>
      <c r="DU79" s="71"/>
      <c r="DV79" s="69">
        <f>データ!EE7</f>
        <v>50.9</v>
      </c>
      <c r="DW79" s="70"/>
      <c r="DX79" s="70"/>
      <c r="DY79" s="70"/>
      <c r="DZ79" s="70"/>
      <c r="EA79" s="70"/>
      <c r="EB79" s="70"/>
      <c r="EC79" s="70"/>
      <c r="ED79" s="70"/>
      <c r="EE79" s="70"/>
      <c r="EF79" s="70"/>
      <c r="EG79" s="70"/>
      <c r="EH79" s="70"/>
      <c r="EI79" s="70"/>
      <c r="EJ79" s="71"/>
      <c r="EK79" s="69">
        <f>データ!EF7</f>
        <v>53.7</v>
      </c>
      <c r="EL79" s="70"/>
      <c r="EM79" s="70"/>
      <c r="EN79" s="70"/>
      <c r="EO79" s="70"/>
      <c r="EP79" s="70"/>
      <c r="EQ79" s="70"/>
      <c r="ER79" s="70"/>
      <c r="ES79" s="70"/>
      <c r="ET79" s="70"/>
      <c r="EU79" s="70"/>
      <c r="EV79" s="70"/>
      <c r="EW79" s="70"/>
      <c r="EX79" s="70"/>
      <c r="EY79" s="71"/>
      <c r="EZ79" s="69">
        <f>データ!EG7</f>
        <v>57.8</v>
      </c>
      <c r="FA79" s="70"/>
      <c r="FB79" s="70"/>
      <c r="FC79" s="70"/>
      <c r="FD79" s="70"/>
      <c r="FE79" s="70"/>
      <c r="FF79" s="70"/>
      <c r="FG79" s="70"/>
      <c r="FH79" s="70"/>
      <c r="FI79" s="70"/>
      <c r="FJ79" s="70"/>
      <c r="FK79" s="70"/>
      <c r="FL79" s="70"/>
      <c r="FM79" s="70"/>
      <c r="FN79" s="71"/>
      <c r="FO79" s="69">
        <f>データ!EH7</f>
        <v>61.2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77.3</v>
      </c>
      <c r="GU79" s="70"/>
      <c r="GV79" s="70"/>
      <c r="GW79" s="70"/>
      <c r="GX79" s="70"/>
      <c r="GY79" s="70"/>
      <c r="GZ79" s="70"/>
      <c r="HA79" s="70"/>
      <c r="HB79" s="70"/>
      <c r="HC79" s="70"/>
      <c r="HD79" s="70"/>
      <c r="HE79" s="70"/>
      <c r="HF79" s="70"/>
      <c r="HG79" s="70"/>
      <c r="HH79" s="71"/>
      <c r="HI79" s="69">
        <f>データ!EP7</f>
        <v>76</v>
      </c>
      <c r="HJ79" s="70"/>
      <c r="HK79" s="70"/>
      <c r="HL79" s="70"/>
      <c r="HM79" s="70"/>
      <c r="HN79" s="70"/>
      <c r="HO79" s="70"/>
      <c r="HP79" s="70"/>
      <c r="HQ79" s="70"/>
      <c r="HR79" s="70"/>
      <c r="HS79" s="70"/>
      <c r="HT79" s="70"/>
      <c r="HU79" s="70"/>
      <c r="HV79" s="70"/>
      <c r="HW79" s="71"/>
      <c r="HX79" s="69">
        <f>データ!EQ7</f>
        <v>75.900000000000006</v>
      </c>
      <c r="HY79" s="70"/>
      <c r="HZ79" s="70"/>
      <c r="IA79" s="70"/>
      <c r="IB79" s="70"/>
      <c r="IC79" s="70"/>
      <c r="ID79" s="70"/>
      <c r="IE79" s="70"/>
      <c r="IF79" s="70"/>
      <c r="IG79" s="70"/>
      <c r="IH79" s="70"/>
      <c r="II79" s="70"/>
      <c r="IJ79" s="70"/>
      <c r="IK79" s="70"/>
      <c r="IL79" s="71"/>
      <c r="IM79" s="69">
        <f>データ!ER7</f>
        <v>79.400000000000006</v>
      </c>
      <c r="IN79" s="70"/>
      <c r="IO79" s="70"/>
      <c r="IP79" s="70"/>
      <c r="IQ79" s="70"/>
      <c r="IR79" s="70"/>
      <c r="IS79" s="70"/>
      <c r="IT79" s="70"/>
      <c r="IU79" s="70"/>
      <c r="IV79" s="70"/>
      <c r="IW79" s="70"/>
      <c r="IX79" s="70"/>
      <c r="IY79" s="70"/>
      <c r="IZ79" s="70"/>
      <c r="JA79" s="71"/>
      <c r="JB79" s="69">
        <f>データ!ES7</f>
        <v>81.5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53730458</v>
      </c>
      <c r="KH79" s="67"/>
      <c r="KI79" s="67"/>
      <c r="KJ79" s="67"/>
      <c r="KK79" s="67"/>
      <c r="KL79" s="67"/>
      <c r="KM79" s="67"/>
      <c r="KN79" s="67"/>
      <c r="KO79" s="67"/>
      <c r="KP79" s="67"/>
      <c r="KQ79" s="67"/>
      <c r="KR79" s="67"/>
      <c r="KS79" s="67"/>
      <c r="KT79" s="67"/>
      <c r="KU79" s="68"/>
      <c r="KV79" s="66">
        <f>データ!FA7</f>
        <v>54653622</v>
      </c>
      <c r="KW79" s="67"/>
      <c r="KX79" s="67"/>
      <c r="KY79" s="67"/>
      <c r="KZ79" s="67"/>
      <c r="LA79" s="67"/>
      <c r="LB79" s="67"/>
      <c r="LC79" s="67"/>
      <c r="LD79" s="67"/>
      <c r="LE79" s="67"/>
      <c r="LF79" s="67"/>
      <c r="LG79" s="67"/>
      <c r="LH79" s="67"/>
      <c r="LI79" s="67"/>
      <c r="LJ79" s="68"/>
      <c r="LK79" s="66">
        <f>データ!FB7</f>
        <v>55709422</v>
      </c>
      <c r="LL79" s="67"/>
      <c r="LM79" s="67"/>
      <c r="LN79" s="67"/>
      <c r="LO79" s="67"/>
      <c r="LP79" s="67"/>
      <c r="LQ79" s="67"/>
      <c r="LR79" s="67"/>
      <c r="LS79" s="67"/>
      <c r="LT79" s="67"/>
      <c r="LU79" s="67"/>
      <c r="LV79" s="67"/>
      <c r="LW79" s="67"/>
      <c r="LX79" s="67"/>
      <c r="LY79" s="68"/>
      <c r="LZ79" s="66">
        <f>データ!FC7</f>
        <v>56125164</v>
      </c>
      <c r="MA79" s="67"/>
      <c r="MB79" s="67"/>
      <c r="MC79" s="67"/>
      <c r="MD79" s="67"/>
      <c r="ME79" s="67"/>
      <c r="MF79" s="67"/>
      <c r="MG79" s="67"/>
      <c r="MH79" s="67"/>
      <c r="MI79" s="67"/>
      <c r="MJ79" s="67"/>
      <c r="MK79" s="67"/>
      <c r="ML79" s="67"/>
      <c r="MM79" s="67"/>
      <c r="MN79" s="68"/>
      <c r="MO79" s="66">
        <f>データ!FD7</f>
        <v>56256415</v>
      </c>
      <c r="MP79" s="67"/>
      <c r="MQ79" s="67"/>
      <c r="MR79" s="67"/>
      <c r="MS79" s="67"/>
      <c r="MT79" s="67"/>
      <c r="MU79" s="67"/>
      <c r="MV79" s="67"/>
      <c r="MW79" s="67"/>
      <c r="MX79" s="67"/>
      <c r="MY79" s="67"/>
      <c r="MZ79" s="67"/>
      <c r="NA79" s="67"/>
      <c r="NB79" s="67"/>
      <c r="NC79" s="68"/>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89h73mkjwzdIsGFbzUVQ5RBAeikNAa1lvyT5hOilQY+jntNUNZyiSEV2780LAzyDY/i2Rg9J/rNKwIMfdqldg==" saltValue="EoZ/b6AALJXpGBpJbk0pP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111</v>
      </c>
      <c r="AJ4" s="138"/>
      <c r="AK4" s="138"/>
      <c r="AL4" s="138"/>
      <c r="AM4" s="138"/>
      <c r="AN4" s="138"/>
      <c r="AO4" s="138"/>
      <c r="AP4" s="138"/>
      <c r="AQ4" s="138"/>
      <c r="AR4" s="138"/>
      <c r="AS4" s="139"/>
      <c r="AT4" s="136" t="s">
        <v>112</v>
      </c>
      <c r="AU4" s="135"/>
      <c r="AV4" s="135"/>
      <c r="AW4" s="135"/>
      <c r="AX4" s="135"/>
      <c r="AY4" s="135"/>
      <c r="AZ4" s="135"/>
      <c r="BA4" s="135"/>
      <c r="BB4" s="135"/>
      <c r="BC4" s="135"/>
      <c r="BD4" s="135"/>
      <c r="BE4" s="136" t="s">
        <v>113</v>
      </c>
      <c r="BF4" s="135"/>
      <c r="BG4" s="135"/>
      <c r="BH4" s="135"/>
      <c r="BI4" s="135"/>
      <c r="BJ4" s="135"/>
      <c r="BK4" s="135"/>
      <c r="BL4" s="135"/>
      <c r="BM4" s="135"/>
      <c r="BN4" s="135"/>
      <c r="BO4" s="135"/>
      <c r="BP4" s="137" t="s">
        <v>114</v>
      </c>
      <c r="BQ4" s="138"/>
      <c r="BR4" s="138"/>
      <c r="BS4" s="138"/>
      <c r="BT4" s="138"/>
      <c r="BU4" s="138"/>
      <c r="BV4" s="138"/>
      <c r="BW4" s="138"/>
      <c r="BX4" s="138"/>
      <c r="BY4" s="138"/>
      <c r="BZ4" s="139"/>
      <c r="CA4" s="135" t="s">
        <v>115</v>
      </c>
      <c r="CB4" s="135"/>
      <c r="CC4" s="135"/>
      <c r="CD4" s="135"/>
      <c r="CE4" s="135"/>
      <c r="CF4" s="135"/>
      <c r="CG4" s="135"/>
      <c r="CH4" s="135"/>
      <c r="CI4" s="135"/>
      <c r="CJ4" s="135"/>
      <c r="CK4" s="135"/>
      <c r="CL4" s="136" t="s">
        <v>116</v>
      </c>
      <c r="CM4" s="135"/>
      <c r="CN4" s="135"/>
      <c r="CO4" s="135"/>
      <c r="CP4" s="135"/>
      <c r="CQ4" s="135"/>
      <c r="CR4" s="135"/>
      <c r="CS4" s="135"/>
      <c r="CT4" s="135"/>
      <c r="CU4" s="135"/>
      <c r="CV4" s="135"/>
      <c r="CW4" s="135" t="s">
        <v>117</v>
      </c>
      <c r="CX4" s="135"/>
      <c r="CY4" s="135"/>
      <c r="CZ4" s="135"/>
      <c r="DA4" s="135"/>
      <c r="DB4" s="135"/>
      <c r="DC4" s="135"/>
      <c r="DD4" s="135"/>
      <c r="DE4" s="135"/>
      <c r="DF4" s="135"/>
      <c r="DG4" s="135"/>
      <c r="DH4" s="135" t="s">
        <v>118</v>
      </c>
      <c r="DI4" s="135"/>
      <c r="DJ4" s="135"/>
      <c r="DK4" s="135"/>
      <c r="DL4" s="135"/>
      <c r="DM4" s="135"/>
      <c r="DN4" s="135"/>
      <c r="DO4" s="135"/>
      <c r="DP4" s="135"/>
      <c r="DQ4" s="135"/>
      <c r="DR4" s="135"/>
      <c r="DS4" s="136" t="s">
        <v>119</v>
      </c>
      <c r="DT4" s="135"/>
      <c r="DU4" s="135"/>
      <c r="DV4" s="135"/>
      <c r="DW4" s="135"/>
      <c r="DX4" s="135"/>
      <c r="DY4" s="135"/>
      <c r="DZ4" s="135"/>
      <c r="EA4" s="135"/>
      <c r="EB4" s="135"/>
      <c r="EC4" s="135"/>
      <c r="ED4" s="137" t="s">
        <v>120</v>
      </c>
      <c r="EE4" s="138"/>
      <c r="EF4" s="138"/>
      <c r="EG4" s="138"/>
      <c r="EH4" s="138"/>
      <c r="EI4" s="138"/>
      <c r="EJ4" s="138"/>
      <c r="EK4" s="138"/>
      <c r="EL4" s="138"/>
      <c r="EM4" s="138"/>
      <c r="EN4" s="139"/>
      <c r="EO4" s="135" t="s">
        <v>121</v>
      </c>
      <c r="EP4" s="135"/>
      <c r="EQ4" s="135"/>
      <c r="ER4" s="135"/>
      <c r="ES4" s="135"/>
      <c r="ET4" s="135"/>
      <c r="EU4" s="135"/>
      <c r="EV4" s="135"/>
      <c r="EW4" s="135"/>
      <c r="EX4" s="135"/>
      <c r="EY4" s="135"/>
      <c r="EZ4" s="135" t="s">
        <v>122</v>
      </c>
      <c r="FA4" s="135"/>
      <c r="FB4" s="135"/>
      <c r="FC4" s="135"/>
      <c r="FD4" s="135"/>
      <c r="FE4" s="135"/>
      <c r="FF4" s="135"/>
      <c r="FG4" s="135"/>
      <c r="FH4" s="135"/>
      <c r="FI4" s="135"/>
      <c r="FJ4" s="135"/>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158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158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159</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160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161</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162</v>
      </c>
      <c r="B6" s="50">
        <f>B8</f>
        <v>2023</v>
      </c>
      <c r="C6" s="50">
        <f t="shared" ref="C6:M6" si="2">C8</f>
        <v>137500</v>
      </c>
      <c r="D6" s="50">
        <f t="shared" si="2"/>
        <v>46</v>
      </c>
      <c r="E6" s="50">
        <f t="shared" si="2"/>
        <v>6</v>
      </c>
      <c r="F6" s="50">
        <f t="shared" si="2"/>
        <v>0</v>
      </c>
      <c r="G6" s="50">
        <f t="shared" si="2"/>
        <v>1</v>
      </c>
      <c r="H6" s="132" t="str">
        <f>IF(H8&lt;&gt;I8,H8,"")&amp;IF(I8&lt;&gt;J8,I8,"")&amp;"　"&amp;J8</f>
        <v>東京都　地方独立行政法人東京都健康長寿医療センター</v>
      </c>
      <c r="I6" s="133"/>
      <c r="J6" s="13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32</v>
      </c>
      <c r="R6" s="50" t="str">
        <f t="shared" si="3"/>
        <v>対象</v>
      </c>
      <c r="S6" s="50" t="str">
        <f t="shared" si="3"/>
        <v>透 I 訓 ガ</v>
      </c>
      <c r="T6" s="50" t="str">
        <f t="shared" si="3"/>
        <v>救 臨 災 輪</v>
      </c>
      <c r="U6" s="51" t="str">
        <f>U8</f>
        <v>-</v>
      </c>
      <c r="V6" s="51">
        <f>V8</f>
        <v>61628</v>
      </c>
      <c r="W6" s="50" t="str">
        <f>W8</f>
        <v>非該当</v>
      </c>
      <c r="X6" s="50" t="str">
        <f t="shared" ref="X6" si="4">X8</f>
        <v>非該当</v>
      </c>
      <c r="Y6" s="50" t="str">
        <f t="shared" si="3"/>
        <v>１３：１</v>
      </c>
      <c r="Z6" s="51">
        <f t="shared" si="3"/>
        <v>520</v>
      </c>
      <c r="AA6" s="51" t="str">
        <f t="shared" si="3"/>
        <v>-</v>
      </c>
      <c r="AB6" s="51" t="str">
        <f t="shared" si="3"/>
        <v>-</v>
      </c>
      <c r="AC6" s="51">
        <f t="shared" si="3"/>
        <v>30</v>
      </c>
      <c r="AD6" s="51" t="str">
        <f t="shared" si="3"/>
        <v>-</v>
      </c>
      <c r="AE6" s="51">
        <f t="shared" si="3"/>
        <v>550</v>
      </c>
      <c r="AF6" s="51">
        <f t="shared" si="3"/>
        <v>433</v>
      </c>
      <c r="AG6" s="51" t="str">
        <f t="shared" si="3"/>
        <v>-</v>
      </c>
      <c r="AH6" s="51">
        <f t="shared" si="3"/>
        <v>433</v>
      </c>
      <c r="AI6" s="52">
        <f>IF(AI8="-",NA(),AI8)</f>
        <v>94.7</v>
      </c>
      <c r="AJ6" s="52">
        <f t="shared" ref="AJ6:AR6" si="5">IF(AJ8="-",NA(),AJ8)</f>
        <v>100.9</v>
      </c>
      <c r="AK6" s="52">
        <f t="shared" si="5"/>
        <v>116.4</v>
      </c>
      <c r="AL6" s="52">
        <f t="shared" si="5"/>
        <v>108.5</v>
      </c>
      <c r="AM6" s="52">
        <f t="shared" si="5"/>
        <v>98.8</v>
      </c>
      <c r="AN6" s="52">
        <f t="shared" si="5"/>
        <v>99.2</v>
      </c>
      <c r="AO6" s="52">
        <f t="shared" si="5"/>
        <v>102.9</v>
      </c>
      <c r="AP6" s="52">
        <f t="shared" si="5"/>
        <v>106.1</v>
      </c>
      <c r="AQ6" s="52">
        <f t="shared" si="5"/>
        <v>102.9</v>
      </c>
      <c r="AR6" s="52">
        <f t="shared" si="5"/>
        <v>97.4</v>
      </c>
      <c r="AS6" s="52" t="str">
        <f>IF(AS8="-","【-】","【"&amp;SUBSTITUTE(TEXT(AS8,"#,##0.0"),"-","△")&amp;"】")</f>
        <v>【96.6】</v>
      </c>
      <c r="AT6" s="52">
        <f>IF(AT8="-",NA(),AT8)</f>
        <v>81.099999999999994</v>
      </c>
      <c r="AU6" s="52">
        <f t="shared" ref="AU6:BC6" si="6">IF(AU8="-",NA(),AU8)</f>
        <v>80.3</v>
      </c>
      <c r="AV6" s="52">
        <f t="shared" si="6"/>
        <v>86.7</v>
      </c>
      <c r="AW6" s="52">
        <f t="shared" si="6"/>
        <v>83.6</v>
      </c>
      <c r="AX6" s="52">
        <f t="shared" si="6"/>
        <v>78.8</v>
      </c>
      <c r="AY6" s="52">
        <f t="shared" si="6"/>
        <v>93.7</v>
      </c>
      <c r="AZ6" s="52">
        <f t="shared" si="6"/>
        <v>88.7</v>
      </c>
      <c r="BA6" s="52">
        <f t="shared" si="6"/>
        <v>90.6</v>
      </c>
      <c r="BB6" s="52">
        <f t="shared" si="6"/>
        <v>90.6</v>
      </c>
      <c r="BC6" s="52">
        <f t="shared" si="6"/>
        <v>91.5</v>
      </c>
      <c r="BD6" s="52" t="str">
        <f>IF(BD8="-","【-】","【"&amp;SUBSTITUTE(TEXT(BD8,"#,##0.0"),"-","△")&amp;"】")</f>
        <v>【86.6】</v>
      </c>
      <c r="BE6" s="52">
        <f>IF(BE8="-",NA(),BE8)</f>
        <v>76.5</v>
      </c>
      <c r="BF6" s="52">
        <f t="shared" ref="BF6:BN6" si="7">IF(BF8="-",NA(),BF8)</f>
        <v>75.3</v>
      </c>
      <c r="BG6" s="52">
        <f t="shared" si="7"/>
        <v>81.8</v>
      </c>
      <c r="BH6" s="52">
        <f t="shared" si="7"/>
        <v>78.900000000000006</v>
      </c>
      <c r="BI6" s="52">
        <f t="shared" si="7"/>
        <v>76.8</v>
      </c>
      <c r="BJ6" s="52">
        <f t="shared" si="7"/>
        <v>91.6</v>
      </c>
      <c r="BK6" s="52">
        <f t="shared" si="7"/>
        <v>86.5</v>
      </c>
      <c r="BL6" s="52">
        <f t="shared" si="7"/>
        <v>88.6</v>
      </c>
      <c r="BM6" s="52">
        <f t="shared" si="7"/>
        <v>88.6</v>
      </c>
      <c r="BN6" s="52">
        <f t="shared" si="7"/>
        <v>89.5</v>
      </c>
      <c r="BO6" s="52" t="str">
        <f>IF(BO8="-","【-】","【"&amp;SUBSTITUTE(TEXT(BO8,"#,##0.0"),"-","△")&amp;"】")</f>
        <v>【83.9】</v>
      </c>
      <c r="BP6" s="52">
        <f>IF(BP8="-",NA(),BP8)</f>
        <v>83</v>
      </c>
      <c r="BQ6" s="52">
        <f t="shared" ref="BQ6:BY6" si="8">IF(BQ8="-",NA(),BQ8)</f>
        <v>78.5</v>
      </c>
      <c r="BR6" s="52">
        <f t="shared" si="8"/>
        <v>86.7</v>
      </c>
      <c r="BS6" s="52">
        <f t="shared" si="8"/>
        <v>83.6</v>
      </c>
      <c r="BT6" s="52">
        <f t="shared" si="8"/>
        <v>84.5</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57254</v>
      </c>
      <c r="CB6" s="53">
        <f t="shared" ref="CB6:CJ6" si="9">IF(CB8="-",NA(),CB8)</f>
        <v>61901</v>
      </c>
      <c r="CC6" s="53">
        <f t="shared" si="9"/>
        <v>67145</v>
      </c>
      <c r="CD6" s="53">
        <f t="shared" si="9"/>
        <v>69609</v>
      </c>
      <c r="CE6" s="53">
        <f t="shared" si="9"/>
        <v>66565</v>
      </c>
      <c r="CF6" s="53">
        <f t="shared" si="9"/>
        <v>70630</v>
      </c>
      <c r="CG6" s="53">
        <f t="shared" si="9"/>
        <v>75766</v>
      </c>
      <c r="CH6" s="53">
        <f t="shared" si="9"/>
        <v>79610</v>
      </c>
      <c r="CI6" s="53">
        <f t="shared" si="9"/>
        <v>82275</v>
      </c>
      <c r="CJ6" s="53">
        <f t="shared" si="9"/>
        <v>83606</v>
      </c>
      <c r="CK6" s="52" t="str">
        <f>IF(CK8="-","【-】","【"&amp;SUBSTITUTE(TEXT(CK8,"#,##0"),"-","△")&amp;"】")</f>
        <v>【62,428】</v>
      </c>
      <c r="CL6" s="53">
        <f>IF(CL8="-",NA(),CL8)</f>
        <v>12692</v>
      </c>
      <c r="CM6" s="53">
        <f t="shared" ref="CM6:CU6" si="10">IF(CM8="-",NA(),CM8)</f>
        <v>13824</v>
      </c>
      <c r="CN6" s="53">
        <f t="shared" si="10"/>
        <v>15512</v>
      </c>
      <c r="CO6" s="53">
        <f t="shared" si="10"/>
        <v>15791</v>
      </c>
      <c r="CP6" s="53">
        <f t="shared" si="10"/>
        <v>15878</v>
      </c>
      <c r="CQ6" s="53">
        <f t="shared" si="10"/>
        <v>20687</v>
      </c>
      <c r="CR6" s="53">
        <f t="shared" si="10"/>
        <v>22637</v>
      </c>
      <c r="CS6" s="53">
        <f t="shared" si="10"/>
        <v>23244</v>
      </c>
      <c r="CT6" s="53">
        <f t="shared" si="10"/>
        <v>23704</v>
      </c>
      <c r="CU6" s="53">
        <f t="shared" si="10"/>
        <v>25007</v>
      </c>
      <c r="CV6" s="52" t="str">
        <f>IF(CV8="-","【-】","【"&amp;SUBSTITUTE(TEXT(CV8,"#,##0"),"-","△")&amp;"】")</f>
        <v>【18,236】</v>
      </c>
      <c r="CW6" s="52">
        <f>IF(CW8="-",NA(),CW8)</f>
        <v>53</v>
      </c>
      <c r="CX6" s="52">
        <f t="shared" ref="CX6:DF6" si="11">IF(CX8="-",NA(),CX8)</f>
        <v>50.6</v>
      </c>
      <c r="CY6" s="52">
        <f t="shared" si="11"/>
        <v>43</v>
      </c>
      <c r="CZ6" s="52">
        <f t="shared" si="11"/>
        <v>45.1</v>
      </c>
      <c r="DA6" s="52">
        <f t="shared" si="11"/>
        <v>50.6</v>
      </c>
      <c r="DB6" s="52">
        <f t="shared" si="11"/>
        <v>47.7</v>
      </c>
      <c r="DC6" s="52">
        <f t="shared" si="11"/>
        <v>51.8</v>
      </c>
      <c r="DD6" s="52">
        <f t="shared" si="11"/>
        <v>49.6</v>
      </c>
      <c r="DE6" s="52">
        <f t="shared" si="11"/>
        <v>48.8</v>
      </c>
      <c r="DF6" s="52">
        <f t="shared" si="11"/>
        <v>48.6</v>
      </c>
      <c r="DG6" s="52" t="str">
        <f>IF(DG8="-","【-】","【"&amp;SUBSTITUTE(TEXT(DG8,"#,##0.0"),"-","△")&amp;"】")</f>
        <v>【56.1】</v>
      </c>
      <c r="DH6" s="52">
        <f>IF(DH8="-",NA(),DH8)</f>
        <v>25.6</v>
      </c>
      <c r="DI6" s="52">
        <f t="shared" ref="DI6:DQ6" si="12">IF(DI8="-",NA(),DI8)</f>
        <v>23.3</v>
      </c>
      <c r="DJ6" s="52">
        <f t="shared" si="12"/>
        <v>20.5</v>
      </c>
      <c r="DK6" s="52">
        <f t="shared" si="12"/>
        <v>22.1</v>
      </c>
      <c r="DL6" s="52">
        <f t="shared" si="12"/>
        <v>24.2</v>
      </c>
      <c r="DM6" s="52">
        <f t="shared" si="12"/>
        <v>29.2</v>
      </c>
      <c r="DN6" s="52">
        <f t="shared" si="12"/>
        <v>29</v>
      </c>
      <c r="DO6" s="52">
        <f t="shared" si="12"/>
        <v>29.2</v>
      </c>
      <c r="DP6" s="52">
        <f t="shared" si="12"/>
        <v>29.4</v>
      </c>
      <c r="DQ6" s="52">
        <f t="shared" si="12"/>
        <v>30.9</v>
      </c>
      <c r="DR6" s="52" t="str">
        <f>IF(DR8="-","【-】","【"&amp;SUBSTITUTE(TEXT(DR8,"#,##0.0"),"-","△")&amp;"】")</f>
        <v>【26.4】</v>
      </c>
      <c r="DS6" s="52">
        <f>IF(DS8="-",NA(),DS8)</f>
        <v>17</v>
      </c>
      <c r="DT6" s="52">
        <f t="shared" ref="DT6:EB6" si="13">IF(DT8="-",NA(),DT8)</f>
        <v>15.1</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48.5</v>
      </c>
      <c r="EE6" s="52">
        <f t="shared" ref="EE6:EM6" si="14">IF(EE8="-",NA(),EE8)</f>
        <v>50.9</v>
      </c>
      <c r="EF6" s="52">
        <f t="shared" si="14"/>
        <v>53.7</v>
      </c>
      <c r="EG6" s="52">
        <f t="shared" si="14"/>
        <v>57.8</v>
      </c>
      <c r="EH6" s="52">
        <f t="shared" si="14"/>
        <v>61.2</v>
      </c>
      <c r="EI6" s="52">
        <f t="shared" si="14"/>
        <v>52.5</v>
      </c>
      <c r="EJ6" s="52">
        <f t="shared" si="14"/>
        <v>54</v>
      </c>
      <c r="EK6" s="52">
        <f t="shared" si="14"/>
        <v>55.4</v>
      </c>
      <c r="EL6" s="52">
        <f t="shared" si="14"/>
        <v>55.5</v>
      </c>
      <c r="EM6" s="52">
        <f t="shared" si="14"/>
        <v>56</v>
      </c>
      <c r="EN6" s="52" t="str">
        <f>IF(EN8="-","【-】","【"&amp;SUBSTITUTE(TEXT(EN8,"#,##0.0"),"-","△")&amp;"】")</f>
        <v>【57.0】</v>
      </c>
      <c r="EO6" s="52">
        <f>IF(EO8="-",NA(),EO8)</f>
        <v>77.3</v>
      </c>
      <c r="EP6" s="52">
        <f t="shared" ref="EP6:EX6" si="15">IF(EP8="-",NA(),EP8)</f>
        <v>76</v>
      </c>
      <c r="EQ6" s="52">
        <f t="shared" si="15"/>
        <v>75.900000000000006</v>
      </c>
      <c r="ER6" s="52">
        <f t="shared" si="15"/>
        <v>79.400000000000006</v>
      </c>
      <c r="ES6" s="52">
        <f t="shared" si="15"/>
        <v>81.5</v>
      </c>
      <c r="ET6" s="52">
        <f t="shared" si="15"/>
        <v>67.900000000000006</v>
      </c>
      <c r="EU6" s="52">
        <f t="shared" si="15"/>
        <v>69.2</v>
      </c>
      <c r="EV6" s="52">
        <f t="shared" si="15"/>
        <v>70.8</v>
      </c>
      <c r="EW6" s="52">
        <f t="shared" si="15"/>
        <v>70.7</v>
      </c>
      <c r="EX6" s="52">
        <f t="shared" si="15"/>
        <v>70.3</v>
      </c>
      <c r="EY6" s="52" t="str">
        <f>IF(EY8="-","【-】","【"&amp;SUBSTITUTE(TEXT(EY8,"#,##0.0"),"-","△")&amp;"】")</f>
        <v>【70.4】</v>
      </c>
      <c r="EZ6" s="53">
        <f>IF(EZ8="-",NA(),EZ8)</f>
        <v>53730458</v>
      </c>
      <c r="FA6" s="53">
        <f t="shared" ref="FA6:FI6" si="16">IF(FA8="-",NA(),FA8)</f>
        <v>54653622</v>
      </c>
      <c r="FB6" s="53">
        <f t="shared" si="16"/>
        <v>55709422</v>
      </c>
      <c r="FC6" s="53">
        <f t="shared" si="16"/>
        <v>56125164</v>
      </c>
      <c r="FD6" s="53">
        <f t="shared" si="16"/>
        <v>56256415</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163</v>
      </c>
      <c r="B7" s="50">
        <f t="shared" ref="B7:AH7" si="17">B8</f>
        <v>2023</v>
      </c>
      <c r="C7" s="50">
        <f t="shared" si="17"/>
        <v>137500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32</v>
      </c>
      <c r="R7" s="50" t="str">
        <f t="shared" si="17"/>
        <v>対象</v>
      </c>
      <c r="S7" s="50" t="str">
        <f t="shared" si="17"/>
        <v>透 I 訓 ガ</v>
      </c>
      <c r="T7" s="50" t="str">
        <f t="shared" si="17"/>
        <v>救 臨 災 輪</v>
      </c>
      <c r="U7" s="51" t="str">
        <f>U8</f>
        <v>-</v>
      </c>
      <c r="V7" s="51">
        <f>V8</f>
        <v>61628</v>
      </c>
      <c r="W7" s="50" t="str">
        <f>W8</f>
        <v>非該当</v>
      </c>
      <c r="X7" s="50" t="str">
        <f t="shared" si="17"/>
        <v>非該当</v>
      </c>
      <c r="Y7" s="50" t="str">
        <f t="shared" si="17"/>
        <v>１３：１</v>
      </c>
      <c r="Z7" s="51">
        <f t="shared" si="17"/>
        <v>520</v>
      </c>
      <c r="AA7" s="51" t="str">
        <f t="shared" si="17"/>
        <v>-</v>
      </c>
      <c r="AB7" s="51" t="str">
        <f t="shared" si="17"/>
        <v>-</v>
      </c>
      <c r="AC7" s="51">
        <f t="shared" si="17"/>
        <v>30</v>
      </c>
      <c r="AD7" s="51" t="str">
        <f t="shared" si="17"/>
        <v>-</v>
      </c>
      <c r="AE7" s="51">
        <f t="shared" si="17"/>
        <v>550</v>
      </c>
      <c r="AF7" s="51">
        <f t="shared" si="17"/>
        <v>433</v>
      </c>
      <c r="AG7" s="51" t="str">
        <f t="shared" si="17"/>
        <v>-</v>
      </c>
      <c r="AH7" s="51">
        <f t="shared" si="17"/>
        <v>433</v>
      </c>
      <c r="AI7" s="52">
        <f>AI8</f>
        <v>94.7</v>
      </c>
      <c r="AJ7" s="52">
        <f t="shared" ref="AJ7:AR7" si="18">AJ8</f>
        <v>100.9</v>
      </c>
      <c r="AK7" s="52">
        <f t="shared" si="18"/>
        <v>116.4</v>
      </c>
      <c r="AL7" s="52">
        <f t="shared" si="18"/>
        <v>108.5</v>
      </c>
      <c r="AM7" s="52">
        <f t="shared" si="18"/>
        <v>98.8</v>
      </c>
      <c r="AN7" s="52">
        <f t="shared" si="18"/>
        <v>99.2</v>
      </c>
      <c r="AO7" s="52">
        <f t="shared" si="18"/>
        <v>102.9</v>
      </c>
      <c r="AP7" s="52">
        <f t="shared" si="18"/>
        <v>106.1</v>
      </c>
      <c r="AQ7" s="52">
        <f t="shared" si="18"/>
        <v>102.9</v>
      </c>
      <c r="AR7" s="52">
        <f t="shared" si="18"/>
        <v>97.4</v>
      </c>
      <c r="AS7" s="52"/>
      <c r="AT7" s="52">
        <f>AT8</f>
        <v>81.099999999999994</v>
      </c>
      <c r="AU7" s="52">
        <f t="shared" ref="AU7:BC7" si="19">AU8</f>
        <v>80.3</v>
      </c>
      <c r="AV7" s="52">
        <f t="shared" si="19"/>
        <v>86.7</v>
      </c>
      <c r="AW7" s="52">
        <f t="shared" si="19"/>
        <v>83.6</v>
      </c>
      <c r="AX7" s="52">
        <f t="shared" si="19"/>
        <v>78.8</v>
      </c>
      <c r="AY7" s="52">
        <f t="shared" si="19"/>
        <v>93.7</v>
      </c>
      <c r="AZ7" s="52">
        <f t="shared" si="19"/>
        <v>88.7</v>
      </c>
      <c r="BA7" s="52">
        <f t="shared" si="19"/>
        <v>90.6</v>
      </c>
      <c r="BB7" s="52">
        <f t="shared" si="19"/>
        <v>90.6</v>
      </c>
      <c r="BC7" s="52">
        <f t="shared" si="19"/>
        <v>91.5</v>
      </c>
      <c r="BD7" s="52"/>
      <c r="BE7" s="52">
        <f>BE8</f>
        <v>76.5</v>
      </c>
      <c r="BF7" s="52">
        <f t="shared" ref="BF7:BN7" si="20">BF8</f>
        <v>75.3</v>
      </c>
      <c r="BG7" s="52">
        <f t="shared" si="20"/>
        <v>81.8</v>
      </c>
      <c r="BH7" s="52">
        <f t="shared" si="20"/>
        <v>78.900000000000006</v>
      </c>
      <c r="BI7" s="52">
        <f t="shared" si="20"/>
        <v>76.8</v>
      </c>
      <c r="BJ7" s="52">
        <f t="shared" si="20"/>
        <v>91.6</v>
      </c>
      <c r="BK7" s="52">
        <f t="shared" si="20"/>
        <v>86.5</v>
      </c>
      <c r="BL7" s="52">
        <f t="shared" si="20"/>
        <v>88.6</v>
      </c>
      <c r="BM7" s="52">
        <f t="shared" si="20"/>
        <v>88.6</v>
      </c>
      <c r="BN7" s="52">
        <f t="shared" si="20"/>
        <v>89.5</v>
      </c>
      <c r="BO7" s="52"/>
      <c r="BP7" s="52">
        <f>BP8</f>
        <v>83</v>
      </c>
      <c r="BQ7" s="52">
        <f t="shared" ref="BQ7:BY7" si="21">BQ8</f>
        <v>78.5</v>
      </c>
      <c r="BR7" s="52">
        <f t="shared" si="21"/>
        <v>86.7</v>
      </c>
      <c r="BS7" s="52">
        <f t="shared" si="21"/>
        <v>83.6</v>
      </c>
      <c r="BT7" s="52">
        <f t="shared" si="21"/>
        <v>84.5</v>
      </c>
      <c r="BU7" s="52">
        <f t="shared" si="21"/>
        <v>79.8</v>
      </c>
      <c r="BV7" s="52">
        <f t="shared" si="21"/>
        <v>70.599999999999994</v>
      </c>
      <c r="BW7" s="52">
        <f t="shared" si="21"/>
        <v>71.400000000000006</v>
      </c>
      <c r="BX7" s="52">
        <f t="shared" si="21"/>
        <v>72.2</v>
      </c>
      <c r="BY7" s="52">
        <f t="shared" si="21"/>
        <v>74.400000000000006</v>
      </c>
      <c r="BZ7" s="52"/>
      <c r="CA7" s="53">
        <f>CA8</f>
        <v>57254</v>
      </c>
      <c r="CB7" s="53">
        <f t="shared" ref="CB7:CJ7" si="22">CB8</f>
        <v>61901</v>
      </c>
      <c r="CC7" s="53">
        <f t="shared" si="22"/>
        <v>67145</v>
      </c>
      <c r="CD7" s="53">
        <f t="shared" si="22"/>
        <v>69609</v>
      </c>
      <c r="CE7" s="53">
        <f t="shared" si="22"/>
        <v>66565</v>
      </c>
      <c r="CF7" s="53">
        <f t="shared" si="22"/>
        <v>70630</v>
      </c>
      <c r="CG7" s="53">
        <f t="shared" si="22"/>
        <v>75766</v>
      </c>
      <c r="CH7" s="53">
        <f t="shared" si="22"/>
        <v>79610</v>
      </c>
      <c r="CI7" s="53">
        <f t="shared" si="22"/>
        <v>82275</v>
      </c>
      <c r="CJ7" s="53">
        <f t="shared" si="22"/>
        <v>83606</v>
      </c>
      <c r="CK7" s="52"/>
      <c r="CL7" s="53">
        <f>CL8</f>
        <v>12692</v>
      </c>
      <c r="CM7" s="53">
        <f t="shared" ref="CM7:CU7" si="23">CM8</f>
        <v>13824</v>
      </c>
      <c r="CN7" s="53">
        <f t="shared" si="23"/>
        <v>15512</v>
      </c>
      <c r="CO7" s="53">
        <f t="shared" si="23"/>
        <v>15791</v>
      </c>
      <c r="CP7" s="53">
        <f t="shared" si="23"/>
        <v>15878</v>
      </c>
      <c r="CQ7" s="53">
        <f t="shared" si="23"/>
        <v>20687</v>
      </c>
      <c r="CR7" s="53">
        <f t="shared" si="23"/>
        <v>22637</v>
      </c>
      <c r="CS7" s="53">
        <f t="shared" si="23"/>
        <v>23244</v>
      </c>
      <c r="CT7" s="53">
        <f t="shared" si="23"/>
        <v>23704</v>
      </c>
      <c r="CU7" s="53">
        <f t="shared" si="23"/>
        <v>25007</v>
      </c>
      <c r="CV7" s="52"/>
      <c r="CW7" s="52">
        <f>CW8</f>
        <v>53</v>
      </c>
      <c r="CX7" s="52">
        <f t="shared" ref="CX7:DF7" si="24">CX8</f>
        <v>50.6</v>
      </c>
      <c r="CY7" s="52">
        <f t="shared" si="24"/>
        <v>43</v>
      </c>
      <c r="CZ7" s="52">
        <f t="shared" si="24"/>
        <v>45.1</v>
      </c>
      <c r="DA7" s="52">
        <f t="shared" si="24"/>
        <v>50.6</v>
      </c>
      <c r="DB7" s="52">
        <f t="shared" si="24"/>
        <v>47.7</v>
      </c>
      <c r="DC7" s="52">
        <f t="shared" si="24"/>
        <v>51.8</v>
      </c>
      <c r="DD7" s="52">
        <f t="shared" si="24"/>
        <v>49.6</v>
      </c>
      <c r="DE7" s="52">
        <f t="shared" si="24"/>
        <v>48.8</v>
      </c>
      <c r="DF7" s="52">
        <f t="shared" si="24"/>
        <v>48.6</v>
      </c>
      <c r="DG7" s="52"/>
      <c r="DH7" s="52">
        <f>DH8</f>
        <v>25.6</v>
      </c>
      <c r="DI7" s="52">
        <f t="shared" ref="DI7:DQ7" si="25">DI8</f>
        <v>23.3</v>
      </c>
      <c r="DJ7" s="52">
        <f t="shared" si="25"/>
        <v>20.5</v>
      </c>
      <c r="DK7" s="52">
        <f t="shared" si="25"/>
        <v>22.1</v>
      </c>
      <c r="DL7" s="52">
        <f t="shared" si="25"/>
        <v>24.2</v>
      </c>
      <c r="DM7" s="52">
        <f t="shared" si="25"/>
        <v>29.2</v>
      </c>
      <c r="DN7" s="52">
        <f t="shared" si="25"/>
        <v>29</v>
      </c>
      <c r="DO7" s="52">
        <f t="shared" si="25"/>
        <v>29.2</v>
      </c>
      <c r="DP7" s="52">
        <f t="shared" si="25"/>
        <v>29.4</v>
      </c>
      <c r="DQ7" s="52">
        <f t="shared" si="25"/>
        <v>30.9</v>
      </c>
      <c r="DR7" s="52"/>
      <c r="DS7" s="52">
        <f>DS8</f>
        <v>17</v>
      </c>
      <c r="DT7" s="52">
        <f t="shared" ref="DT7:EB7" si="26">DT8</f>
        <v>15.1</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48.5</v>
      </c>
      <c r="EE7" s="52">
        <f t="shared" ref="EE7:EM7" si="27">EE8</f>
        <v>50.9</v>
      </c>
      <c r="EF7" s="52">
        <f t="shared" si="27"/>
        <v>53.7</v>
      </c>
      <c r="EG7" s="52">
        <f t="shared" si="27"/>
        <v>57.8</v>
      </c>
      <c r="EH7" s="52">
        <f t="shared" si="27"/>
        <v>61.2</v>
      </c>
      <c r="EI7" s="52">
        <f t="shared" si="27"/>
        <v>52.5</v>
      </c>
      <c r="EJ7" s="52">
        <f t="shared" si="27"/>
        <v>54</v>
      </c>
      <c r="EK7" s="52">
        <f t="shared" si="27"/>
        <v>55.4</v>
      </c>
      <c r="EL7" s="52">
        <f t="shared" si="27"/>
        <v>55.5</v>
      </c>
      <c r="EM7" s="52">
        <f t="shared" si="27"/>
        <v>56</v>
      </c>
      <c r="EN7" s="52"/>
      <c r="EO7" s="52">
        <f>EO8</f>
        <v>77.3</v>
      </c>
      <c r="EP7" s="52">
        <f t="shared" ref="EP7:EX7" si="28">EP8</f>
        <v>76</v>
      </c>
      <c r="EQ7" s="52">
        <f t="shared" si="28"/>
        <v>75.900000000000006</v>
      </c>
      <c r="ER7" s="52">
        <f t="shared" si="28"/>
        <v>79.400000000000006</v>
      </c>
      <c r="ES7" s="52">
        <f t="shared" si="28"/>
        <v>81.5</v>
      </c>
      <c r="ET7" s="52">
        <f t="shared" si="28"/>
        <v>67.900000000000006</v>
      </c>
      <c r="EU7" s="52">
        <f t="shared" si="28"/>
        <v>69.2</v>
      </c>
      <c r="EV7" s="52">
        <f t="shared" si="28"/>
        <v>70.8</v>
      </c>
      <c r="EW7" s="52">
        <f t="shared" si="28"/>
        <v>70.7</v>
      </c>
      <c r="EX7" s="52">
        <f t="shared" si="28"/>
        <v>70.3</v>
      </c>
      <c r="EY7" s="52"/>
      <c r="EZ7" s="53">
        <f>EZ8</f>
        <v>53730458</v>
      </c>
      <c r="FA7" s="53">
        <f t="shared" ref="FA7:FI7" si="29">FA8</f>
        <v>54653622</v>
      </c>
      <c r="FB7" s="53">
        <f t="shared" si="29"/>
        <v>55709422</v>
      </c>
      <c r="FC7" s="53">
        <f t="shared" si="29"/>
        <v>56125164</v>
      </c>
      <c r="FD7" s="53">
        <f t="shared" si="29"/>
        <v>56256415</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137500</v>
      </c>
      <c r="D8" s="55">
        <v>46</v>
      </c>
      <c r="E8" s="55">
        <v>6</v>
      </c>
      <c r="F8" s="55">
        <v>0</v>
      </c>
      <c r="G8" s="55">
        <v>1</v>
      </c>
      <c r="H8" s="55" t="s">
        <v>164</v>
      </c>
      <c r="I8" s="55" t="s">
        <v>165</v>
      </c>
      <c r="J8" s="55" t="s">
        <v>165</v>
      </c>
      <c r="K8" s="55" t="s">
        <v>166</v>
      </c>
      <c r="L8" s="55" t="s">
        <v>167</v>
      </c>
      <c r="M8" s="55" t="s">
        <v>168</v>
      </c>
      <c r="N8" s="55" t="s">
        <v>169</v>
      </c>
      <c r="O8" s="55" t="s">
        <v>170</v>
      </c>
      <c r="P8" s="55" t="s">
        <v>171</v>
      </c>
      <c r="Q8" s="56">
        <v>32</v>
      </c>
      <c r="R8" s="55" t="s">
        <v>172</v>
      </c>
      <c r="S8" s="55" t="s">
        <v>173</v>
      </c>
      <c r="T8" s="55" t="s">
        <v>174</v>
      </c>
      <c r="U8" s="56" t="s">
        <v>40</v>
      </c>
      <c r="V8" s="56">
        <v>61628</v>
      </c>
      <c r="W8" s="55" t="s">
        <v>175</v>
      </c>
      <c r="X8" s="55" t="s">
        <v>175</v>
      </c>
      <c r="Y8" s="57" t="s">
        <v>176</v>
      </c>
      <c r="Z8" s="56">
        <v>520</v>
      </c>
      <c r="AA8" s="56" t="s">
        <v>40</v>
      </c>
      <c r="AB8" s="56" t="s">
        <v>40</v>
      </c>
      <c r="AC8" s="56">
        <v>30</v>
      </c>
      <c r="AD8" s="56" t="s">
        <v>40</v>
      </c>
      <c r="AE8" s="56">
        <v>550</v>
      </c>
      <c r="AF8" s="56">
        <v>433</v>
      </c>
      <c r="AG8" s="56" t="s">
        <v>40</v>
      </c>
      <c r="AH8" s="56">
        <v>433</v>
      </c>
      <c r="AI8" s="58">
        <v>94.7</v>
      </c>
      <c r="AJ8" s="58">
        <v>100.9</v>
      </c>
      <c r="AK8" s="58">
        <v>116.4</v>
      </c>
      <c r="AL8" s="58">
        <v>108.5</v>
      </c>
      <c r="AM8" s="58">
        <v>98.8</v>
      </c>
      <c r="AN8" s="58">
        <v>99.2</v>
      </c>
      <c r="AO8" s="58">
        <v>102.9</v>
      </c>
      <c r="AP8" s="58">
        <v>106.1</v>
      </c>
      <c r="AQ8" s="58">
        <v>102.9</v>
      </c>
      <c r="AR8" s="58">
        <v>97.4</v>
      </c>
      <c r="AS8" s="58">
        <v>96.6</v>
      </c>
      <c r="AT8" s="58">
        <v>81.099999999999994</v>
      </c>
      <c r="AU8" s="58">
        <v>80.3</v>
      </c>
      <c r="AV8" s="58">
        <v>86.7</v>
      </c>
      <c r="AW8" s="58">
        <v>83.6</v>
      </c>
      <c r="AX8" s="58">
        <v>78.8</v>
      </c>
      <c r="AY8" s="58">
        <v>93.7</v>
      </c>
      <c r="AZ8" s="58">
        <v>88.7</v>
      </c>
      <c r="BA8" s="58">
        <v>90.6</v>
      </c>
      <c r="BB8" s="58">
        <v>90.6</v>
      </c>
      <c r="BC8" s="58">
        <v>91.5</v>
      </c>
      <c r="BD8" s="58">
        <v>86.6</v>
      </c>
      <c r="BE8" s="59">
        <v>76.5</v>
      </c>
      <c r="BF8" s="59">
        <v>75.3</v>
      </c>
      <c r="BG8" s="59">
        <v>81.8</v>
      </c>
      <c r="BH8" s="59">
        <v>78.900000000000006</v>
      </c>
      <c r="BI8" s="59">
        <v>76.8</v>
      </c>
      <c r="BJ8" s="59">
        <v>91.6</v>
      </c>
      <c r="BK8" s="59">
        <v>86.5</v>
      </c>
      <c r="BL8" s="59">
        <v>88.6</v>
      </c>
      <c r="BM8" s="59">
        <v>88.6</v>
      </c>
      <c r="BN8" s="59">
        <v>89.5</v>
      </c>
      <c r="BO8" s="59">
        <v>83.9</v>
      </c>
      <c r="BP8" s="58">
        <v>83</v>
      </c>
      <c r="BQ8" s="58">
        <v>78.5</v>
      </c>
      <c r="BR8" s="58">
        <v>86.7</v>
      </c>
      <c r="BS8" s="58">
        <v>83.6</v>
      </c>
      <c r="BT8" s="58">
        <v>84.5</v>
      </c>
      <c r="BU8" s="58">
        <v>79.8</v>
      </c>
      <c r="BV8" s="58">
        <v>70.599999999999994</v>
      </c>
      <c r="BW8" s="58">
        <v>71.400000000000006</v>
      </c>
      <c r="BX8" s="58">
        <v>72.2</v>
      </c>
      <c r="BY8" s="58">
        <v>74.400000000000006</v>
      </c>
      <c r="BZ8" s="58">
        <v>68.7</v>
      </c>
      <c r="CA8" s="59">
        <v>57254</v>
      </c>
      <c r="CB8" s="59">
        <v>61901</v>
      </c>
      <c r="CC8" s="59">
        <v>67145</v>
      </c>
      <c r="CD8" s="59">
        <v>69609</v>
      </c>
      <c r="CE8" s="59">
        <v>66565</v>
      </c>
      <c r="CF8" s="59">
        <v>70630</v>
      </c>
      <c r="CG8" s="59">
        <v>75766</v>
      </c>
      <c r="CH8" s="59">
        <v>79610</v>
      </c>
      <c r="CI8" s="59">
        <v>82275</v>
      </c>
      <c r="CJ8" s="59">
        <v>83606</v>
      </c>
      <c r="CK8" s="58">
        <v>62428</v>
      </c>
      <c r="CL8" s="59">
        <v>12692</v>
      </c>
      <c r="CM8" s="59">
        <v>13824</v>
      </c>
      <c r="CN8" s="59">
        <v>15512</v>
      </c>
      <c r="CO8" s="59">
        <v>15791</v>
      </c>
      <c r="CP8" s="59">
        <v>15878</v>
      </c>
      <c r="CQ8" s="59">
        <v>20687</v>
      </c>
      <c r="CR8" s="59">
        <v>22637</v>
      </c>
      <c r="CS8" s="59">
        <v>23244</v>
      </c>
      <c r="CT8" s="59">
        <v>23704</v>
      </c>
      <c r="CU8" s="59">
        <v>25007</v>
      </c>
      <c r="CV8" s="58">
        <v>18236</v>
      </c>
      <c r="CW8" s="59">
        <v>53</v>
      </c>
      <c r="CX8" s="59">
        <v>50.6</v>
      </c>
      <c r="CY8" s="59">
        <v>43</v>
      </c>
      <c r="CZ8" s="59">
        <v>45.1</v>
      </c>
      <c r="DA8" s="59">
        <v>50.6</v>
      </c>
      <c r="DB8" s="59">
        <v>47.7</v>
      </c>
      <c r="DC8" s="59">
        <v>51.8</v>
      </c>
      <c r="DD8" s="59">
        <v>49.6</v>
      </c>
      <c r="DE8" s="59">
        <v>48.8</v>
      </c>
      <c r="DF8" s="59">
        <v>48.6</v>
      </c>
      <c r="DG8" s="59">
        <v>56.1</v>
      </c>
      <c r="DH8" s="59">
        <v>25.6</v>
      </c>
      <c r="DI8" s="59">
        <v>23.3</v>
      </c>
      <c r="DJ8" s="59">
        <v>20.5</v>
      </c>
      <c r="DK8" s="59">
        <v>22.1</v>
      </c>
      <c r="DL8" s="59">
        <v>24.2</v>
      </c>
      <c r="DM8" s="59">
        <v>29.2</v>
      </c>
      <c r="DN8" s="59">
        <v>29</v>
      </c>
      <c r="DO8" s="59">
        <v>29.2</v>
      </c>
      <c r="DP8" s="59">
        <v>29.4</v>
      </c>
      <c r="DQ8" s="59">
        <v>30.9</v>
      </c>
      <c r="DR8" s="59">
        <v>26.4</v>
      </c>
      <c r="DS8" s="59">
        <v>17</v>
      </c>
      <c r="DT8" s="59">
        <v>15.1</v>
      </c>
      <c r="DU8" s="59">
        <v>0</v>
      </c>
      <c r="DV8" s="59">
        <v>0</v>
      </c>
      <c r="DW8" s="59">
        <v>0</v>
      </c>
      <c r="DX8" s="59">
        <v>27</v>
      </c>
      <c r="DY8" s="59">
        <v>34.200000000000003</v>
      </c>
      <c r="DZ8" s="59">
        <v>29.2</v>
      </c>
      <c r="EA8" s="59">
        <v>25.3</v>
      </c>
      <c r="EB8" s="59">
        <v>21</v>
      </c>
      <c r="EC8" s="59">
        <v>54.5</v>
      </c>
      <c r="ED8" s="58">
        <v>48.5</v>
      </c>
      <c r="EE8" s="58">
        <v>50.9</v>
      </c>
      <c r="EF8" s="58">
        <v>53.7</v>
      </c>
      <c r="EG8" s="58">
        <v>57.8</v>
      </c>
      <c r="EH8" s="58">
        <v>61.2</v>
      </c>
      <c r="EI8" s="58">
        <v>52.5</v>
      </c>
      <c r="EJ8" s="58">
        <v>54</v>
      </c>
      <c r="EK8" s="58">
        <v>55.4</v>
      </c>
      <c r="EL8" s="58">
        <v>55.5</v>
      </c>
      <c r="EM8" s="58">
        <v>56</v>
      </c>
      <c r="EN8" s="58">
        <v>57</v>
      </c>
      <c r="EO8" s="58">
        <v>77.3</v>
      </c>
      <c r="EP8" s="58">
        <v>76</v>
      </c>
      <c r="EQ8" s="58">
        <v>75.900000000000006</v>
      </c>
      <c r="ER8" s="58">
        <v>79.400000000000006</v>
      </c>
      <c r="ES8" s="58">
        <v>81.5</v>
      </c>
      <c r="ET8" s="58">
        <v>67.900000000000006</v>
      </c>
      <c r="EU8" s="58">
        <v>69.2</v>
      </c>
      <c r="EV8" s="58">
        <v>70.8</v>
      </c>
      <c r="EW8" s="58">
        <v>70.7</v>
      </c>
      <c r="EX8" s="58">
        <v>70.3</v>
      </c>
      <c r="EY8" s="58">
        <v>70.400000000000006</v>
      </c>
      <c r="EZ8" s="59">
        <v>53730458</v>
      </c>
      <c r="FA8" s="59">
        <v>54653622</v>
      </c>
      <c r="FB8" s="59">
        <v>55709422</v>
      </c>
      <c r="FC8" s="59">
        <v>56125164</v>
      </c>
      <c r="FD8" s="59">
        <v>56256415</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0A9B41A0-423E-4BA1-BD3C-DAB6E4F462C2}"/>
</file>

<file path=customXml/itemProps2.xml><?xml version="1.0" encoding="utf-8"?>
<ds:datastoreItem xmlns:ds="http://schemas.openxmlformats.org/officeDocument/2006/customXml" ds:itemID="{B77124F6-34F1-4732-AF5F-D7C703F89702}"/>
</file>

<file path=customXml/itemProps3.xml><?xml version="1.0" encoding="utf-8"?>
<ds:datastoreItem xmlns:ds="http://schemas.openxmlformats.org/officeDocument/2006/customXml" ds:itemID="{2A76FC8F-C70F-4FFE-B000-20E44FCE64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2025-02-13T11:09:41Z</dcterms:created>
  <dcterms:modified xsi:type="dcterms:W3CDTF">2025-02-13T11:09:49Z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