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8" documentId="13_ncr:1_{40EE76AB-6D57-49D0-B33D-8A6D3091DE56}" xr6:coauthVersionLast="47" xr6:coauthVersionMax="47" xr10:uidLastSave="{A019594B-01EF-4BDD-B693-172B8FB103E5}"/>
  <workbookProtection workbookAlgorithmName="SHA-512" workbookHashValue="HrLx8ndeT1Sg2GL2ywq/PuWBM2xyANXJiRJBRBBcdvFAHlPotzNLh1TRFWfqFuRKUnYX0Bju7psd8PxxTkd6Kg==" workbookSaltValue="tDiXLK+VxQRLiA7yML2vi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LK80" i="4" s="1"/>
  <c r="FF7" i="5"/>
  <c r="FE7" i="5"/>
  <c r="FD7" i="5"/>
  <c r="MO79" i="4" s="1"/>
  <c r="FC7" i="5"/>
  <c r="LZ79" i="4" s="1"/>
  <c r="FB7" i="5"/>
  <c r="FA7" i="5"/>
  <c r="EZ7" i="5"/>
  <c r="KG79" i="4" s="1"/>
  <c r="EX7" i="5"/>
  <c r="JB80" i="4" s="1"/>
  <c r="EW7" i="5"/>
  <c r="EV7" i="5"/>
  <c r="EU7" i="5"/>
  <c r="HI80" i="4" s="1"/>
  <c r="ET7" i="5"/>
  <c r="ES7" i="5"/>
  <c r="ER7" i="5"/>
  <c r="EQ7" i="5"/>
  <c r="EP7" i="5"/>
  <c r="HI79" i="4" s="1"/>
  <c r="EO7" i="5"/>
  <c r="EM7" i="5"/>
  <c r="FO80" i="4" s="1"/>
  <c r="EL7" i="5"/>
  <c r="EK7" i="5"/>
  <c r="EK80" i="4" s="1"/>
  <c r="EJ7" i="5"/>
  <c r="EI7" i="5"/>
  <c r="EH7" i="5"/>
  <c r="EG7" i="5"/>
  <c r="EF7" i="5"/>
  <c r="EE7" i="5"/>
  <c r="ED7" i="5"/>
  <c r="EB7" i="5"/>
  <c r="EA7" i="5"/>
  <c r="DZ7" i="5"/>
  <c r="DY7" i="5"/>
  <c r="DX7" i="5"/>
  <c r="P80" i="4" s="1"/>
  <c r="DW7" i="5"/>
  <c r="DV7" i="5"/>
  <c r="BI79" i="4" s="1"/>
  <c r="DU7" i="5"/>
  <c r="AT79" i="4" s="1"/>
  <c r="DT7" i="5"/>
  <c r="AE79" i="4" s="1"/>
  <c r="DS7" i="5"/>
  <c r="DQ7" i="5"/>
  <c r="DP7" i="5"/>
  <c r="LY56" i="4" s="1"/>
  <c r="DO7" i="5"/>
  <c r="LJ56" i="4" s="1"/>
  <c r="DN7" i="5"/>
  <c r="DM7" i="5"/>
  <c r="DL7" i="5"/>
  <c r="MN55" i="4" s="1"/>
  <c r="DK7" i="5"/>
  <c r="LY55" i="4" s="1"/>
  <c r="DJ7" i="5"/>
  <c r="DI7" i="5"/>
  <c r="DH7" i="5"/>
  <c r="KF55" i="4" s="1"/>
  <c r="DF7" i="5"/>
  <c r="DE7" i="5"/>
  <c r="DD7" i="5"/>
  <c r="HV56" i="4" s="1"/>
  <c r="DC7" i="5"/>
  <c r="HG56" i="4" s="1"/>
  <c r="DB7" i="5"/>
  <c r="GR56" i="4" s="1"/>
  <c r="DA7" i="5"/>
  <c r="CZ7" i="5"/>
  <c r="CY7" i="5"/>
  <c r="CX7" i="5"/>
  <c r="HG55" i="4" s="1"/>
  <c r="CW7" i="5"/>
  <c r="CU7" i="5"/>
  <c r="CT7" i="5"/>
  <c r="CS7" i="5"/>
  <c r="CR7" i="5"/>
  <c r="CQ7" i="5"/>
  <c r="CP7" i="5"/>
  <c r="CO7" i="5"/>
  <c r="CN7" i="5"/>
  <c r="CM7" i="5"/>
  <c r="CL7" i="5"/>
  <c r="CJ7" i="5"/>
  <c r="BX56" i="4" s="1"/>
  <c r="CI7" i="5"/>
  <c r="CH7" i="5"/>
  <c r="CG7" i="5"/>
  <c r="AE56" i="4" s="1"/>
  <c r="CF7" i="5"/>
  <c r="CE7" i="5"/>
  <c r="CD7" i="5"/>
  <c r="CC7" i="5"/>
  <c r="AT55" i="4" s="1"/>
  <c r="CB7" i="5"/>
  <c r="CA7" i="5"/>
  <c r="BY7" i="5"/>
  <c r="BX7" i="5"/>
  <c r="LY34" i="4" s="1"/>
  <c r="BW7" i="5"/>
  <c r="BV7" i="5"/>
  <c r="BU7" i="5"/>
  <c r="KF34" i="4" s="1"/>
  <c r="BT7" i="5"/>
  <c r="MN33" i="4" s="1"/>
  <c r="BS7" i="5"/>
  <c r="BR7" i="5"/>
  <c r="BQ7" i="5"/>
  <c r="BP7" i="5"/>
  <c r="KF33" i="4" s="1"/>
  <c r="BN7" i="5"/>
  <c r="IZ34" i="4" s="1"/>
  <c r="BM7" i="5"/>
  <c r="BL7" i="5"/>
  <c r="BK7" i="5"/>
  <c r="HG34" i="4" s="1"/>
  <c r="BJ7" i="5"/>
  <c r="GR34" i="4" s="1"/>
  <c r="BI7" i="5"/>
  <c r="BH7" i="5"/>
  <c r="BG7" i="5"/>
  <c r="BF7" i="5"/>
  <c r="HG33" i="4" s="1"/>
  <c r="BE7" i="5"/>
  <c r="BC7" i="5"/>
  <c r="BB7" i="5"/>
  <c r="BA7" i="5"/>
  <c r="AZ7" i="5"/>
  <c r="AY7" i="5"/>
  <c r="AX7" i="5"/>
  <c r="FL33" i="4" s="1"/>
  <c r="AW7" i="5"/>
  <c r="AV7" i="5"/>
  <c r="AU7" i="5"/>
  <c r="DS33" i="4" s="1"/>
  <c r="AT7" i="5"/>
  <c r="DD33" i="4" s="1"/>
  <c r="AR7" i="5"/>
  <c r="BX34" i="4" s="1"/>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LP8" i="4" s="1"/>
  <c r="AA6" i="5"/>
  <c r="JW8" i="4" s="1"/>
  <c r="Z6" i="5"/>
  <c r="ID8" i="4" s="1"/>
  <c r="Y6" i="5"/>
  <c r="X6" i="5"/>
  <c r="EG12" i="4" s="1"/>
  <c r="W6" i="5"/>
  <c r="CN12" i="4" s="1"/>
  <c r="V6" i="5"/>
  <c r="AU12" i="4" s="1"/>
  <c r="U6" i="5"/>
  <c r="T6" i="5"/>
  <c r="S6" i="5"/>
  <c r="EG10" i="4" s="1"/>
  <c r="R6" i="5"/>
  <c r="Q6" i="5"/>
  <c r="P6" i="5"/>
  <c r="B10" i="4" s="1"/>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G90" i="4"/>
  <c r="F90" i="4"/>
  <c r="C90" i="4"/>
  <c r="B90" i="4"/>
  <c r="MO80" i="4"/>
  <c r="KV80" i="4"/>
  <c r="KG80" i="4"/>
  <c r="IM80" i="4"/>
  <c r="HX80" i="4"/>
  <c r="GT80" i="4"/>
  <c r="EZ80" i="4"/>
  <c r="DV80" i="4"/>
  <c r="DG80" i="4"/>
  <c r="BX80" i="4"/>
  <c r="BI80" i="4"/>
  <c r="AT80" i="4"/>
  <c r="AE80" i="4"/>
  <c r="LK79" i="4"/>
  <c r="KV79" i="4"/>
  <c r="JB79" i="4"/>
  <c r="IM79" i="4"/>
  <c r="HX79" i="4"/>
  <c r="GT79" i="4"/>
  <c r="FO79" i="4"/>
  <c r="EZ79" i="4"/>
  <c r="EK79" i="4"/>
  <c r="DV79" i="4"/>
  <c r="DG79" i="4"/>
  <c r="BX79" i="4"/>
  <c r="P79" i="4"/>
  <c r="MN56" i="4"/>
  <c r="KU56" i="4"/>
  <c r="KF56" i="4"/>
  <c r="IZ56" i="4"/>
  <c r="IK56" i="4"/>
  <c r="FL56" i="4"/>
  <c r="EW56" i="4"/>
  <c r="EH56" i="4"/>
  <c r="DS56" i="4"/>
  <c r="DD56" i="4"/>
  <c r="BI56" i="4"/>
  <c r="AT56" i="4"/>
  <c r="P56" i="4"/>
  <c r="LJ55" i="4"/>
  <c r="KU55" i="4"/>
  <c r="IZ55" i="4"/>
  <c r="IK55" i="4"/>
  <c r="HV55" i="4"/>
  <c r="GR55" i="4"/>
  <c r="FL55" i="4"/>
  <c r="EW55" i="4"/>
  <c r="EH55" i="4"/>
  <c r="DS55" i="4"/>
  <c r="DD55" i="4"/>
  <c r="BX55" i="4"/>
  <c r="BI55" i="4"/>
  <c r="AE55" i="4"/>
  <c r="P55" i="4"/>
  <c r="MN34" i="4"/>
  <c r="LJ34" i="4"/>
  <c r="KU34" i="4"/>
  <c r="IK34" i="4"/>
  <c r="HV34" i="4"/>
  <c r="FL34" i="4"/>
  <c r="EW34" i="4"/>
  <c r="EH34" i="4"/>
  <c r="DS34" i="4"/>
  <c r="DD34" i="4"/>
  <c r="BI34" i="4"/>
  <c r="AT34" i="4"/>
  <c r="P34" i="4"/>
  <c r="LY33" i="4"/>
  <c r="LJ33" i="4"/>
  <c r="KU33" i="4"/>
  <c r="IZ33" i="4"/>
  <c r="IK33" i="4"/>
  <c r="HV33" i="4"/>
  <c r="GR33" i="4"/>
  <c r="EW33" i="4"/>
  <c r="EH33" i="4"/>
  <c r="BX33" i="4"/>
  <c r="BI33" i="4"/>
  <c r="AE33" i="4"/>
  <c r="P33" i="4"/>
  <c r="JW12" i="4"/>
  <c r="ID12" i="4"/>
  <c r="FZ12" i="4"/>
  <c r="B12" i="4"/>
  <c r="ID10" i="4"/>
  <c r="FZ10" i="4"/>
  <c r="CN10" i="4"/>
  <c r="AU10" i="4"/>
  <c r="FZ8" i="4"/>
  <c r="CN8" i="4"/>
  <c r="AU8" i="4"/>
  <c r="B8" i="4"/>
  <c r="B6" i="4"/>
  <c r="MO78" i="4" l="1"/>
  <c r="MN54" i="4"/>
  <c r="MN32" i="4"/>
  <c r="JB78" i="4"/>
  <c r="IZ54" i="4"/>
  <c r="IZ32" i="4"/>
  <c r="FO78" i="4"/>
  <c r="FL54" i="4"/>
  <c r="FL32" i="4"/>
  <c r="BX78" i="4"/>
  <c r="BX54" i="4"/>
  <c r="BX32" i="4"/>
  <c r="C11" i="5"/>
  <c r="D11" i="5"/>
  <c r="E11" i="5"/>
  <c r="B11" i="5"/>
  <c r="P54" i="4" l="1"/>
  <c r="KG78" i="4"/>
  <c r="KF54" i="4"/>
  <c r="KF32" i="4"/>
  <c r="GT78" i="4"/>
  <c r="GR54" i="4"/>
  <c r="GR32" i="4"/>
  <c r="DG78" i="4"/>
  <c r="DD54" i="4"/>
  <c r="DD32" i="4"/>
  <c r="P78" i="4"/>
  <c r="P32" i="4"/>
  <c r="IM78" i="4"/>
  <c r="EZ78" i="4"/>
  <c r="EW54" i="4"/>
  <c r="BI78" i="4"/>
  <c r="BI54" i="4"/>
  <c r="BI32" i="4"/>
  <c r="LZ78" i="4"/>
  <c r="LY54" i="4"/>
  <c r="LY32" i="4"/>
  <c r="IK54" i="4"/>
  <c r="IK32" i="4"/>
  <c r="EW32" i="4"/>
  <c r="LJ32" i="4"/>
  <c r="HV54" i="4"/>
  <c r="EK78" i="4"/>
  <c r="EH54" i="4"/>
  <c r="EH32" i="4"/>
  <c r="AT78" i="4"/>
  <c r="AT54" i="4"/>
  <c r="AT32" i="4"/>
  <c r="LK78" i="4"/>
  <c r="LJ54" i="4"/>
  <c r="HX78" i="4"/>
  <c r="HV32" i="4"/>
  <c r="AE32" i="4"/>
  <c r="KV78" i="4"/>
  <c r="KU54" i="4"/>
  <c r="HI78" i="4"/>
  <c r="HG54" i="4"/>
  <c r="HG32" i="4"/>
  <c r="DV78" i="4"/>
  <c r="DS54" i="4"/>
  <c r="DS32" i="4"/>
  <c r="AE78" i="4"/>
  <c r="AE54" i="4"/>
  <c r="KU32" i="4"/>
</calcChain>
</file>

<file path=xl/sharedStrings.xml><?xml version="1.0" encoding="utf-8"?>
<sst xmlns="http://schemas.openxmlformats.org/spreadsheetml/2006/main" count="416" uniqueCount="194">
  <si>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</si>
  <si>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</si>
  <si>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</si>
  <si>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</si>
  <si>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</si>
  <si>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</si>
  <si>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</si>
  <si>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</si>
  <si>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</si>
  <si>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</si>
  <si>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</si>
  <si>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</si>
  <si>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</si>
  <si>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</si>
  <si>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</si>
  <si>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</si>
  <si>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</si>
  <si>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</si>
  <si>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</si>
  <si>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</si>
  <si>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</si>
  <si>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</si>
  <si>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</si>
  <si>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</si>
  <si>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</si>
  <si>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</si>
  <si>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</si>
  <si>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</si>
  <si>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</si>
  <si>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</si>
  <si>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</si>
  <si>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</si>
  <si>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</si>
  <si>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</si>
  <si>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</si>
  <si>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</si>
  <si>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</si>
  <si>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</si>
  <si>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</si>
  <si>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</si>
  <si>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</si>
  <si>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</si>
  <si>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</si>
  <si>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</si>
  <si>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</si>
  <si>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</si>
  <si>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</si>
  <si>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</si>
  <si>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</si>
  <si>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</si>
  <si>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</si>
  <si>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</si>
  <si>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</si>
  <si>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</si>
  <si>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</si>
  <si>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</si>
  <si>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</si>
  <si>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</si>
  <si>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</si>
  <si>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</si>
  <si>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</si>
  <si>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</si>
  <si>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</si>
  <si>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</si>
  <si>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</si>
  <si>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</si>
  <si>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</si>
  <si>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</si>
  <si>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</si>
  <si>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</si>
  <si>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</si>
  <si>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</si>
  <si>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</si>
  <si>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</si>
  <si>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</si>
  <si>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</si>
  <si>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</si>
  <si>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</si>
  <si>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</si>
  <si>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</si>
  <si>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</si>
  <si>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</si>
  <si>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</si>
  <si>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</si>
  <si>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</si>
  <si>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</si>
  <si>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</si>
  <si>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</si>
  <si>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</si>
  <si>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</si>
  <si>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</si>
  <si>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</si>
  <si>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</si>
  <si>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</si>
  <si>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</si>
  <si>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</si>
  <si>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</si>
  <si>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</si>
  <si>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</si>
  <si>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</si>
  <si>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</si>
  <si>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</si>
  <si>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</si>
  <si>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</si>
  <si>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</si>
  <si>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</si>
  <si>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</si>
  <si>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</si>
  <si>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</si>
  <si>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</si>
  <si>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</si>
  <si>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</si>
  <si>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</si>
  <si>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</si>
  <si>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</si>
  <si>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</si>
  <si>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</si>
  <si>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</si>
  <si>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</si>
  <si>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</si>
  <si>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</si>
  <si>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</si>
  <si>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</si>
  <si>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</si>
  <si>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</si>
  <si>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</si>
  <si>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</si>
  <si>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</si>
  <si>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</si>
  <si>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</si>
  <si>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</si>
  <si>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</si>
  <si>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</si>
  <si>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</si>
  <si>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</si>
  <si>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</si>
  <si>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</si>
  <si>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</si>
  <si>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</si>
  <si>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</si>
  <si>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</si>
  <si>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</si>
  <si>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</si>
  <si>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</si>
  <si>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</si>
  <si>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</si>
  <si>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</si>
  <si>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</si>
  <si>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</si>
  <si>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</si>
  <si>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</si>
  <si>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</si>
  <si>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</si>
  <si>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</si>
  <si>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</si>
  <si>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</si>
  <si>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</si>
  <si>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</si>
  <si>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</si>
  <si>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</si>
  <si>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</si>
  <si>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</si>
  <si>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</si>
  <si>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</si>
  <si>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</si>
  <si>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</si>
  <si>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</si>
  <si>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</si>
  <si>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</si>
  <si>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</si>
  <si>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</si>
  <si>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</si>
  <si>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駒込病院</t>
  </si>
  <si>
    <t>地方独立行政法人</t>
  </si>
  <si>
    <t>病院事業</t>
  </si>
  <si>
    <t>一般病院</t>
  </si>
  <si>
    <t>500床以上</t>
  </si>
  <si>
    <t>非設置</t>
  </si>
  <si>
    <t>直営</t>
  </si>
  <si>
    <t>対象</t>
  </si>
  <si>
    <t>透 I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</si>
  <si>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</si>
  <si>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</si>
  <si>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</si>
  <si>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</si>
  <si>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</si>
  <si>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</si>
  <si>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</si>
  <si>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</si>
  <si>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令和4</t>
  </si>
  <si>
    <t>都道府県がん診療連携拠点病院として、都におけるがん医療の水準向上に貢献するとともに、エイズ、一類・二類感染症及び新たな感染症を中心とした各種感染症について、専門的な医療を提供します。</t>
    <rPh sb="0" eb="4">
      <t>トドウフケン</t>
    </rPh>
    <rPh sb="6" eb="8">
      <t>シンリョウ</t>
    </rPh>
    <rPh sb="8" eb="10">
      <t>レンケイ</t>
    </rPh>
    <rPh sb="10" eb="12">
      <t>キョテン</t>
    </rPh>
    <rPh sb="12" eb="14">
      <t>ビョウイン</t>
    </rPh>
    <rPh sb="18" eb="19">
      <t>ト</t>
    </rPh>
    <rPh sb="25" eb="27">
      <t>イリョウ</t>
    </rPh>
    <rPh sb="28" eb="30">
      <t>スイジュン</t>
    </rPh>
    <rPh sb="30" eb="32">
      <t>コウジョウ</t>
    </rPh>
    <rPh sb="33" eb="35">
      <t>コウケン</t>
    </rPh>
    <rPh sb="46" eb="48">
      <t>イチルイ</t>
    </rPh>
    <rPh sb="49" eb="50">
      <t>ニ</t>
    </rPh>
    <rPh sb="50" eb="51">
      <t>ルイ</t>
    </rPh>
    <rPh sb="51" eb="54">
      <t>カンセンショウ</t>
    </rPh>
    <rPh sb="54" eb="55">
      <t>オヨ</t>
    </rPh>
    <rPh sb="56" eb="57">
      <t>アラ</t>
    </rPh>
    <rPh sb="59" eb="62">
      <t>カンセンショウ</t>
    </rPh>
    <rPh sb="63" eb="65">
      <t>チュウシン</t>
    </rPh>
    <rPh sb="68" eb="70">
      <t>カクシュ</t>
    </rPh>
    <rPh sb="70" eb="73">
      <t>カンセンショウ</t>
    </rPh>
    <rPh sb="78" eb="81">
      <t>センモンテキ</t>
    </rPh>
    <rPh sb="82" eb="84">
      <t>イリョウ</t>
    </rPh>
    <rPh sb="85" eb="87">
      <t>テイキョウ</t>
    </rPh>
    <phoneticPr fontId="5"/>
  </si>
  <si>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rPh sb="0" eb="4">
      <t>トウキョウトリツ</t>
    </rPh>
    <rPh sb="4" eb="6">
      <t>ビョウイン</t>
    </rPh>
    <rPh sb="6" eb="8">
      <t>キコウ</t>
    </rPh>
    <rPh sb="120" eb="123">
      <t>ホウジンカ</t>
    </rPh>
    <rPh sb="124" eb="125">
      <t>トモナ</t>
    </rPh>
    <rPh sb="126" eb="130">
      <t>セツリツダンタイ</t>
    </rPh>
    <rPh sb="131" eb="134">
      <t>トウキョウト</t>
    </rPh>
    <rPh sb="137" eb="139">
      <t>シサン</t>
    </rPh>
    <rPh sb="140" eb="142">
      <t>ヒキツ</t>
    </rPh>
    <rPh sb="144" eb="145">
      <t>サイ</t>
    </rPh>
    <phoneticPr fontId="5"/>
  </si>
  <si>
    <t>・「経常収支比率」は、主に国庫補助金の収益減により前年度から減少しました。
・「病床利用率」は、新型コロナの影響が未だ尾を引き、入院患者数の伸び悩みにより、令和４年度より微増程度となっています。
・「入院患者1人1日当たり収益」は、前年度までは新型コロナに係る診療報酬上の臨時的な取扱いによる増収等により、高い傾向にありましたが、特例がなくなることで単価はコロナ期でなかった通常時程度まで戻っています。
・「外来患者１人１日当たり収益」は、外来化学療法の増などがあり、増加しています。
・「材料費対医療収益比率」は、外来の収益増見合い等で増加しています。なお、PFI事業により運営しており、医薬品費及び診療材料費を調達業務の委託料として計上しているため、他の類似病院平均値に比べて数値が低くなっています。</t>
    <rPh sb="11" eb="12">
      <t>オモ</t>
    </rPh>
    <rPh sb="85" eb="87">
      <t>ビゾウ</t>
    </rPh>
    <rPh sb="87" eb="89">
      <t>テイド</t>
    </rPh>
    <rPh sb="220" eb="222">
      <t>ガイライ</t>
    </rPh>
    <rPh sb="222" eb="226">
      <t>カガクリョウホウ</t>
    </rPh>
    <rPh sb="227" eb="228">
      <t>ゾウ</t>
    </rPh>
    <rPh sb="234" eb="236">
      <t>ゾウカ</t>
    </rPh>
    <rPh sb="258" eb="260">
      <t>ガイライ</t>
    </rPh>
    <rPh sb="261" eb="263">
      <t>シュウエキ</t>
    </rPh>
    <rPh sb="263" eb="264">
      <t>ゾウ</t>
    </rPh>
    <rPh sb="264" eb="266">
      <t>ミア</t>
    </rPh>
    <rPh sb="267" eb="268">
      <t>トウ</t>
    </rPh>
    <rPh sb="269" eb="271">
      <t>ゾウカ</t>
    </rPh>
    <rPh sb="283" eb="285">
      <t>ジギョウ</t>
    </rPh>
    <rPh sb="288" eb="290">
      <t>ウンエイ</t>
    </rPh>
    <rPh sb="327" eb="328">
      <t>ホカ</t>
    </rPh>
    <rPh sb="329" eb="331">
      <t>ルイジ</t>
    </rPh>
    <rPh sb="331" eb="333">
      <t>ビョウイン</t>
    </rPh>
    <rPh sb="333" eb="336">
      <t>ヘイキンチ</t>
    </rPh>
    <rPh sb="337" eb="338">
      <t>クラ</t>
    </rPh>
    <rPh sb="340" eb="342">
      <t>スウチ</t>
    </rPh>
    <rPh sb="343" eb="344">
      <t>ヒク</t>
    </rPh>
    <phoneticPr fontId="5"/>
  </si>
  <si>
    <t>・第１期中期計画２年目で様々な課題が山積する状況において、継続的かつ安定的に行政的医療を提供するという都立病院の責務は、より重要となっています。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</si>
</sst>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#N/A</c:v>
                </c:pt>
                <c:pt idx="3">
                  <c:v>56.9</c:v>
                </c:pt>
                <c:pt idx="4">
                  <c:v>58.8</c:v>
                </c:pt>
              </c:numCache>
            </c:numRef>
          </c:val>
          <c:extLst>
            <c:ext xmlns:c16="http://schemas.microsoft.com/office/drawing/2014/chart" uri="{C3380CC4-5D6E-409C-BE32-E72D297353CC}">
              <c16:uniqueId val="{00000000-F520-4995-A071-67E114F1A90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72.2</c:v>
                </c:pt>
                <c:pt idx="4">
                  <c:v>74.400000000000006</c:v>
                </c:pt>
              </c:numCache>
            </c:numRef>
          </c:val>
          <c:smooth val="0"/>
          <c:extLst>
            <c:ext xmlns:c16="http://schemas.microsoft.com/office/drawing/2014/chart" uri="{C3380CC4-5D6E-409C-BE32-E72D297353CC}">
              <c16:uniqueId val="{00000001-F520-4995-A071-67E114F1A90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#N/A</c:v>
                </c:pt>
                <c:pt idx="3">
                  <c:v>38210</c:v>
                </c:pt>
                <c:pt idx="4">
                  <c:v>40216</c:v>
                </c:pt>
              </c:numCache>
            </c:numRef>
          </c:val>
          <c:extLst>
            <c:ext xmlns:c16="http://schemas.microsoft.com/office/drawing/2014/chart" uri="{C3380CC4-5D6E-409C-BE32-E72D297353CC}">
              <c16:uniqueId val="{00000000-3D8D-4CF1-979D-34C92828A63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23704</c:v>
                </c:pt>
                <c:pt idx="4">
                  <c:v>25007</c:v>
                </c:pt>
              </c:numCache>
            </c:numRef>
          </c:val>
          <c:smooth val="0"/>
          <c:extLst>
            <c:ext xmlns:c16="http://schemas.microsoft.com/office/drawing/2014/chart" uri="{C3380CC4-5D6E-409C-BE32-E72D297353CC}">
              <c16:uniqueId val="{00000001-3D8D-4CF1-979D-34C92828A63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#N/A</c:v>
                </c:pt>
                <c:pt idx="3">
                  <c:v>94605</c:v>
                </c:pt>
                <c:pt idx="4">
                  <c:v>89483</c:v>
                </c:pt>
              </c:numCache>
            </c:numRef>
          </c:val>
          <c:extLst>
            <c:ext xmlns:c16="http://schemas.microsoft.com/office/drawing/2014/chart" uri="{C3380CC4-5D6E-409C-BE32-E72D297353CC}">
              <c16:uniqueId val="{00000000-8647-4313-97C7-FFED49E45B4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82275</c:v>
                </c:pt>
                <c:pt idx="4">
                  <c:v>83606</c:v>
                </c:pt>
              </c:numCache>
            </c:numRef>
          </c:val>
          <c:smooth val="0"/>
          <c:extLst>
            <c:ext xmlns:c16="http://schemas.microsoft.com/office/drawing/2014/chart" uri="{C3380CC4-5D6E-409C-BE32-E72D297353CC}">
              <c16:uniqueId val="{00000001-8647-4313-97C7-FFED49E45B4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#N/A</c:v>
                </c:pt>
                <c:pt idx="3">
                  <c:v>0</c:v>
                </c:pt>
                <c:pt idx="4">
                  <c:v>4.5999999999999996</c:v>
                </c:pt>
              </c:numCache>
            </c:numRef>
          </c:val>
          <c:extLst>
            <c:ext xmlns:c16="http://schemas.microsoft.com/office/drawing/2014/chart" uri="{C3380CC4-5D6E-409C-BE32-E72D297353CC}">
              <c16:uniqueId val="{00000000-2F10-48E8-978F-E9DEC917E97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25.3</c:v>
                </c:pt>
                <c:pt idx="4">
                  <c:v>21</c:v>
                </c:pt>
              </c:numCache>
            </c:numRef>
          </c:val>
          <c:smooth val="0"/>
          <c:extLst>
            <c:ext xmlns:c16="http://schemas.microsoft.com/office/drawing/2014/chart" uri="{C3380CC4-5D6E-409C-BE32-E72D297353CC}">
              <c16:uniqueId val="{00000001-2F10-48E8-978F-E9DEC917E97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#N/A</c:v>
                </c:pt>
                <c:pt idx="3">
                  <c:v>80.400000000000006</c:v>
                </c:pt>
                <c:pt idx="4">
                  <c:v>79.099999999999994</c:v>
                </c:pt>
              </c:numCache>
            </c:numRef>
          </c:val>
          <c:extLst>
            <c:ext xmlns:c16="http://schemas.microsoft.com/office/drawing/2014/chart" uri="{C3380CC4-5D6E-409C-BE32-E72D297353CC}">
              <c16:uniqueId val="{00000000-49BF-49CB-90AB-8AA7E74B092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88.6</c:v>
                </c:pt>
                <c:pt idx="4">
                  <c:v>89.5</c:v>
                </c:pt>
              </c:numCache>
            </c:numRef>
          </c:val>
          <c:smooth val="0"/>
          <c:extLst>
            <c:ext xmlns:c16="http://schemas.microsoft.com/office/drawing/2014/chart" uri="{C3380CC4-5D6E-409C-BE32-E72D297353CC}">
              <c16:uniqueId val="{00000001-49BF-49CB-90AB-8AA7E74B092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#N/A</c:v>
                </c:pt>
                <c:pt idx="3">
                  <c:v>82.6</c:v>
                </c:pt>
                <c:pt idx="4">
                  <c:v>80.5</c:v>
                </c:pt>
              </c:numCache>
            </c:numRef>
          </c:val>
          <c:extLst>
            <c:ext xmlns:c16="http://schemas.microsoft.com/office/drawing/2014/chart" uri="{C3380CC4-5D6E-409C-BE32-E72D297353CC}">
              <c16:uniqueId val="{00000000-54FB-45D6-883F-6F817D8FBE1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90.6</c:v>
                </c:pt>
                <c:pt idx="4">
                  <c:v>91.5</c:v>
                </c:pt>
              </c:numCache>
            </c:numRef>
          </c:val>
          <c:smooth val="0"/>
          <c:extLst>
            <c:ext xmlns:c16="http://schemas.microsoft.com/office/drawing/2014/chart" uri="{C3380CC4-5D6E-409C-BE32-E72D297353CC}">
              <c16:uniqueId val="{00000001-54FB-45D6-883F-6F817D8FBE1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#N/A</c:v>
                </c:pt>
                <c:pt idx="3">
                  <c:v>103.5</c:v>
                </c:pt>
                <c:pt idx="4">
                  <c:v>95.5</c:v>
                </c:pt>
              </c:numCache>
            </c:numRef>
          </c:val>
          <c:extLst>
            <c:ext xmlns:c16="http://schemas.microsoft.com/office/drawing/2014/chart" uri="{C3380CC4-5D6E-409C-BE32-E72D297353CC}">
              <c16:uniqueId val="{00000000-FF68-4969-BA9F-D8E1316DFB9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102.9</c:v>
                </c:pt>
                <c:pt idx="4">
                  <c:v>97.4</c:v>
                </c:pt>
              </c:numCache>
            </c:numRef>
          </c:val>
          <c:smooth val="0"/>
          <c:extLst>
            <c:ext xmlns:c16="http://schemas.microsoft.com/office/drawing/2014/chart" uri="{C3380CC4-5D6E-409C-BE32-E72D297353CC}">
              <c16:uniqueId val="{00000001-FF68-4969-BA9F-D8E1316DFB9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#N/A</c:v>
                </c:pt>
                <c:pt idx="3">
                  <c:v>13.1</c:v>
                </c:pt>
                <c:pt idx="4">
                  <c:v>27.5</c:v>
                </c:pt>
              </c:numCache>
            </c:numRef>
          </c:val>
          <c:extLst>
            <c:ext xmlns:c16="http://schemas.microsoft.com/office/drawing/2014/chart" uri="{C3380CC4-5D6E-409C-BE32-E72D297353CC}">
              <c16:uniqueId val="{00000000-843C-41F8-953C-5E000A55E0F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55.5</c:v>
                </c:pt>
                <c:pt idx="4">
                  <c:v>56</c:v>
                </c:pt>
              </c:numCache>
            </c:numRef>
          </c:val>
          <c:smooth val="0"/>
          <c:extLst>
            <c:ext xmlns:c16="http://schemas.microsoft.com/office/drawing/2014/chart" uri="{C3380CC4-5D6E-409C-BE32-E72D297353CC}">
              <c16:uniqueId val="{00000001-843C-41F8-953C-5E000A55E0F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#N/A</c:v>
                </c:pt>
                <c:pt idx="3">
                  <c:v>20</c:v>
                </c:pt>
                <c:pt idx="4">
                  <c:v>35.1</c:v>
                </c:pt>
              </c:numCache>
            </c:numRef>
          </c:val>
          <c:extLst>
            <c:ext xmlns:c16="http://schemas.microsoft.com/office/drawing/2014/chart" uri="{C3380CC4-5D6E-409C-BE32-E72D297353CC}">
              <c16:uniqueId val="{00000000-FD9F-4249-B7BA-E25CA55580B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70.7</c:v>
                </c:pt>
                <c:pt idx="4">
                  <c:v>70.3</c:v>
                </c:pt>
              </c:numCache>
            </c:numRef>
          </c:val>
          <c:smooth val="0"/>
          <c:extLst>
            <c:ext xmlns:c16="http://schemas.microsoft.com/office/drawing/2014/chart" uri="{C3380CC4-5D6E-409C-BE32-E72D297353CC}">
              <c16:uniqueId val="{00000001-FD9F-4249-B7BA-E25CA55580B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#N/A</c:v>
                </c:pt>
                <c:pt idx="3">
                  <c:v>23927758</c:v>
                </c:pt>
                <c:pt idx="4">
                  <c:v>25851622</c:v>
                </c:pt>
              </c:numCache>
            </c:numRef>
          </c:val>
          <c:extLst>
            <c:ext xmlns:c16="http://schemas.microsoft.com/office/drawing/2014/chart" uri="{C3380CC4-5D6E-409C-BE32-E72D297353CC}">
              <c16:uniqueId val="{00000000-C971-4BA1-BC38-EBE33FC75CE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58800982</c:v>
                </c:pt>
                <c:pt idx="4">
                  <c:v>59984927</c:v>
                </c:pt>
              </c:numCache>
            </c:numRef>
          </c:val>
          <c:smooth val="0"/>
          <c:extLst>
            <c:ext xmlns:c16="http://schemas.microsoft.com/office/drawing/2014/chart" uri="{C3380CC4-5D6E-409C-BE32-E72D297353CC}">
              <c16:uniqueId val="{00000001-C971-4BA1-BC38-EBE33FC75CE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#N/A</c:v>
                </c:pt>
                <c:pt idx="3">
                  <c:v>4.4000000000000004</c:v>
                </c:pt>
                <c:pt idx="4">
                  <c:v>5.5</c:v>
                </c:pt>
              </c:numCache>
            </c:numRef>
          </c:val>
          <c:extLst>
            <c:ext xmlns:c16="http://schemas.microsoft.com/office/drawing/2014/chart" uri="{C3380CC4-5D6E-409C-BE32-E72D297353CC}">
              <c16:uniqueId val="{00000000-00D1-4B70-96EC-E2273276E4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29.4</c:v>
                </c:pt>
                <c:pt idx="4">
                  <c:v>30.9</c:v>
                </c:pt>
              </c:numCache>
            </c:numRef>
          </c:val>
          <c:smooth val="0"/>
          <c:extLst>
            <c:ext xmlns:c16="http://schemas.microsoft.com/office/drawing/2014/chart" uri="{C3380CC4-5D6E-409C-BE32-E72D297353CC}">
              <c16:uniqueId val="{00000001-00D1-4B70-96EC-E2273276E40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#N/A</c:v>
                </c:pt>
                <c:pt idx="3">
                  <c:v>35</c:v>
                </c:pt>
                <c:pt idx="4">
                  <c:v>36.6</c:v>
                </c:pt>
              </c:numCache>
            </c:numRef>
          </c:val>
          <c:extLst>
            <c:ext xmlns:c16="http://schemas.microsoft.com/office/drawing/2014/chart" uri="{C3380CC4-5D6E-409C-BE32-E72D297353CC}">
              <c16:uniqueId val="{00000000-E667-4B14-9924-DAB54E19326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48.8</c:v>
                </c:pt>
                <c:pt idx="4">
                  <c:v>48.6</c:v>
                </c:pt>
              </c:numCache>
            </c:numRef>
          </c:val>
          <c:smooth val="0"/>
          <c:extLst>
            <c:ext xmlns:c16="http://schemas.microsoft.com/office/drawing/2014/chart" uri="{C3380CC4-5D6E-409C-BE32-E72D297353CC}">
              <c16:uniqueId val="{00000001-E667-4B14-9924-DAB54E19326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election activeCell="NN13" sqref="NN13"/>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東京都地方独立行政法人東京都立病院機構　駒込病院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785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30</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815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73528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785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785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189</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f>データ!AL7</f>
        <v>103.5</v>
      </c>
      <c r="BJ33" s="129"/>
      <c r="BK33" s="129"/>
      <c r="BL33" s="129"/>
      <c r="BM33" s="129"/>
      <c r="BN33" s="129"/>
      <c r="BO33" s="129"/>
      <c r="BP33" s="129"/>
      <c r="BQ33" s="129"/>
      <c r="BR33" s="129"/>
      <c r="BS33" s="129"/>
      <c r="BT33" s="129"/>
      <c r="BU33" s="129"/>
      <c r="BV33" s="129"/>
      <c r="BW33" s="130"/>
      <c r="BX33" s="128">
        <f>データ!AM7</f>
        <v>95.5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f>データ!AW7</f>
        <v>82.6</v>
      </c>
      <c r="EX33" s="129"/>
      <c r="EY33" s="129"/>
      <c r="EZ33" s="129"/>
      <c r="FA33" s="129"/>
      <c r="FB33" s="129"/>
      <c r="FC33" s="129"/>
      <c r="FD33" s="129"/>
      <c r="FE33" s="129"/>
      <c r="FF33" s="129"/>
      <c r="FG33" s="129"/>
      <c r="FH33" s="129"/>
      <c r="FI33" s="129"/>
      <c r="FJ33" s="129"/>
      <c r="FK33" s="130"/>
      <c r="FL33" s="128">
        <f>データ!AX7</f>
        <v>80.5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f>データ!BH7</f>
        <v>80.400000000000006</v>
      </c>
      <c r="IL33" s="129"/>
      <c r="IM33" s="129"/>
      <c r="IN33" s="129"/>
      <c r="IO33" s="129"/>
      <c r="IP33" s="129"/>
      <c r="IQ33" s="129"/>
      <c r="IR33" s="129"/>
      <c r="IS33" s="129"/>
      <c r="IT33" s="129"/>
      <c r="IU33" s="129"/>
      <c r="IV33" s="129"/>
      <c r="IW33" s="129"/>
      <c r="IX33" s="129"/>
      <c r="IY33" s="130"/>
      <c r="IZ33" s="128">
        <f>データ!BI7</f>
        <v>79.099999999999994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f>データ!BS7</f>
        <v>56.9</v>
      </c>
      <c r="LZ33" s="129"/>
      <c r="MA33" s="129"/>
      <c r="MB33" s="129"/>
      <c r="MC33" s="129"/>
      <c r="MD33" s="129"/>
      <c r="ME33" s="129"/>
      <c r="MF33" s="129"/>
      <c r="MG33" s="129"/>
      <c r="MH33" s="129"/>
      <c r="MI33" s="129"/>
      <c r="MJ33" s="129"/>
      <c r="MK33" s="129"/>
      <c r="ML33" s="129"/>
      <c r="MM33" s="130"/>
      <c r="MN33" s="128">
        <f>データ!BT7</f>
        <v>58.8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192</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191</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t="str">
        <f>データ!CC7</f>
        <v>-</v>
      </c>
      <c r="AU55" s="138"/>
      <c r="AV55" s="138"/>
      <c r="AW55" s="138"/>
      <c r="AX55" s="138"/>
      <c r="AY55" s="138"/>
      <c r="AZ55" s="138"/>
      <c r="BA55" s="138"/>
      <c r="BB55" s="138"/>
      <c r="BC55" s="138"/>
      <c r="BD55" s="138"/>
      <c r="BE55" s="138"/>
      <c r="BF55" s="138"/>
      <c r="BG55" s="138"/>
      <c r="BH55" s="139"/>
      <c r="BI55" s="137">
        <f>データ!CD7</f>
        <v>94605</v>
      </c>
      <c r="BJ55" s="138"/>
      <c r="BK55" s="138"/>
      <c r="BL55" s="138"/>
      <c r="BM55" s="138"/>
      <c r="BN55" s="138"/>
      <c r="BO55" s="138"/>
      <c r="BP55" s="138"/>
      <c r="BQ55" s="138"/>
      <c r="BR55" s="138"/>
      <c r="BS55" s="138"/>
      <c r="BT55" s="138"/>
      <c r="BU55" s="138"/>
      <c r="BV55" s="138"/>
      <c r="BW55" s="139"/>
      <c r="BX55" s="137">
        <f>データ!CE7</f>
        <v>89483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t="str">
        <f>データ!CN7</f>
        <v>-</v>
      </c>
      <c r="EI55" s="138"/>
      <c r="EJ55" s="138"/>
      <c r="EK55" s="138"/>
      <c r="EL55" s="138"/>
      <c r="EM55" s="138"/>
      <c r="EN55" s="138"/>
      <c r="EO55" s="138"/>
      <c r="EP55" s="138"/>
      <c r="EQ55" s="138"/>
      <c r="ER55" s="138"/>
      <c r="ES55" s="138"/>
      <c r="ET55" s="138"/>
      <c r="EU55" s="138"/>
      <c r="EV55" s="139"/>
      <c r="EW55" s="137">
        <f>データ!CO7</f>
        <v>38210</v>
      </c>
      <c r="EX55" s="138"/>
      <c r="EY55" s="138"/>
      <c r="EZ55" s="138"/>
      <c r="FA55" s="138"/>
      <c r="FB55" s="138"/>
      <c r="FC55" s="138"/>
      <c r="FD55" s="138"/>
      <c r="FE55" s="138"/>
      <c r="FF55" s="138"/>
      <c r="FG55" s="138"/>
      <c r="FH55" s="138"/>
      <c r="FI55" s="138"/>
      <c r="FJ55" s="138"/>
      <c r="FK55" s="139"/>
      <c r="FL55" s="137">
        <f>データ!CP7</f>
        <v>40216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f>データ!CZ7</f>
        <v>35</v>
      </c>
      <c r="IL55" s="129"/>
      <c r="IM55" s="129"/>
      <c r="IN55" s="129"/>
      <c r="IO55" s="129"/>
      <c r="IP55" s="129"/>
      <c r="IQ55" s="129"/>
      <c r="IR55" s="129"/>
      <c r="IS55" s="129"/>
      <c r="IT55" s="129"/>
      <c r="IU55" s="129"/>
      <c r="IV55" s="129"/>
      <c r="IW55" s="129"/>
      <c r="IX55" s="129"/>
      <c r="IY55" s="130"/>
      <c r="IZ55" s="128">
        <f>データ!DA7</f>
        <v>36.6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f>データ!DK7</f>
        <v>4.4000000000000004</v>
      </c>
      <c r="LZ55" s="129"/>
      <c r="MA55" s="129"/>
      <c r="MB55" s="129"/>
      <c r="MC55" s="129"/>
      <c r="MD55" s="129"/>
      <c r="ME55" s="129"/>
      <c r="MF55" s="129"/>
      <c r="MG55" s="129"/>
      <c r="MH55" s="129"/>
      <c r="MI55" s="129"/>
      <c r="MJ55" s="129"/>
      <c r="MK55" s="129"/>
      <c r="ML55" s="129"/>
      <c r="MM55" s="130"/>
      <c r="MN55" s="128">
        <f>データ!DL7</f>
        <v>5.5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t="str">
        <f>データ!CH7</f>
        <v>-</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t="str">
        <f>データ!CS7</f>
        <v>-</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193</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t="str">
        <f>データ!DU7</f>
        <v>-</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4.5999999999999996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t="str">
        <f>データ!EF7</f>
        <v>-</v>
      </c>
      <c r="EL79" s="129"/>
      <c r="EM79" s="129"/>
      <c r="EN79" s="129"/>
      <c r="EO79" s="129"/>
      <c r="EP79" s="129"/>
      <c r="EQ79" s="129"/>
      <c r="ER79" s="129"/>
      <c r="ES79" s="129"/>
      <c r="ET79" s="129"/>
      <c r="EU79" s="129"/>
      <c r="EV79" s="129"/>
      <c r="EW79" s="129"/>
      <c r="EX79" s="129"/>
      <c r="EY79" s="130"/>
      <c r="EZ79" s="128">
        <f>データ!EG7</f>
        <v>13.1</v>
      </c>
      <c r="FA79" s="129"/>
      <c r="FB79" s="129"/>
      <c r="FC79" s="129"/>
      <c r="FD79" s="129"/>
      <c r="FE79" s="129"/>
      <c r="FF79" s="129"/>
      <c r="FG79" s="129"/>
      <c r="FH79" s="129"/>
      <c r="FI79" s="129"/>
      <c r="FJ79" s="129"/>
      <c r="FK79" s="129"/>
      <c r="FL79" s="129"/>
      <c r="FM79" s="129"/>
      <c r="FN79" s="130"/>
      <c r="FO79" s="128">
        <f>データ!EH7</f>
        <v>27.5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t="str">
        <f>データ!EQ7</f>
        <v>-</v>
      </c>
      <c r="HY79" s="129"/>
      <c r="HZ79" s="129"/>
      <c r="IA79" s="129"/>
      <c r="IB79" s="129"/>
      <c r="IC79" s="129"/>
      <c r="ID79" s="129"/>
      <c r="IE79" s="129"/>
      <c r="IF79" s="129"/>
      <c r="IG79" s="129"/>
      <c r="IH79" s="129"/>
      <c r="II79" s="129"/>
      <c r="IJ79" s="129"/>
      <c r="IK79" s="129"/>
      <c r="IL79" s="130"/>
      <c r="IM79" s="128">
        <f>データ!ER7</f>
        <v>20</v>
      </c>
      <c r="IN79" s="129"/>
      <c r="IO79" s="129"/>
      <c r="IP79" s="129"/>
      <c r="IQ79" s="129"/>
      <c r="IR79" s="129"/>
      <c r="IS79" s="129"/>
      <c r="IT79" s="129"/>
      <c r="IU79" s="129"/>
      <c r="IV79" s="129"/>
      <c r="IW79" s="129"/>
      <c r="IX79" s="129"/>
      <c r="IY79" s="129"/>
      <c r="IZ79" s="129"/>
      <c r="JA79" s="130"/>
      <c r="JB79" s="128">
        <f>データ!ES7</f>
        <v>35.1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t="str">
        <f>データ!FB7</f>
        <v>-</v>
      </c>
      <c r="LL79" s="138"/>
      <c r="LM79" s="138"/>
      <c r="LN79" s="138"/>
      <c r="LO79" s="138"/>
      <c r="LP79" s="138"/>
      <c r="LQ79" s="138"/>
      <c r="LR79" s="138"/>
      <c r="LS79" s="138"/>
      <c r="LT79" s="138"/>
      <c r="LU79" s="138"/>
      <c r="LV79" s="138"/>
      <c r="LW79" s="138"/>
      <c r="LX79" s="138"/>
      <c r="LY79" s="139"/>
      <c r="LZ79" s="137">
        <f>データ!FC7</f>
        <v>23927758</v>
      </c>
      <c r="MA79" s="138"/>
      <c r="MB79" s="138"/>
      <c r="MC79" s="138"/>
      <c r="MD79" s="138"/>
      <c r="ME79" s="138"/>
      <c r="MF79" s="138"/>
      <c r="MG79" s="138"/>
      <c r="MH79" s="138"/>
      <c r="MI79" s="138"/>
      <c r="MJ79" s="138"/>
      <c r="MK79" s="138"/>
      <c r="ML79" s="138"/>
      <c r="MM79" s="138"/>
      <c r="MN79" s="139"/>
      <c r="MO79" s="137">
        <f>データ!FD7</f>
        <v>25851622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t="str">
        <f>データ!DZ7</f>
        <v>-</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t="str">
        <f>データ!EK7</f>
        <v>-</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t="str">
        <f>データ!EV7</f>
        <v>-</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t="str">
        <f>データ!FG7</f>
        <v>-</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ECKlgffSgoHwVDyKaVi6N3XVc1PQCnMwkFo9L9nys9M4cCqOHNs2FW3TfoQ94FkS6+u/ld0ScAWWDw3Qp+feA==" saltValue="byKoCMZXNSDROXCp01X0h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160</v>
      </c>
      <c r="AX5" s="49" t="s">
        <v>161</v>
      </c>
      <c r="AY5" s="49" t="s">
        <v>152</v>
      </c>
      <c r="AZ5" s="49" t="s">
        <v>153</v>
      </c>
      <c r="BA5" s="49" t="s">
        <v>154</v>
      </c>
      <c r="BB5" s="49" t="s">
        <v>155</v>
      </c>
      <c r="BC5" s="49" t="s">
        <v>156</v>
      </c>
      <c r="BD5" s="49" t="s">
        <v>157</v>
      </c>
      <c r="BE5" s="49" t="s">
        <v>158</v>
      </c>
      <c r="BF5" s="49" t="s">
        <v>159</v>
      </c>
      <c r="BG5" s="49" t="s">
        <v>149</v>
      </c>
      <c r="BH5" s="49" t="s">
        <v>150</v>
      </c>
      <c r="BI5" s="49" t="s">
        <v>161</v>
      </c>
      <c r="BJ5" s="49" t="s">
        <v>152</v>
      </c>
      <c r="BK5" s="49" t="s">
        <v>153</v>
      </c>
      <c r="BL5" s="49" t="s">
        <v>154</v>
      </c>
      <c r="BM5" s="49" t="s">
        <v>155</v>
      </c>
      <c r="BN5" s="49" t="s">
        <v>156</v>
      </c>
      <c r="BO5" s="49" t="s">
        <v>157</v>
      </c>
      <c r="BP5" s="49" t="s">
        <v>158</v>
      </c>
      <c r="BQ5" s="49" t="s">
        <v>148</v>
      </c>
      <c r="BR5" s="49" t="s">
        <v>162</v>
      </c>
      <c r="BS5" s="49" t="s">
        <v>150</v>
      </c>
      <c r="BT5" s="49" t="s">
        <v>161</v>
      </c>
      <c r="BU5" s="49" t="s">
        <v>152</v>
      </c>
      <c r="BV5" s="49" t="s">
        <v>153</v>
      </c>
      <c r="BW5" s="49" t="s">
        <v>154</v>
      </c>
      <c r="BX5" s="49" t="s">
        <v>155</v>
      </c>
      <c r="BY5" s="49" t="s">
        <v>156</v>
      </c>
      <c r="BZ5" s="49" t="s">
        <v>157</v>
      </c>
      <c r="CA5" s="49" t="s">
        <v>158</v>
      </c>
      <c r="CB5" s="49" t="s">
        <v>148</v>
      </c>
      <c r="CC5" s="49" t="s">
        <v>163</v>
      </c>
      <c r="CD5" s="49" t="s">
        <v>164</v>
      </c>
      <c r="CE5" s="49" t="s">
        <v>165</v>
      </c>
      <c r="CF5" s="49" t="s">
        <v>152</v>
      </c>
      <c r="CG5" s="49" t="s">
        <v>153</v>
      </c>
      <c r="CH5" s="49" t="s">
        <v>154</v>
      </c>
      <c r="CI5" s="49" t="s">
        <v>155</v>
      </c>
      <c r="CJ5" s="49" t="s">
        <v>156</v>
      </c>
      <c r="CK5" s="49" t="s">
        <v>157</v>
      </c>
      <c r="CL5" s="49" t="s">
        <v>158</v>
      </c>
      <c r="CM5" s="49" t="s">
        <v>148</v>
      </c>
      <c r="CN5" s="49" t="s">
        <v>149</v>
      </c>
      <c r="CO5" s="49" t="s">
        <v>160</v>
      </c>
      <c r="CP5" s="49" t="s">
        <v>161</v>
      </c>
      <c r="CQ5" s="49" t="s">
        <v>152</v>
      </c>
      <c r="CR5" s="49" t="s">
        <v>153</v>
      </c>
      <c r="CS5" s="49" t="s">
        <v>154</v>
      </c>
      <c r="CT5" s="49" t="s">
        <v>155</v>
      </c>
      <c r="CU5" s="49" t="s">
        <v>156</v>
      </c>
      <c r="CV5" s="49" t="s">
        <v>157</v>
      </c>
      <c r="CW5" s="49" t="s">
        <v>166</v>
      </c>
      <c r="CX5" s="49" t="s">
        <v>148</v>
      </c>
      <c r="CY5" s="49" t="s">
        <v>149</v>
      </c>
      <c r="CZ5" s="49" t="s">
        <v>150</v>
      </c>
      <c r="DA5" s="49" t="s">
        <v>161</v>
      </c>
      <c r="DB5" s="49" t="s">
        <v>152</v>
      </c>
      <c r="DC5" s="49" t="s">
        <v>153</v>
      </c>
      <c r="DD5" s="49" t="s">
        <v>154</v>
      </c>
      <c r="DE5" s="49" t="s">
        <v>155</v>
      </c>
      <c r="DF5" s="49" t="s">
        <v>156</v>
      </c>
      <c r="DG5" s="49" t="s">
        <v>157</v>
      </c>
      <c r="DH5" s="49" t="s">
        <v>158</v>
      </c>
      <c r="DI5" s="49" t="s">
        <v>148</v>
      </c>
      <c r="DJ5" s="49" t="s">
        <v>149</v>
      </c>
      <c r="DK5" s="49" t="s">
        <v>164</v>
      </c>
      <c r="DL5" s="49" t="s">
        <v>151</v>
      </c>
      <c r="DM5" s="49" t="s">
        <v>152</v>
      </c>
      <c r="DN5" s="49" t="s">
        <v>153</v>
      </c>
      <c r="DO5" s="49" t="s">
        <v>154</v>
      </c>
      <c r="DP5" s="49" t="s">
        <v>155</v>
      </c>
      <c r="DQ5" s="49" t="s">
        <v>156</v>
      </c>
      <c r="DR5" s="49" t="s">
        <v>157</v>
      </c>
      <c r="DS5" s="49" t="s">
        <v>158</v>
      </c>
      <c r="DT5" s="49" t="s">
        <v>148</v>
      </c>
      <c r="DU5" s="49" t="s">
        <v>162</v>
      </c>
      <c r="DV5" s="49" t="s">
        <v>150</v>
      </c>
      <c r="DW5" s="49" t="s">
        <v>161</v>
      </c>
      <c r="DX5" s="49" t="s">
        <v>152</v>
      </c>
      <c r="DY5" s="49" t="s">
        <v>153</v>
      </c>
      <c r="DZ5" s="49" t="s">
        <v>154</v>
      </c>
      <c r="EA5" s="49" t="s">
        <v>155</v>
      </c>
      <c r="EB5" s="49" t="s">
        <v>156</v>
      </c>
      <c r="EC5" s="49" t="s">
        <v>157</v>
      </c>
      <c r="ED5" s="49" t="s">
        <v>147</v>
      </c>
      <c r="EE5" s="49" t="s">
        <v>148</v>
      </c>
      <c r="EF5" s="49" t="s">
        <v>149</v>
      </c>
      <c r="EG5" s="49" t="s">
        <v>150</v>
      </c>
      <c r="EH5" s="49" t="s">
        <v>161</v>
      </c>
      <c r="EI5" s="49" t="s">
        <v>152</v>
      </c>
      <c r="EJ5" s="49" t="s">
        <v>153</v>
      </c>
      <c r="EK5" s="49" t="s">
        <v>154</v>
      </c>
      <c r="EL5" s="49" t="s">
        <v>155</v>
      </c>
      <c r="EM5" s="49" t="s">
        <v>156</v>
      </c>
      <c r="EN5" s="49" t="s">
        <v>157</v>
      </c>
      <c r="EO5" s="49" t="s">
        <v>158</v>
      </c>
      <c r="EP5" s="49" t="s">
        <v>148</v>
      </c>
      <c r="EQ5" s="49" t="s">
        <v>149</v>
      </c>
      <c r="ER5" s="49" t="s">
        <v>150</v>
      </c>
      <c r="ES5" s="49" t="s">
        <v>161</v>
      </c>
      <c r="ET5" s="49" t="s">
        <v>152</v>
      </c>
      <c r="EU5" s="49" t="s">
        <v>153</v>
      </c>
      <c r="EV5" s="49" t="s">
        <v>154</v>
      </c>
      <c r="EW5" s="49" t="s">
        <v>155</v>
      </c>
      <c r="EX5" s="49" t="s">
        <v>156</v>
      </c>
      <c r="EY5" s="49" t="s">
        <v>167</v>
      </c>
      <c r="EZ5" s="49" t="s">
        <v>158</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168</v>
      </c>
      <c r="B6" s="50">
        <f>B8</f>
        <v>2023</v>
      </c>
      <c r="C6" s="50">
        <f t="shared" ref="C6:M6" si="2">C8</f>
        <v>137510</v>
      </c>
      <c r="D6" s="50">
        <f t="shared" si="2"/>
        <v>46</v>
      </c>
      <c r="E6" s="50">
        <f t="shared" si="2"/>
        <v>6</v>
      </c>
      <c r="F6" s="50">
        <f t="shared" si="2"/>
        <v>0</v>
      </c>
      <c r="G6" s="50">
        <f t="shared" si="2"/>
        <v>4</v>
      </c>
      <c r="H6" s="152" t="str">
        <f>IF(H8&lt;&gt;I8,H8,"")&amp;IF(I8&lt;&gt;J8,I8,"")&amp;"　"&amp;J8</f>
        <v>東京都地方独立行政法人東京都立病院機構　駒込病院</v>
      </c>
      <c r="I6" s="153"/>
      <c r="J6" s="154"/>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38</v>
      </c>
      <c r="R6" s="50" t="str">
        <f t="shared" si="3"/>
        <v>対象</v>
      </c>
      <c r="S6" s="50" t="str">
        <f t="shared" si="3"/>
        <v>透 I 訓 ガ</v>
      </c>
      <c r="T6" s="50" t="str">
        <f t="shared" si="3"/>
        <v>救 臨 が 感 災 輪</v>
      </c>
      <c r="U6" s="51" t="str">
        <f>U8</f>
        <v>-</v>
      </c>
      <c r="V6" s="51">
        <f>V8</f>
        <v>73528</v>
      </c>
      <c r="W6" s="50" t="str">
        <f>W8</f>
        <v>非該当</v>
      </c>
      <c r="X6" s="50" t="str">
        <f t="shared" ref="X6" si="4">X8</f>
        <v>非該当</v>
      </c>
      <c r="Y6" s="50" t="str">
        <f t="shared" si="3"/>
        <v>７：１</v>
      </c>
      <c r="Z6" s="51">
        <f t="shared" si="3"/>
        <v>785</v>
      </c>
      <c r="AA6" s="51" t="str">
        <f t="shared" si="3"/>
        <v>-</v>
      </c>
      <c r="AB6" s="51" t="str">
        <f t="shared" si="3"/>
        <v>-</v>
      </c>
      <c r="AC6" s="51" t="str">
        <f t="shared" si="3"/>
        <v>-</v>
      </c>
      <c r="AD6" s="51">
        <f t="shared" si="3"/>
        <v>30</v>
      </c>
      <c r="AE6" s="51">
        <f t="shared" si="3"/>
        <v>815</v>
      </c>
      <c r="AF6" s="51">
        <f t="shared" si="3"/>
        <v>785</v>
      </c>
      <c r="AG6" s="51" t="str">
        <f t="shared" si="3"/>
        <v>-</v>
      </c>
      <c r="AH6" s="51">
        <f t="shared" si="3"/>
        <v>785</v>
      </c>
      <c r="AI6" s="52" t="e">
        <f>IF(AI8="-",NA(),AI8)</f>
        <v>#N/A</v>
      </c>
      <c r="AJ6" s="52" t="e">
        <f t="shared" ref="AJ6:AR6" si="5">IF(AJ8="-",NA(),AJ8)</f>
        <v>#N/A</v>
      </c>
      <c r="AK6" s="52" t="e">
        <f t="shared" si="5"/>
        <v>#N/A</v>
      </c>
      <c r="AL6" s="52">
        <f t="shared" si="5"/>
        <v>103.5</v>
      </c>
      <c r="AM6" s="52">
        <f t="shared" si="5"/>
        <v>95.5</v>
      </c>
      <c r="AN6" s="52" t="e">
        <f t="shared" si="5"/>
        <v>#N/A</v>
      </c>
      <c r="AO6" s="52" t="e">
        <f t="shared" si="5"/>
        <v>#N/A</v>
      </c>
      <c r="AP6" s="52" t="e">
        <f t="shared" si="5"/>
        <v>#N/A</v>
      </c>
      <c r="AQ6" s="52">
        <f t="shared" si="5"/>
        <v>102.9</v>
      </c>
      <c r="AR6" s="52">
        <f t="shared" si="5"/>
        <v>97.4</v>
      </c>
      <c r="AS6" s="52" t="str">
        <f>IF(AS8="-","【-】","【"&amp;SUBSTITUTE(TEXT(AS8,"#,##0.0"),"-","△")&amp;"】")</f>
        <v>【96.6】</v>
      </c>
      <c r="AT6" s="52" t="e">
        <f>IF(AT8="-",NA(),AT8)</f>
        <v>#N/A</v>
      </c>
      <c r="AU6" s="52" t="e">
        <f t="shared" ref="AU6:BC6" si="6">IF(AU8="-",NA(),AU8)</f>
        <v>#N/A</v>
      </c>
      <c r="AV6" s="52" t="e">
        <f t="shared" si="6"/>
        <v>#N/A</v>
      </c>
      <c r="AW6" s="52">
        <f t="shared" si="6"/>
        <v>82.6</v>
      </c>
      <c r="AX6" s="52">
        <f t="shared" si="6"/>
        <v>80.5</v>
      </c>
      <c r="AY6" s="52" t="e">
        <f t="shared" si="6"/>
        <v>#N/A</v>
      </c>
      <c r="AZ6" s="52" t="e">
        <f t="shared" si="6"/>
        <v>#N/A</v>
      </c>
      <c r="BA6" s="52" t="e">
        <f t="shared" si="6"/>
        <v>#N/A</v>
      </c>
      <c r="BB6" s="52">
        <f t="shared" si="6"/>
        <v>90.6</v>
      </c>
      <c r="BC6" s="52">
        <f t="shared" si="6"/>
        <v>91.5</v>
      </c>
      <c r="BD6" s="52" t="str">
        <f>IF(BD8="-","【-】","【"&amp;SUBSTITUTE(TEXT(BD8,"#,##0.0"),"-","△")&amp;"】")</f>
        <v>【86.6】</v>
      </c>
      <c r="BE6" s="52" t="e">
        <f>IF(BE8="-",NA(),BE8)</f>
        <v>#N/A</v>
      </c>
      <c r="BF6" s="52" t="e">
        <f t="shared" ref="BF6:BN6" si="7">IF(BF8="-",NA(),BF8)</f>
        <v>#N/A</v>
      </c>
      <c r="BG6" s="52" t="e">
        <f t="shared" si="7"/>
        <v>#N/A</v>
      </c>
      <c r="BH6" s="52">
        <f t="shared" si="7"/>
        <v>80.400000000000006</v>
      </c>
      <c r="BI6" s="52">
        <f t="shared" si="7"/>
        <v>79.099999999999994</v>
      </c>
      <c r="BJ6" s="52" t="e">
        <f t="shared" si="7"/>
        <v>#N/A</v>
      </c>
      <c r="BK6" s="52" t="e">
        <f t="shared" si="7"/>
        <v>#N/A</v>
      </c>
      <c r="BL6" s="52" t="e">
        <f t="shared" si="7"/>
        <v>#N/A</v>
      </c>
      <c r="BM6" s="52">
        <f t="shared" si="7"/>
        <v>88.6</v>
      </c>
      <c r="BN6" s="52">
        <f t="shared" si="7"/>
        <v>89.5</v>
      </c>
      <c r="BO6" s="52" t="str">
        <f>IF(BO8="-","【-】","【"&amp;SUBSTITUTE(TEXT(BO8,"#,##0.0"),"-","△")&amp;"】")</f>
        <v>【83.9】</v>
      </c>
      <c r="BP6" s="52" t="e">
        <f>IF(BP8="-",NA(),BP8)</f>
        <v>#N/A</v>
      </c>
      <c r="BQ6" s="52" t="e">
        <f t="shared" ref="BQ6:BY6" si="8">IF(BQ8="-",NA(),BQ8)</f>
        <v>#N/A</v>
      </c>
      <c r="BR6" s="52" t="e">
        <f t="shared" si="8"/>
        <v>#N/A</v>
      </c>
      <c r="BS6" s="52">
        <f t="shared" si="8"/>
        <v>56.9</v>
      </c>
      <c r="BT6" s="52">
        <f t="shared" si="8"/>
        <v>58.8</v>
      </c>
      <c r="BU6" s="52" t="e">
        <f t="shared" si="8"/>
        <v>#N/A</v>
      </c>
      <c r="BV6" s="52" t="e">
        <f t="shared" si="8"/>
        <v>#N/A</v>
      </c>
      <c r="BW6" s="52" t="e">
        <f t="shared" si="8"/>
        <v>#N/A</v>
      </c>
      <c r="BX6" s="52">
        <f t="shared" si="8"/>
        <v>72.2</v>
      </c>
      <c r="BY6" s="52">
        <f t="shared" si="8"/>
        <v>74.400000000000006</v>
      </c>
      <c r="BZ6" s="52" t="str">
        <f>IF(BZ8="-","【-】","【"&amp;SUBSTITUTE(TEXT(BZ8,"#,##0.0"),"-","△")&amp;"】")</f>
        <v>【68.7】</v>
      </c>
      <c r="CA6" s="53" t="e">
        <f>IF(CA8="-",NA(),CA8)</f>
        <v>#N/A</v>
      </c>
      <c r="CB6" s="53" t="e">
        <f t="shared" ref="CB6:CJ6" si="9">IF(CB8="-",NA(),CB8)</f>
        <v>#N/A</v>
      </c>
      <c r="CC6" s="53" t="e">
        <f t="shared" si="9"/>
        <v>#N/A</v>
      </c>
      <c r="CD6" s="53">
        <f t="shared" si="9"/>
        <v>94605</v>
      </c>
      <c r="CE6" s="53">
        <f t="shared" si="9"/>
        <v>89483</v>
      </c>
      <c r="CF6" s="53" t="e">
        <f t="shared" si="9"/>
        <v>#N/A</v>
      </c>
      <c r="CG6" s="53" t="e">
        <f t="shared" si="9"/>
        <v>#N/A</v>
      </c>
      <c r="CH6" s="53" t="e">
        <f t="shared" si="9"/>
        <v>#N/A</v>
      </c>
      <c r="CI6" s="53">
        <f t="shared" si="9"/>
        <v>82275</v>
      </c>
      <c r="CJ6" s="53">
        <f t="shared" si="9"/>
        <v>83606</v>
      </c>
      <c r="CK6" s="52" t="str">
        <f>IF(CK8="-","【-】","【"&amp;SUBSTITUTE(TEXT(CK8,"#,##0"),"-","△")&amp;"】")</f>
        <v>【62,428】</v>
      </c>
      <c r="CL6" s="53" t="e">
        <f>IF(CL8="-",NA(),CL8)</f>
        <v>#N/A</v>
      </c>
      <c r="CM6" s="53" t="e">
        <f t="shared" ref="CM6:CU6" si="10">IF(CM8="-",NA(),CM8)</f>
        <v>#N/A</v>
      </c>
      <c r="CN6" s="53" t="e">
        <f t="shared" si="10"/>
        <v>#N/A</v>
      </c>
      <c r="CO6" s="53">
        <f t="shared" si="10"/>
        <v>38210</v>
      </c>
      <c r="CP6" s="53">
        <f t="shared" si="10"/>
        <v>40216</v>
      </c>
      <c r="CQ6" s="53" t="e">
        <f t="shared" si="10"/>
        <v>#N/A</v>
      </c>
      <c r="CR6" s="53" t="e">
        <f t="shared" si="10"/>
        <v>#N/A</v>
      </c>
      <c r="CS6" s="53" t="e">
        <f t="shared" si="10"/>
        <v>#N/A</v>
      </c>
      <c r="CT6" s="53">
        <f t="shared" si="10"/>
        <v>23704</v>
      </c>
      <c r="CU6" s="53">
        <f t="shared" si="10"/>
        <v>25007</v>
      </c>
      <c r="CV6" s="52" t="str">
        <f>IF(CV8="-","【-】","【"&amp;SUBSTITUTE(TEXT(CV8,"#,##0"),"-","△")&amp;"】")</f>
        <v>【18,236】</v>
      </c>
      <c r="CW6" s="52" t="e">
        <f>IF(CW8="-",NA(),CW8)</f>
        <v>#N/A</v>
      </c>
      <c r="CX6" s="52" t="e">
        <f t="shared" ref="CX6:DF6" si="11">IF(CX8="-",NA(),CX8)</f>
        <v>#N/A</v>
      </c>
      <c r="CY6" s="52" t="e">
        <f t="shared" si="11"/>
        <v>#N/A</v>
      </c>
      <c r="CZ6" s="52">
        <f t="shared" si="11"/>
        <v>35</v>
      </c>
      <c r="DA6" s="52">
        <f t="shared" si="11"/>
        <v>36.6</v>
      </c>
      <c r="DB6" s="52" t="e">
        <f t="shared" si="11"/>
        <v>#N/A</v>
      </c>
      <c r="DC6" s="52" t="e">
        <f t="shared" si="11"/>
        <v>#N/A</v>
      </c>
      <c r="DD6" s="52" t="e">
        <f t="shared" si="11"/>
        <v>#N/A</v>
      </c>
      <c r="DE6" s="52">
        <f t="shared" si="11"/>
        <v>48.8</v>
      </c>
      <c r="DF6" s="52">
        <f t="shared" si="11"/>
        <v>48.6</v>
      </c>
      <c r="DG6" s="52" t="str">
        <f>IF(DG8="-","【-】","【"&amp;SUBSTITUTE(TEXT(DG8,"#,##0.0"),"-","△")&amp;"】")</f>
        <v>【56.1】</v>
      </c>
      <c r="DH6" s="52" t="e">
        <f>IF(DH8="-",NA(),DH8)</f>
        <v>#N/A</v>
      </c>
      <c r="DI6" s="52" t="e">
        <f t="shared" ref="DI6:DQ6" si="12">IF(DI8="-",NA(),DI8)</f>
        <v>#N/A</v>
      </c>
      <c r="DJ6" s="52" t="e">
        <f t="shared" si="12"/>
        <v>#N/A</v>
      </c>
      <c r="DK6" s="52">
        <f t="shared" si="12"/>
        <v>4.4000000000000004</v>
      </c>
      <c r="DL6" s="52">
        <f t="shared" si="12"/>
        <v>5.5</v>
      </c>
      <c r="DM6" s="52" t="e">
        <f t="shared" si="12"/>
        <v>#N/A</v>
      </c>
      <c r="DN6" s="52" t="e">
        <f t="shared" si="12"/>
        <v>#N/A</v>
      </c>
      <c r="DO6" s="52" t="e">
        <f t="shared" si="12"/>
        <v>#N/A</v>
      </c>
      <c r="DP6" s="52">
        <f t="shared" si="12"/>
        <v>29.4</v>
      </c>
      <c r="DQ6" s="52">
        <f t="shared" si="12"/>
        <v>30.9</v>
      </c>
      <c r="DR6" s="52" t="str">
        <f>IF(DR8="-","【-】","【"&amp;SUBSTITUTE(TEXT(DR8,"#,##0.0"),"-","△")&amp;"】")</f>
        <v>【26.4】</v>
      </c>
      <c r="DS6" s="52" t="e">
        <f>IF(DS8="-",NA(),DS8)</f>
        <v>#N/A</v>
      </c>
      <c r="DT6" s="52" t="e">
        <f t="shared" ref="DT6:EB6" si="13">IF(DT8="-",NA(),DT8)</f>
        <v>#N/A</v>
      </c>
      <c r="DU6" s="52" t="e">
        <f t="shared" si="13"/>
        <v>#N/A</v>
      </c>
      <c r="DV6" s="52">
        <f t="shared" si="13"/>
        <v>0</v>
      </c>
      <c r="DW6" s="52">
        <f t="shared" si="13"/>
        <v>4.5999999999999996</v>
      </c>
      <c r="DX6" s="52" t="e">
        <f t="shared" si="13"/>
        <v>#N/A</v>
      </c>
      <c r="DY6" s="52" t="e">
        <f t="shared" si="13"/>
        <v>#N/A</v>
      </c>
      <c r="DZ6" s="52" t="e">
        <f t="shared" si="13"/>
        <v>#N/A</v>
      </c>
      <c r="EA6" s="52">
        <f t="shared" si="13"/>
        <v>25.3</v>
      </c>
      <c r="EB6" s="52">
        <f t="shared" si="13"/>
        <v>21</v>
      </c>
      <c r="EC6" s="52" t="str">
        <f>IF(EC8="-","【-】","【"&amp;SUBSTITUTE(TEXT(EC8,"#,##0.0"),"-","△")&amp;"】")</f>
        <v>【54.5】</v>
      </c>
      <c r="ED6" s="52" t="e">
        <f>IF(ED8="-",NA(),ED8)</f>
        <v>#N/A</v>
      </c>
      <c r="EE6" s="52" t="e">
        <f t="shared" ref="EE6:EM6" si="14">IF(EE8="-",NA(),EE8)</f>
        <v>#N/A</v>
      </c>
      <c r="EF6" s="52" t="e">
        <f t="shared" si="14"/>
        <v>#N/A</v>
      </c>
      <c r="EG6" s="52">
        <f t="shared" si="14"/>
        <v>13.1</v>
      </c>
      <c r="EH6" s="52">
        <f t="shared" si="14"/>
        <v>27.5</v>
      </c>
      <c r="EI6" s="52" t="e">
        <f t="shared" si="14"/>
        <v>#N/A</v>
      </c>
      <c r="EJ6" s="52" t="e">
        <f t="shared" si="14"/>
        <v>#N/A</v>
      </c>
      <c r="EK6" s="52" t="e">
        <f t="shared" si="14"/>
        <v>#N/A</v>
      </c>
      <c r="EL6" s="52">
        <f t="shared" si="14"/>
        <v>55.5</v>
      </c>
      <c r="EM6" s="52">
        <f t="shared" si="14"/>
        <v>56</v>
      </c>
      <c r="EN6" s="52" t="str">
        <f>IF(EN8="-","【-】","【"&amp;SUBSTITUTE(TEXT(EN8,"#,##0.0"),"-","△")&amp;"】")</f>
        <v>【57.0】</v>
      </c>
      <c r="EO6" s="52" t="e">
        <f>IF(EO8="-",NA(),EO8)</f>
        <v>#N/A</v>
      </c>
      <c r="EP6" s="52" t="e">
        <f t="shared" ref="EP6:EX6" si="15">IF(EP8="-",NA(),EP8)</f>
        <v>#N/A</v>
      </c>
      <c r="EQ6" s="52" t="e">
        <f t="shared" si="15"/>
        <v>#N/A</v>
      </c>
      <c r="ER6" s="52">
        <f t="shared" si="15"/>
        <v>20</v>
      </c>
      <c r="ES6" s="52">
        <f t="shared" si="15"/>
        <v>35.1</v>
      </c>
      <c r="ET6" s="52" t="e">
        <f t="shared" si="15"/>
        <v>#N/A</v>
      </c>
      <c r="EU6" s="52" t="e">
        <f t="shared" si="15"/>
        <v>#N/A</v>
      </c>
      <c r="EV6" s="52" t="e">
        <f t="shared" si="15"/>
        <v>#N/A</v>
      </c>
      <c r="EW6" s="52">
        <f t="shared" si="15"/>
        <v>70.7</v>
      </c>
      <c r="EX6" s="52">
        <f t="shared" si="15"/>
        <v>70.3</v>
      </c>
      <c r="EY6" s="52" t="str">
        <f>IF(EY8="-","【-】","【"&amp;SUBSTITUTE(TEXT(EY8,"#,##0.0"),"-","△")&amp;"】")</f>
        <v>【70.4】</v>
      </c>
      <c r="EZ6" s="53" t="e">
        <f>IF(EZ8="-",NA(),EZ8)</f>
        <v>#N/A</v>
      </c>
      <c r="FA6" s="53" t="e">
        <f t="shared" ref="FA6:FI6" si="16">IF(FA8="-",NA(),FA8)</f>
        <v>#N/A</v>
      </c>
      <c r="FB6" s="53" t="e">
        <f t="shared" si="16"/>
        <v>#N/A</v>
      </c>
      <c r="FC6" s="53">
        <f t="shared" si="16"/>
        <v>23927758</v>
      </c>
      <c r="FD6" s="53">
        <f t="shared" si="16"/>
        <v>25851622</v>
      </c>
      <c r="FE6" s="53" t="e">
        <f t="shared" si="16"/>
        <v>#N/A</v>
      </c>
      <c r="FF6" s="53" t="e">
        <f t="shared" si="16"/>
        <v>#N/A</v>
      </c>
      <c r="FG6" s="53" t="e">
        <f t="shared" si="16"/>
        <v>#N/A</v>
      </c>
      <c r="FH6" s="53">
        <f t="shared" si="16"/>
        <v>58800982</v>
      </c>
      <c r="FI6" s="53">
        <f t="shared" si="16"/>
        <v>59984927</v>
      </c>
      <c r="FJ6" s="53" t="str">
        <f>IF(FJ8="-","【-】","【"&amp;SUBSTITUTE(TEXT(FJ8,"#,##0"),"-","△")&amp;"】")</f>
        <v>【50,999,060】</v>
      </c>
    </row>
    <row r="7" spans="1:166" s="54" customFormat="1" x14ac:dyDescent="0.2">
      <c r="A7" s="35" t="s">
        <v>169</v>
      </c>
      <c r="B7" s="50">
        <f t="shared" ref="B7:AH7" si="17">B8</f>
        <v>2023</v>
      </c>
      <c r="C7" s="50">
        <f t="shared" si="17"/>
        <v>137510</v>
      </c>
      <c r="D7" s="50">
        <f t="shared" si="17"/>
        <v>46</v>
      </c>
      <c r="E7" s="50">
        <f t="shared" si="17"/>
        <v>6</v>
      </c>
      <c r="F7" s="50">
        <f t="shared" si="17"/>
        <v>0</v>
      </c>
      <c r="G7" s="50">
        <f t="shared" si="17"/>
        <v>4</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38</v>
      </c>
      <c r="R7" s="50" t="str">
        <f t="shared" si="17"/>
        <v>対象</v>
      </c>
      <c r="S7" s="50" t="str">
        <f t="shared" si="17"/>
        <v>透 I 訓 ガ</v>
      </c>
      <c r="T7" s="50" t="str">
        <f t="shared" si="17"/>
        <v>救 臨 が 感 災 輪</v>
      </c>
      <c r="U7" s="51" t="str">
        <f>U8</f>
        <v>-</v>
      </c>
      <c r="V7" s="51">
        <f>V8</f>
        <v>73528</v>
      </c>
      <c r="W7" s="50" t="str">
        <f>W8</f>
        <v>非該当</v>
      </c>
      <c r="X7" s="50" t="str">
        <f t="shared" si="17"/>
        <v>非該当</v>
      </c>
      <c r="Y7" s="50" t="str">
        <f t="shared" si="17"/>
        <v>７：１</v>
      </c>
      <c r="Z7" s="51">
        <f t="shared" si="17"/>
        <v>785</v>
      </c>
      <c r="AA7" s="51" t="str">
        <f t="shared" si="17"/>
        <v>-</v>
      </c>
      <c r="AB7" s="51" t="str">
        <f t="shared" si="17"/>
        <v>-</v>
      </c>
      <c r="AC7" s="51" t="str">
        <f t="shared" si="17"/>
        <v>-</v>
      </c>
      <c r="AD7" s="51">
        <f t="shared" si="17"/>
        <v>30</v>
      </c>
      <c r="AE7" s="51">
        <f t="shared" si="17"/>
        <v>815</v>
      </c>
      <c r="AF7" s="51">
        <f t="shared" si="17"/>
        <v>785</v>
      </c>
      <c r="AG7" s="51" t="str">
        <f t="shared" si="17"/>
        <v>-</v>
      </c>
      <c r="AH7" s="51">
        <f t="shared" si="17"/>
        <v>785</v>
      </c>
      <c r="AI7" s="52" t="str">
        <f>AI8</f>
        <v>-</v>
      </c>
      <c r="AJ7" s="52" t="str">
        <f t="shared" ref="AJ7:AR7" si="18">AJ8</f>
        <v>-</v>
      </c>
      <c r="AK7" s="52" t="str">
        <f t="shared" si="18"/>
        <v>-</v>
      </c>
      <c r="AL7" s="52">
        <f t="shared" si="18"/>
        <v>103.5</v>
      </c>
      <c r="AM7" s="52">
        <f t="shared" si="18"/>
        <v>95.5</v>
      </c>
      <c r="AN7" s="52" t="str">
        <f t="shared" si="18"/>
        <v>-</v>
      </c>
      <c r="AO7" s="52" t="str">
        <f t="shared" si="18"/>
        <v>-</v>
      </c>
      <c r="AP7" s="52" t="str">
        <f t="shared" si="18"/>
        <v>-</v>
      </c>
      <c r="AQ7" s="52">
        <f t="shared" si="18"/>
        <v>102.9</v>
      </c>
      <c r="AR7" s="52">
        <f t="shared" si="18"/>
        <v>97.4</v>
      </c>
      <c r="AS7" s="52"/>
      <c r="AT7" s="52" t="str">
        <f>AT8</f>
        <v>-</v>
      </c>
      <c r="AU7" s="52" t="str">
        <f t="shared" ref="AU7:BC7" si="19">AU8</f>
        <v>-</v>
      </c>
      <c r="AV7" s="52" t="str">
        <f t="shared" si="19"/>
        <v>-</v>
      </c>
      <c r="AW7" s="52">
        <f t="shared" si="19"/>
        <v>82.6</v>
      </c>
      <c r="AX7" s="52">
        <f t="shared" si="19"/>
        <v>80.5</v>
      </c>
      <c r="AY7" s="52" t="str">
        <f t="shared" si="19"/>
        <v>-</v>
      </c>
      <c r="AZ7" s="52" t="str">
        <f t="shared" si="19"/>
        <v>-</v>
      </c>
      <c r="BA7" s="52" t="str">
        <f t="shared" si="19"/>
        <v>-</v>
      </c>
      <c r="BB7" s="52">
        <f t="shared" si="19"/>
        <v>90.6</v>
      </c>
      <c r="BC7" s="52">
        <f t="shared" si="19"/>
        <v>91.5</v>
      </c>
      <c r="BD7" s="52"/>
      <c r="BE7" s="52" t="str">
        <f>BE8</f>
        <v>-</v>
      </c>
      <c r="BF7" s="52" t="str">
        <f t="shared" ref="BF7:BN7" si="20">BF8</f>
        <v>-</v>
      </c>
      <c r="BG7" s="52" t="str">
        <f t="shared" si="20"/>
        <v>-</v>
      </c>
      <c r="BH7" s="52">
        <f t="shared" si="20"/>
        <v>80.400000000000006</v>
      </c>
      <c r="BI7" s="52">
        <f t="shared" si="20"/>
        <v>79.099999999999994</v>
      </c>
      <c r="BJ7" s="52" t="str">
        <f t="shared" si="20"/>
        <v>-</v>
      </c>
      <c r="BK7" s="52" t="str">
        <f t="shared" si="20"/>
        <v>-</v>
      </c>
      <c r="BL7" s="52" t="str">
        <f t="shared" si="20"/>
        <v>-</v>
      </c>
      <c r="BM7" s="52">
        <f t="shared" si="20"/>
        <v>88.6</v>
      </c>
      <c r="BN7" s="52">
        <f t="shared" si="20"/>
        <v>89.5</v>
      </c>
      <c r="BO7" s="52"/>
      <c r="BP7" s="52" t="str">
        <f>BP8</f>
        <v>-</v>
      </c>
      <c r="BQ7" s="52" t="str">
        <f t="shared" ref="BQ7:BY7" si="21">BQ8</f>
        <v>-</v>
      </c>
      <c r="BR7" s="52" t="str">
        <f t="shared" si="21"/>
        <v>-</v>
      </c>
      <c r="BS7" s="52">
        <f t="shared" si="21"/>
        <v>56.9</v>
      </c>
      <c r="BT7" s="52">
        <f t="shared" si="21"/>
        <v>58.8</v>
      </c>
      <c r="BU7" s="52" t="str">
        <f t="shared" si="21"/>
        <v>-</v>
      </c>
      <c r="BV7" s="52" t="str">
        <f t="shared" si="21"/>
        <v>-</v>
      </c>
      <c r="BW7" s="52" t="str">
        <f t="shared" si="21"/>
        <v>-</v>
      </c>
      <c r="BX7" s="52">
        <f t="shared" si="21"/>
        <v>72.2</v>
      </c>
      <c r="BY7" s="52">
        <f t="shared" si="21"/>
        <v>74.400000000000006</v>
      </c>
      <c r="BZ7" s="52"/>
      <c r="CA7" s="53" t="str">
        <f>CA8</f>
        <v>-</v>
      </c>
      <c r="CB7" s="53" t="str">
        <f t="shared" ref="CB7:CJ7" si="22">CB8</f>
        <v>-</v>
      </c>
      <c r="CC7" s="53" t="str">
        <f t="shared" si="22"/>
        <v>-</v>
      </c>
      <c r="CD7" s="53">
        <f t="shared" si="22"/>
        <v>94605</v>
      </c>
      <c r="CE7" s="53">
        <f t="shared" si="22"/>
        <v>89483</v>
      </c>
      <c r="CF7" s="53" t="str">
        <f t="shared" si="22"/>
        <v>-</v>
      </c>
      <c r="CG7" s="53" t="str">
        <f t="shared" si="22"/>
        <v>-</v>
      </c>
      <c r="CH7" s="53" t="str">
        <f t="shared" si="22"/>
        <v>-</v>
      </c>
      <c r="CI7" s="53">
        <f t="shared" si="22"/>
        <v>82275</v>
      </c>
      <c r="CJ7" s="53">
        <f t="shared" si="22"/>
        <v>83606</v>
      </c>
      <c r="CK7" s="52"/>
      <c r="CL7" s="53" t="str">
        <f>CL8</f>
        <v>-</v>
      </c>
      <c r="CM7" s="53" t="str">
        <f t="shared" ref="CM7:CU7" si="23">CM8</f>
        <v>-</v>
      </c>
      <c r="CN7" s="53" t="str">
        <f t="shared" si="23"/>
        <v>-</v>
      </c>
      <c r="CO7" s="53">
        <f t="shared" si="23"/>
        <v>38210</v>
      </c>
      <c r="CP7" s="53">
        <f t="shared" si="23"/>
        <v>40216</v>
      </c>
      <c r="CQ7" s="53" t="str">
        <f t="shared" si="23"/>
        <v>-</v>
      </c>
      <c r="CR7" s="53" t="str">
        <f t="shared" si="23"/>
        <v>-</v>
      </c>
      <c r="CS7" s="53" t="str">
        <f t="shared" si="23"/>
        <v>-</v>
      </c>
      <c r="CT7" s="53">
        <f t="shared" si="23"/>
        <v>23704</v>
      </c>
      <c r="CU7" s="53">
        <f t="shared" si="23"/>
        <v>25007</v>
      </c>
      <c r="CV7" s="52"/>
      <c r="CW7" s="52" t="str">
        <f>CW8</f>
        <v>-</v>
      </c>
      <c r="CX7" s="52" t="str">
        <f t="shared" ref="CX7:DF7" si="24">CX8</f>
        <v>-</v>
      </c>
      <c r="CY7" s="52" t="str">
        <f t="shared" si="24"/>
        <v>-</v>
      </c>
      <c r="CZ7" s="52">
        <f t="shared" si="24"/>
        <v>35</v>
      </c>
      <c r="DA7" s="52">
        <f t="shared" si="24"/>
        <v>36.6</v>
      </c>
      <c r="DB7" s="52" t="str">
        <f t="shared" si="24"/>
        <v>-</v>
      </c>
      <c r="DC7" s="52" t="str">
        <f t="shared" si="24"/>
        <v>-</v>
      </c>
      <c r="DD7" s="52" t="str">
        <f t="shared" si="24"/>
        <v>-</v>
      </c>
      <c r="DE7" s="52">
        <f t="shared" si="24"/>
        <v>48.8</v>
      </c>
      <c r="DF7" s="52">
        <f t="shared" si="24"/>
        <v>48.6</v>
      </c>
      <c r="DG7" s="52"/>
      <c r="DH7" s="52" t="str">
        <f>DH8</f>
        <v>-</v>
      </c>
      <c r="DI7" s="52" t="str">
        <f t="shared" ref="DI7:DQ7" si="25">DI8</f>
        <v>-</v>
      </c>
      <c r="DJ7" s="52" t="str">
        <f t="shared" si="25"/>
        <v>-</v>
      </c>
      <c r="DK7" s="52">
        <f t="shared" si="25"/>
        <v>4.4000000000000004</v>
      </c>
      <c r="DL7" s="52">
        <f t="shared" si="25"/>
        <v>5.5</v>
      </c>
      <c r="DM7" s="52" t="str">
        <f t="shared" si="25"/>
        <v>-</v>
      </c>
      <c r="DN7" s="52" t="str">
        <f t="shared" si="25"/>
        <v>-</v>
      </c>
      <c r="DO7" s="52" t="str">
        <f t="shared" si="25"/>
        <v>-</v>
      </c>
      <c r="DP7" s="52">
        <f t="shared" si="25"/>
        <v>29.4</v>
      </c>
      <c r="DQ7" s="52">
        <f t="shared" si="25"/>
        <v>30.9</v>
      </c>
      <c r="DR7" s="52"/>
      <c r="DS7" s="52" t="str">
        <f>DS8</f>
        <v>-</v>
      </c>
      <c r="DT7" s="52" t="str">
        <f t="shared" ref="DT7:EB7" si="26">DT8</f>
        <v>-</v>
      </c>
      <c r="DU7" s="52" t="str">
        <f t="shared" si="26"/>
        <v>-</v>
      </c>
      <c r="DV7" s="52">
        <f t="shared" si="26"/>
        <v>0</v>
      </c>
      <c r="DW7" s="52">
        <f t="shared" si="26"/>
        <v>4.5999999999999996</v>
      </c>
      <c r="DX7" s="52" t="str">
        <f t="shared" si="26"/>
        <v>-</v>
      </c>
      <c r="DY7" s="52" t="str">
        <f t="shared" si="26"/>
        <v>-</v>
      </c>
      <c r="DZ7" s="52" t="str">
        <f t="shared" si="26"/>
        <v>-</v>
      </c>
      <c r="EA7" s="52">
        <f t="shared" si="26"/>
        <v>25.3</v>
      </c>
      <c r="EB7" s="52">
        <f t="shared" si="26"/>
        <v>21</v>
      </c>
      <c r="EC7" s="52"/>
      <c r="ED7" s="52" t="str">
        <f>ED8</f>
        <v>-</v>
      </c>
      <c r="EE7" s="52" t="str">
        <f t="shared" ref="EE7:EM7" si="27">EE8</f>
        <v>-</v>
      </c>
      <c r="EF7" s="52" t="str">
        <f t="shared" si="27"/>
        <v>-</v>
      </c>
      <c r="EG7" s="52">
        <f t="shared" si="27"/>
        <v>13.1</v>
      </c>
      <c r="EH7" s="52">
        <f t="shared" si="27"/>
        <v>27.5</v>
      </c>
      <c r="EI7" s="52" t="str">
        <f t="shared" si="27"/>
        <v>-</v>
      </c>
      <c r="EJ7" s="52" t="str">
        <f t="shared" si="27"/>
        <v>-</v>
      </c>
      <c r="EK7" s="52" t="str">
        <f t="shared" si="27"/>
        <v>-</v>
      </c>
      <c r="EL7" s="52">
        <f t="shared" si="27"/>
        <v>55.5</v>
      </c>
      <c r="EM7" s="52">
        <f t="shared" si="27"/>
        <v>56</v>
      </c>
      <c r="EN7" s="52"/>
      <c r="EO7" s="52" t="str">
        <f>EO8</f>
        <v>-</v>
      </c>
      <c r="EP7" s="52" t="str">
        <f t="shared" ref="EP7:EX7" si="28">EP8</f>
        <v>-</v>
      </c>
      <c r="EQ7" s="52" t="str">
        <f t="shared" si="28"/>
        <v>-</v>
      </c>
      <c r="ER7" s="52">
        <f t="shared" si="28"/>
        <v>20</v>
      </c>
      <c r="ES7" s="52">
        <f t="shared" si="28"/>
        <v>35.1</v>
      </c>
      <c r="ET7" s="52" t="str">
        <f t="shared" si="28"/>
        <v>-</v>
      </c>
      <c r="EU7" s="52" t="str">
        <f t="shared" si="28"/>
        <v>-</v>
      </c>
      <c r="EV7" s="52" t="str">
        <f t="shared" si="28"/>
        <v>-</v>
      </c>
      <c r="EW7" s="52">
        <f t="shared" si="28"/>
        <v>70.7</v>
      </c>
      <c r="EX7" s="52">
        <f t="shared" si="28"/>
        <v>70.3</v>
      </c>
      <c r="EY7" s="52"/>
      <c r="EZ7" s="53" t="str">
        <f>EZ8</f>
        <v>-</v>
      </c>
      <c r="FA7" s="53" t="str">
        <f t="shared" ref="FA7:FI7" si="29">FA8</f>
        <v>-</v>
      </c>
      <c r="FB7" s="53" t="str">
        <f t="shared" si="29"/>
        <v>-</v>
      </c>
      <c r="FC7" s="53">
        <f t="shared" si="29"/>
        <v>23927758</v>
      </c>
      <c r="FD7" s="53">
        <f t="shared" si="29"/>
        <v>25851622</v>
      </c>
      <c r="FE7" s="53" t="str">
        <f t="shared" si="29"/>
        <v>-</v>
      </c>
      <c r="FF7" s="53" t="str">
        <f t="shared" si="29"/>
        <v>-</v>
      </c>
      <c r="FG7" s="53" t="str">
        <f t="shared" si="29"/>
        <v>-</v>
      </c>
      <c r="FH7" s="53">
        <f t="shared" si="29"/>
        <v>58800982</v>
      </c>
      <c r="FI7" s="53">
        <f t="shared" si="29"/>
        <v>59984927</v>
      </c>
      <c r="FJ7" s="53"/>
    </row>
    <row r="8" spans="1:166" s="54" customFormat="1" x14ac:dyDescent="0.2">
      <c r="A8" s="35"/>
      <c r="B8" s="55">
        <v>2023</v>
      </c>
      <c r="C8" s="55">
        <v>137510</v>
      </c>
      <c r="D8" s="55">
        <v>46</v>
      </c>
      <c r="E8" s="55">
        <v>6</v>
      </c>
      <c r="F8" s="55">
        <v>0</v>
      </c>
      <c r="G8" s="55">
        <v>4</v>
      </c>
      <c r="H8" s="55" t="s">
        <v>170</v>
      </c>
      <c r="I8" s="55" t="s">
        <v>171</v>
      </c>
      <c r="J8" s="55" t="s">
        <v>172</v>
      </c>
      <c r="K8" s="55" t="s">
        <v>173</v>
      </c>
      <c r="L8" s="55" t="s">
        <v>174</v>
      </c>
      <c r="M8" s="55" t="s">
        <v>175</v>
      </c>
      <c r="N8" s="55" t="s">
        <v>176</v>
      </c>
      <c r="O8" s="55" t="s">
        <v>177</v>
      </c>
      <c r="P8" s="55" t="s">
        <v>178</v>
      </c>
      <c r="Q8" s="56">
        <v>38</v>
      </c>
      <c r="R8" s="55" t="s">
        <v>179</v>
      </c>
      <c r="S8" s="55" t="s">
        <v>180</v>
      </c>
      <c r="T8" s="55" t="s">
        <v>181</v>
      </c>
      <c r="U8" s="56" t="s">
        <v>40</v>
      </c>
      <c r="V8" s="56">
        <v>73528</v>
      </c>
      <c r="W8" s="55" t="s">
        <v>182</v>
      </c>
      <c r="X8" s="55" t="s">
        <v>182</v>
      </c>
      <c r="Y8" s="57" t="s">
        <v>183</v>
      </c>
      <c r="Z8" s="56">
        <v>785</v>
      </c>
      <c r="AA8" s="56" t="s">
        <v>40</v>
      </c>
      <c r="AB8" s="56" t="s">
        <v>40</v>
      </c>
      <c r="AC8" s="56" t="s">
        <v>40</v>
      </c>
      <c r="AD8" s="56">
        <v>30</v>
      </c>
      <c r="AE8" s="56">
        <v>815</v>
      </c>
      <c r="AF8" s="56">
        <v>785</v>
      </c>
      <c r="AG8" s="56" t="s">
        <v>40</v>
      </c>
      <c r="AH8" s="56">
        <v>785</v>
      </c>
      <c r="AI8" s="58" t="s">
        <v>40</v>
      </c>
      <c r="AJ8" s="58" t="s">
        <v>40</v>
      </c>
      <c r="AK8" s="58" t="s">
        <v>40</v>
      </c>
      <c r="AL8" s="58">
        <v>103.5</v>
      </c>
      <c r="AM8" s="58">
        <v>95.5</v>
      </c>
      <c r="AN8" s="58" t="s">
        <v>40</v>
      </c>
      <c r="AO8" s="58" t="s">
        <v>40</v>
      </c>
      <c r="AP8" s="58" t="s">
        <v>40</v>
      </c>
      <c r="AQ8" s="58">
        <v>102.9</v>
      </c>
      <c r="AR8" s="58">
        <v>97.4</v>
      </c>
      <c r="AS8" s="58">
        <v>96.6</v>
      </c>
      <c r="AT8" s="58" t="s">
        <v>40</v>
      </c>
      <c r="AU8" s="58" t="s">
        <v>40</v>
      </c>
      <c r="AV8" s="58" t="s">
        <v>40</v>
      </c>
      <c r="AW8" s="58">
        <v>82.6</v>
      </c>
      <c r="AX8" s="58">
        <v>80.5</v>
      </c>
      <c r="AY8" s="58" t="s">
        <v>40</v>
      </c>
      <c r="AZ8" s="58" t="s">
        <v>40</v>
      </c>
      <c r="BA8" s="58" t="s">
        <v>40</v>
      </c>
      <c r="BB8" s="58">
        <v>90.6</v>
      </c>
      <c r="BC8" s="58">
        <v>91.5</v>
      </c>
      <c r="BD8" s="58">
        <v>86.6</v>
      </c>
      <c r="BE8" s="59" t="s">
        <v>40</v>
      </c>
      <c r="BF8" s="59" t="s">
        <v>40</v>
      </c>
      <c r="BG8" s="59" t="s">
        <v>40</v>
      </c>
      <c r="BH8" s="59">
        <v>80.400000000000006</v>
      </c>
      <c r="BI8" s="59">
        <v>79.099999999999994</v>
      </c>
      <c r="BJ8" s="59" t="s">
        <v>40</v>
      </c>
      <c r="BK8" s="59" t="s">
        <v>40</v>
      </c>
      <c r="BL8" s="59" t="s">
        <v>40</v>
      </c>
      <c r="BM8" s="59">
        <v>88.6</v>
      </c>
      <c r="BN8" s="59">
        <v>89.5</v>
      </c>
      <c r="BO8" s="59">
        <v>83.9</v>
      </c>
      <c r="BP8" s="58" t="s">
        <v>40</v>
      </c>
      <c r="BQ8" s="58" t="s">
        <v>40</v>
      </c>
      <c r="BR8" s="58" t="s">
        <v>40</v>
      </c>
      <c r="BS8" s="58">
        <v>56.9</v>
      </c>
      <c r="BT8" s="58">
        <v>58.8</v>
      </c>
      <c r="BU8" s="58" t="s">
        <v>40</v>
      </c>
      <c r="BV8" s="58" t="s">
        <v>40</v>
      </c>
      <c r="BW8" s="58" t="s">
        <v>40</v>
      </c>
      <c r="BX8" s="58">
        <v>72.2</v>
      </c>
      <c r="BY8" s="58">
        <v>74.400000000000006</v>
      </c>
      <c r="BZ8" s="58">
        <v>68.7</v>
      </c>
      <c r="CA8" s="59" t="s">
        <v>40</v>
      </c>
      <c r="CB8" s="59" t="s">
        <v>40</v>
      </c>
      <c r="CC8" s="59" t="s">
        <v>40</v>
      </c>
      <c r="CD8" s="59">
        <v>94605</v>
      </c>
      <c r="CE8" s="59">
        <v>89483</v>
      </c>
      <c r="CF8" s="59" t="s">
        <v>40</v>
      </c>
      <c r="CG8" s="59" t="s">
        <v>40</v>
      </c>
      <c r="CH8" s="59" t="s">
        <v>40</v>
      </c>
      <c r="CI8" s="59">
        <v>82275</v>
      </c>
      <c r="CJ8" s="59">
        <v>83606</v>
      </c>
      <c r="CK8" s="58">
        <v>62428</v>
      </c>
      <c r="CL8" s="59" t="s">
        <v>40</v>
      </c>
      <c r="CM8" s="59" t="s">
        <v>40</v>
      </c>
      <c r="CN8" s="59" t="s">
        <v>40</v>
      </c>
      <c r="CO8" s="59">
        <v>38210</v>
      </c>
      <c r="CP8" s="59">
        <v>40216</v>
      </c>
      <c r="CQ8" s="59" t="s">
        <v>40</v>
      </c>
      <c r="CR8" s="59" t="s">
        <v>40</v>
      </c>
      <c r="CS8" s="59" t="s">
        <v>40</v>
      </c>
      <c r="CT8" s="59">
        <v>23704</v>
      </c>
      <c r="CU8" s="59">
        <v>25007</v>
      </c>
      <c r="CV8" s="58">
        <v>18236</v>
      </c>
      <c r="CW8" s="59" t="s">
        <v>40</v>
      </c>
      <c r="CX8" s="59" t="s">
        <v>40</v>
      </c>
      <c r="CY8" s="59" t="s">
        <v>40</v>
      </c>
      <c r="CZ8" s="59">
        <v>35</v>
      </c>
      <c r="DA8" s="59">
        <v>36.6</v>
      </c>
      <c r="DB8" s="59" t="s">
        <v>40</v>
      </c>
      <c r="DC8" s="59" t="s">
        <v>40</v>
      </c>
      <c r="DD8" s="59" t="s">
        <v>40</v>
      </c>
      <c r="DE8" s="59">
        <v>48.8</v>
      </c>
      <c r="DF8" s="59">
        <v>48.6</v>
      </c>
      <c r="DG8" s="59">
        <v>56.1</v>
      </c>
      <c r="DH8" s="59" t="s">
        <v>40</v>
      </c>
      <c r="DI8" s="59" t="s">
        <v>40</v>
      </c>
      <c r="DJ8" s="59" t="s">
        <v>40</v>
      </c>
      <c r="DK8" s="59">
        <v>4.4000000000000004</v>
      </c>
      <c r="DL8" s="59">
        <v>5.5</v>
      </c>
      <c r="DM8" s="59" t="s">
        <v>40</v>
      </c>
      <c r="DN8" s="59" t="s">
        <v>40</v>
      </c>
      <c r="DO8" s="59" t="s">
        <v>40</v>
      </c>
      <c r="DP8" s="59">
        <v>29.4</v>
      </c>
      <c r="DQ8" s="59">
        <v>30.9</v>
      </c>
      <c r="DR8" s="59">
        <v>26.4</v>
      </c>
      <c r="DS8" s="59" t="s">
        <v>40</v>
      </c>
      <c r="DT8" s="59" t="s">
        <v>40</v>
      </c>
      <c r="DU8" s="59" t="s">
        <v>40</v>
      </c>
      <c r="DV8" s="59">
        <v>0</v>
      </c>
      <c r="DW8" s="59">
        <v>4.5999999999999996</v>
      </c>
      <c r="DX8" s="59" t="s">
        <v>40</v>
      </c>
      <c r="DY8" s="59" t="s">
        <v>40</v>
      </c>
      <c r="DZ8" s="59" t="s">
        <v>40</v>
      </c>
      <c r="EA8" s="59">
        <v>25.3</v>
      </c>
      <c r="EB8" s="59">
        <v>21</v>
      </c>
      <c r="EC8" s="59">
        <v>54.5</v>
      </c>
      <c r="ED8" s="58" t="s">
        <v>40</v>
      </c>
      <c r="EE8" s="58" t="s">
        <v>40</v>
      </c>
      <c r="EF8" s="58" t="s">
        <v>40</v>
      </c>
      <c r="EG8" s="58">
        <v>13.1</v>
      </c>
      <c r="EH8" s="58">
        <v>27.5</v>
      </c>
      <c r="EI8" s="58" t="s">
        <v>40</v>
      </c>
      <c r="EJ8" s="58" t="s">
        <v>40</v>
      </c>
      <c r="EK8" s="58" t="s">
        <v>40</v>
      </c>
      <c r="EL8" s="58">
        <v>55.5</v>
      </c>
      <c r="EM8" s="58">
        <v>56</v>
      </c>
      <c r="EN8" s="58">
        <v>57</v>
      </c>
      <c r="EO8" s="58" t="s">
        <v>40</v>
      </c>
      <c r="EP8" s="58" t="s">
        <v>40</v>
      </c>
      <c r="EQ8" s="58" t="s">
        <v>40</v>
      </c>
      <c r="ER8" s="58">
        <v>20</v>
      </c>
      <c r="ES8" s="58">
        <v>35.1</v>
      </c>
      <c r="ET8" s="58" t="s">
        <v>40</v>
      </c>
      <c r="EU8" s="58" t="s">
        <v>40</v>
      </c>
      <c r="EV8" s="58" t="s">
        <v>40</v>
      </c>
      <c r="EW8" s="58">
        <v>70.7</v>
      </c>
      <c r="EX8" s="58">
        <v>70.3</v>
      </c>
      <c r="EY8" s="58">
        <v>70.400000000000006</v>
      </c>
      <c r="EZ8" s="59" t="s">
        <v>40</v>
      </c>
      <c r="FA8" s="59" t="s">
        <v>40</v>
      </c>
      <c r="FB8" s="59" t="s">
        <v>40</v>
      </c>
      <c r="FC8" s="59">
        <v>23927758</v>
      </c>
      <c r="FD8" s="59">
        <v>25851622</v>
      </c>
      <c r="FE8" s="59" t="s">
        <v>40</v>
      </c>
      <c r="FF8" s="59" t="s">
        <v>40</v>
      </c>
      <c r="FG8" s="59" t="s">
        <v>40</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0ABB6D5C-20C6-42D4-82EC-B5D451022C56}"/>
</file>

<file path=customXml/itemProps2.xml><?xml version="1.0" encoding="utf-8"?>
<ds:datastoreItem xmlns:ds="http://schemas.openxmlformats.org/officeDocument/2006/customXml" ds:itemID="{BF9F3EB6-EFD7-45D4-8586-B3A5A15803CF}"/>
</file>

<file path=customXml/itemProps3.xml><?xml version="1.0" encoding="utf-8"?>
<ds:datastoreItem xmlns:ds="http://schemas.openxmlformats.org/officeDocument/2006/customXml" ds:itemID="{8FFAB55D-93BA-4786-9D41-DE1226481B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2025-02-13T11:12:52Z</dcterms:created>
  <dcterms:modified xsi:type="dcterms:W3CDTF">2025-02-13T11:13:02Z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