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CEAA93E5-6539-46A9-A318-B9F52FB0B556}" xr6:coauthVersionLast="47" xr6:coauthVersionMax="47" xr10:uidLastSave="{2A742F5B-DC0B-40BE-ABE1-BBFE8020E9A6}"/>
  <workbookProtection workbookAlgorithmName="SHA-512" workbookHashValue="1w7F3f76nKFlIeujgY8TxvTo12GmnfRZYO1JSxtjPX4JV0HdZGT7gC0p/wFlK15gE5cUFjow28Qsh1Yxux3siw==" workbookSaltValue="Q3T2ZGE1fxlIJ6tq2d0eQ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FD7" i="5"/>
  <c r="FC7" i="5"/>
  <c r="FB7" i="5"/>
  <c r="FA7" i="5"/>
  <c r="EZ7" i="5"/>
  <c r="EX7" i="5"/>
  <c r="EW7" i="5"/>
  <c r="EV7" i="5"/>
  <c r="EU7" i="5"/>
  <c r="ET7" i="5"/>
  <c r="ES7" i="5"/>
  <c r="ER7" i="5"/>
  <c r="IM79" i="4" s="1"/>
  <c r="EQ7" i="5"/>
  <c r="EP7" i="5"/>
  <c r="EO7" i="5"/>
  <c r="EM7" i="5"/>
  <c r="EL7" i="5"/>
  <c r="EK7" i="5"/>
  <c r="EJ7" i="5"/>
  <c r="EI7" i="5"/>
  <c r="DG80" i="4" s="1"/>
  <c r="EH7" i="5"/>
  <c r="EG7" i="5"/>
  <c r="EZ79" i="4" s="1"/>
  <c r="EF7" i="5"/>
  <c r="EE7" i="5"/>
  <c r="ED7" i="5"/>
  <c r="EB7" i="5"/>
  <c r="BX80" i="4" s="1"/>
  <c r="EA7" i="5"/>
  <c r="DZ7" i="5"/>
  <c r="AT80" i="4" s="1"/>
  <c r="DY7" i="5"/>
  <c r="DX7" i="5"/>
  <c r="P80" i="4" s="1"/>
  <c r="DW7" i="5"/>
  <c r="BX79" i="4" s="1"/>
  <c r="DV7" i="5"/>
  <c r="DU7" i="5"/>
  <c r="DT7" i="5"/>
  <c r="DS7" i="5"/>
  <c r="P79" i="4" s="1"/>
  <c r="DQ7" i="5"/>
  <c r="DP7" i="5"/>
  <c r="DO7" i="5"/>
  <c r="DN7" i="5"/>
  <c r="KU56" i="4" s="1"/>
  <c r="DM7" i="5"/>
  <c r="DL7" i="5"/>
  <c r="DK7" i="5"/>
  <c r="DJ7" i="5"/>
  <c r="DI7" i="5"/>
  <c r="KU55" i="4" s="1"/>
  <c r="DH7" i="5"/>
  <c r="DF7" i="5"/>
  <c r="DE7" i="5"/>
  <c r="DD7" i="5"/>
  <c r="DC7" i="5"/>
  <c r="DB7" i="5"/>
  <c r="DA7" i="5"/>
  <c r="CZ7" i="5"/>
  <c r="IK55" i="4" s="1"/>
  <c r="CY7" i="5"/>
  <c r="CX7" i="5"/>
  <c r="CW7" i="5"/>
  <c r="CU7" i="5"/>
  <c r="CT7" i="5"/>
  <c r="CS7" i="5"/>
  <c r="CR7" i="5"/>
  <c r="CQ7" i="5"/>
  <c r="DD56" i="4" s="1"/>
  <c r="CP7" i="5"/>
  <c r="CO7" i="5"/>
  <c r="EW55" i="4" s="1"/>
  <c r="CN7" i="5"/>
  <c r="CM7" i="5"/>
  <c r="CL7" i="5"/>
  <c r="CJ7" i="5"/>
  <c r="BX56" i="4" s="1"/>
  <c r="CI7" i="5"/>
  <c r="CH7" i="5"/>
  <c r="AT56" i="4" s="1"/>
  <c r="CG7" i="5"/>
  <c r="CF7" i="5"/>
  <c r="P56" i="4" s="1"/>
  <c r="CE7" i="5"/>
  <c r="BX55" i="4" s="1"/>
  <c r="CD7" i="5"/>
  <c r="CC7" i="5"/>
  <c r="CB7" i="5"/>
  <c r="CA7" i="5"/>
  <c r="P55" i="4" s="1"/>
  <c r="BY7" i="5"/>
  <c r="BX7" i="5"/>
  <c r="BW7" i="5"/>
  <c r="BV7" i="5"/>
  <c r="KU34" i="4" s="1"/>
  <c r="BU7" i="5"/>
  <c r="BT7" i="5"/>
  <c r="BS7" i="5"/>
  <c r="BR7" i="5"/>
  <c r="BQ7" i="5"/>
  <c r="KU33" i="4" s="1"/>
  <c r="BP7" i="5"/>
  <c r="BN7" i="5"/>
  <c r="BM7" i="5"/>
  <c r="BL7" i="5"/>
  <c r="BK7" i="5"/>
  <c r="BJ7" i="5"/>
  <c r="BI7" i="5"/>
  <c r="BH7" i="5"/>
  <c r="IK33" i="4" s="1"/>
  <c r="BG7" i="5"/>
  <c r="BF7" i="5"/>
  <c r="BE7" i="5"/>
  <c r="BC7" i="5"/>
  <c r="BB7" i="5"/>
  <c r="BA7" i="5"/>
  <c r="AZ7" i="5"/>
  <c r="AY7" i="5"/>
  <c r="DD34" i="4" s="1"/>
  <c r="AX7" i="5"/>
  <c r="AW7" i="5"/>
  <c r="EW33" i="4" s="1"/>
  <c r="AV7" i="5"/>
  <c r="AU7" i="5"/>
  <c r="AT7" i="5"/>
  <c r="AR7" i="5"/>
  <c r="BX34" i="4" s="1"/>
  <c r="AQ7" i="5"/>
  <c r="AP7" i="5"/>
  <c r="AT34" i="4" s="1"/>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FZ12" i="4" s="1"/>
  <c r="X6" i="5"/>
  <c r="EG12" i="4" s="1"/>
  <c r="W6" i="5"/>
  <c r="V6" i="5"/>
  <c r="U6" i="5"/>
  <c r="B12" i="4" s="1"/>
  <c r="T6" i="5"/>
  <c r="FZ10" i="4" s="1"/>
  <c r="S6" i="5"/>
  <c r="R6" i="5"/>
  <c r="CN10" i="4" s="1"/>
  <c r="Q6" i="5"/>
  <c r="P6" i="5"/>
  <c r="B10" i="4" s="1"/>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D90" i="4"/>
  <c r="C90" i="4"/>
  <c r="LZ80" i="4"/>
  <c r="LK80" i="4"/>
  <c r="KG80" i="4"/>
  <c r="JB80" i="4"/>
  <c r="IM80" i="4"/>
  <c r="HX80" i="4"/>
  <c r="HI80" i="4"/>
  <c r="GT80" i="4"/>
  <c r="FO80" i="4"/>
  <c r="EZ80" i="4"/>
  <c r="EK80" i="4"/>
  <c r="DV80" i="4"/>
  <c r="BI80" i="4"/>
  <c r="AE80" i="4"/>
  <c r="MO79" i="4"/>
  <c r="LZ79" i="4"/>
  <c r="LK79" i="4"/>
  <c r="KV79" i="4"/>
  <c r="KG79" i="4"/>
  <c r="JB79" i="4"/>
  <c r="HX79" i="4"/>
  <c r="HI79" i="4"/>
  <c r="GT79" i="4"/>
  <c r="FO79" i="4"/>
  <c r="EK79" i="4"/>
  <c r="DV79" i="4"/>
  <c r="DG79" i="4"/>
  <c r="BI79" i="4"/>
  <c r="AT79" i="4"/>
  <c r="AE79" i="4"/>
  <c r="MN56" i="4"/>
  <c r="LY56" i="4"/>
  <c r="LJ56" i="4"/>
  <c r="KF56" i="4"/>
  <c r="IZ56" i="4"/>
  <c r="IK56" i="4"/>
  <c r="HV56" i="4"/>
  <c r="HG56" i="4"/>
  <c r="GR56" i="4"/>
  <c r="FL56" i="4"/>
  <c r="EW56" i="4"/>
  <c r="EH56" i="4"/>
  <c r="DS56" i="4"/>
  <c r="BI56" i="4"/>
  <c r="AE56" i="4"/>
  <c r="MN55" i="4"/>
  <c r="LY55" i="4"/>
  <c r="LJ55" i="4"/>
  <c r="KF55" i="4"/>
  <c r="IZ55" i="4"/>
  <c r="HV55" i="4"/>
  <c r="HG55" i="4"/>
  <c r="GR55" i="4"/>
  <c r="FL55" i="4"/>
  <c r="EH55" i="4"/>
  <c r="DS55" i="4"/>
  <c r="DD55" i="4"/>
  <c r="BI55" i="4"/>
  <c r="AT55" i="4"/>
  <c r="AE55" i="4"/>
  <c r="MN34" i="4"/>
  <c r="LY34" i="4"/>
  <c r="LJ34" i="4"/>
  <c r="KF34" i="4"/>
  <c r="IZ34" i="4"/>
  <c r="IK34" i="4"/>
  <c r="HV34" i="4"/>
  <c r="HG34" i="4"/>
  <c r="GR34" i="4"/>
  <c r="FL34" i="4"/>
  <c r="EW34" i="4"/>
  <c r="EH34" i="4"/>
  <c r="DS34" i="4"/>
  <c r="BI34" i="4"/>
  <c r="AE34" i="4"/>
  <c r="MN33" i="4"/>
  <c r="LY33" i="4"/>
  <c r="LJ33" i="4"/>
  <c r="KF33" i="4"/>
  <c r="IZ33" i="4"/>
  <c r="HV33" i="4"/>
  <c r="HG33" i="4"/>
  <c r="GR33" i="4"/>
  <c r="FL33" i="4"/>
  <c r="EH33" i="4"/>
  <c r="DS33" i="4"/>
  <c r="DD33" i="4"/>
  <c r="BI33" i="4"/>
  <c r="AT33" i="4"/>
  <c r="AE33" i="4"/>
  <c r="JW12" i="4"/>
  <c r="ID12" i="4"/>
  <c r="CN12" i="4"/>
  <c r="AU12" i="4"/>
  <c r="LP10" i="4"/>
  <c r="JW10" i="4"/>
  <c r="ID10" i="4"/>
  <c r="EG10" i="4"/>
  <c r="AU10" i="4"/>
  <c r="JW8" i="4"/>
  <c r="ID8" i="4"/>
  <c r="EG8" i="4"/>
  <c r="CN8" i="4"/>
  <c r="B8" i="4"/>
  <c r="BX78" i="4" l="1"/>
  <c r="BX54" i="4"/>
  <c r="BX32" i="4"/>
  <c r="MO78" i="4"/>
  <c r="MN54" i="4"/>
  <c r="MN32" i="4"/>
  <c r="JB78" i="4"/>
  <c r="IZ54" i="4"/>
  <c r="IZ32" i="4"/>
  <c r="FO78" i="4"/>
  <c r="FL32" i="4"/>
  <c r="FL54" i="4"/>
  <c r="C11" i="5"/>
  <c r="D11" i="5"/>
  <c r="E11" i="5"/>
  <c r="B11" i="5"/>
  <c r="EZ78" i="4" l="1"/>
  <c r="EW54" i="4"/>
  <c r="EW32" i="4"/>
  <c r="BI78" i="4"/>
  <c r="BI54" i="4"/>
  <c r="BI32" i="4"/>
  <c r="LZ78" i="4"/>
  <c r="LY54" i="4"/>
  <c r="LY32" i="4"/>
  <c r="IM78" i="4"/>
  <c r="IK54" i="4"/>
  <c r="IK32" i="4"/>
  <c r="LJ54" i="4"/>
  <c r="HX78" i="4"/>
  <c r="HV54" i="4"/>
  <c r="HV32" i="4"/>
  <c r="EK78" i="4"/>
  <c r="EH54" i="4"/>
  <c r="EH32" i="4"/>
  <c r="AT78" i="4"/>
  <c r="AT54" i="4"/>
  <c r="AT32" i="4"/>
  <c r="LK78" i="4"/>
  <c r="LJ32" i="4"/>
  <c r="KV78" i="4"/>
  <c r="KU54" i="4"/>
  <c r="KU32" i="4"/>
  <c r="HI78" i="4"/>
  <c r="HG54" i="4"/>
  <c r="HG32" i="4"/>
  <c r="DV78" i="4"/>
  <c r="DS54" i="4"/>
  <c r="DS32" i="4"/>
  <c r="AE78" i="4"/>
  <c r="AE54" i="4"/>
  <c r="AE32" i="4"/>
  <c r="DD54" i="4"/>
  <c r="P78" i="4"/>
  <c r="P54" i="4"/>
  <c r="P32" i="4"/>
  <c r="KG78" i="4"/>
  <c r="KF54" i="4"/>
  <c r="KF32" i="4"/>
  <c r="GT78" i="4"/>
  <c r="GR32" i="4"/>
  <c r="DD32" i="4"/>
  <c r="GR54" i="4"/>
  <c r="DG78" i="4"/>
</calcChain>
</file>

<file path=xl/sharedStrings.xml><?xml version="1.0" encoding="utf-8"?>
<sst xmlns="http://schemas.openxmlformats.org/spreadsheetml/2006/main" count="417" uniqueCount="191">
  <si>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</si>
  <si>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</si>
  <si>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</si>
  <si>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</si>
  <si>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</si>
  <si>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</si>
  <si>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</si>
  <si>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</si>
  <si>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</si>
  <si>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</si>
  <si>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</si>
  <si>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</si>
  <si>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</si>
  <si>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</si>
  <si>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</si>
  <si>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</si>
  <si>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</si>
  <si>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</si>
  <si>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</si>
  <si>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</si>
  <si>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</si>
  <si>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</si>
  <si>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</si>
  <si>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</si>
  <si>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</si>
  <si>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</si>
  <si>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</si>
  <si>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</si>
  <si>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</si>
  <si>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</si>
  <si>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</si>
  <si>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</si>
  <si>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</si>
  <si>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</si>
  <si>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</si>
  <si>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</si>
  <si>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</si>
  <si>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</si>
  <si>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</si>
  <si>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</si>
  <si>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</si>
  <si>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</si>
  <si>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</si>
  <si>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</si>
  <si>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</si>
  <si>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</si>
  <si>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</si>
  <si>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</si>
  <si>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</si>
  <si>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</si>
  <si>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</si>
  <si>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</si>
  <si>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</si>
  <si>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</si>
  <si>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</si>
  <si>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</si>
  <si>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</si>
  <si>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</si>
  <si>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</si>
  <si>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</si>
  <si>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</si>
  <si>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</si>
  <si>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</si>
  <si>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</si>
  <si>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</si>
  <si>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</si>
  <si>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</si>
  <si>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</si>
  <si>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</si>
  <si>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</si>
  <si>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</si>
  <si>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</si>
  <si>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</si>
  <si>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</si>
  <si>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</si>
  <si>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</si>
  <si>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</si>
  <si>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</si>
  <si>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</si>
  <si>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</si>
  <si>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</si>
  <si>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</si>
  <si>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</si>
  <si>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</si>
  <si>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</si>
  <si>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</si>
  <si>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</si>
  <si>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</si>
  <si>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</si>
  <si>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</si>
  <si>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</si>
  <si>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</si>
  <si>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</si>
  <si>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</si>
  <si>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</si>
  <si>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</si>
  <si>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</si>
  <si>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</si>
  <si>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</si>
  <si>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</si>
  <si>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</si>
  <si>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</si>
  <si>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</si>
  <si>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</si>
  <si>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</si>
  <si>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</si>
  <si>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</si>
  <si>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</si>
  <si>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</si>
  <si>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</si>
  <si>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</si>
  <si>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</si>
  <si>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</si>
  <si>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</si>
  <si>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</si>
  <si>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</si>
  <si>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</si>
  <si>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</si>
  <si>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</si>
  <si>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</si>
  <si>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</si>
  <si>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</si>
  <si>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</si>
  <si>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</si>
  <si>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</si>
  <si>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</si>
  <si>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</si>
  <si>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</si>
  <si>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</si>
  <si>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</si>
  <si>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</si>
  <si>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</si>
  <si>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</si>
  <si>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</si>
  <si>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</si>
  <si>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</si>
  <si>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</si>
  <si>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</si>
  <si>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</si>
  <si>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</si>
  <si>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</si>
  <si>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</si>
  <si>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</si>
  <si>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</si>
  <si>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</si>
  <si>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</si>
  <si>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</si>
  <si>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</si>
  <si>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</si>
  <si>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</si>
  <si>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</si>
  <si>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</si>
  <si>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</si>
  <si>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</si>
  <si>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</si>
  <si>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</si>
  <si>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</si>
  <si>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</si>
  <si>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</si>
  <si>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</si>
  <si>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</si>
  <si>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</si>
  <si>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</si>
  <si>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</si>
  <si>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</si>
  <si>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</si>
  <si>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</si>
  <si>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</si>
  <si>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</si>
  <si>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東部地域病院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</si>
  <si>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</si>
  <si>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</si>
  <si>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</si>
  <si>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</si>
  <si>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</si>
  <si>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</si>
  <si>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</si>
  <si>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</si>
  <si>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</si>
  <si>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</si>
  <si>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</si>
  <si>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</si>
  <si>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</si>
  <si>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</si>
  <si>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</si>
  <si>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</si>
  <si>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</si>
  <si>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東京都内第１号の地域医療支援病院の承認を受け、地域連携システムの推進を図っています。「断らない救急」を目指すとともに、大腸がんや胃がんをはじめとするがん医療に積極的に取り組んでいます。</t>
    <rPh sb="0" eb="3">
      <t>トウキョウト</t>
    </rPh>
    <rPh sb="3" eb="4">
      <t>ナイ</t>
    </rPh>
    <rPh sb="4" eb="5">
      <t>ダイ</t>
    </rPh>
    <rPh sb="6" eb="7">
      <t>ゴウ</t>
    </rPh>
    <rPh sb="8" eb="10">
      <t>チイキ</t>
    </rPh>
    <rPh sb="10" eb="12">
      <t>イリョウ</t>
    </rPh>
    <rPh sb="12" eb="14">
      <t>シエン</t>
    </rPh>
    <rPh sb="14" eb="16">
      <t>ビョウイン</t>
    </rPh>
    <rPh sb="17" eb="19">
      <t>ショウニン</t>
    </rPh>
    <rPh sb="20" eb="21">
      <t>ウ</t>
    </rPh>
    <rPh sb="23" eb="25">
      <t>チイキ</t>
    </rPh>
    <rPh sb="25" eb="27">
      <t>レンケイ</t>
    </rPh>
    <rPh sb="32" eb="34">
      <t>スイシン</t>
    </rPh>
    <rPh sb="35" eb="36">
      <t>ハカ</t>
    </rPh>
    <rPh sb="43" eb="44">
      <t>コトワ</t>
    </rPh>
    <rPh sb="47" eb="49">
      <t>キュウキュウ</t>
    </rPh>
    <rPh sb="51" eb="53">
      <t>メザ</t>
    </rPh>
    <rPh sb="59" eb="61">
      <t>ダイチョウ</t>
    </rPh>
    <rPh sb="64" eb="65">
      <t>イ</t>
    </rPh>
    <rPh sb="76" eb="78">
      <t>イリョウ</t>
    </rPh>
    <rPh sb="79" eb="82">
      <t>セッキョクテキ</t>
    </rPh>
    <rPh sb="83" eb="84">
      <t>ト</t>
    </rPh>
    <rPh sb="85" eb="86">
      <t>ク</t>
    </rPh>
    <phoneticPr fontId="5"/>
  </si>
  <si>
    <t>「病床利用率」は、新型コロナの影響による入院患者数の減により、低い傾向にあります。
・「入院患者1人1日当たり収益」は、新型コロナに係る診療報酬上の臨時的な取扱いによる増収等により、高い傾向にあります。
・「外来患者1人1日当たり収益」は、外来化学療法の推進等により、高い傾向にあります。</t>
    <rPh sb="33" eb="35">
      <t>ケイコウ</t>
    </rPh>
    <rPh sb="93" eb="95">
      <t>ケイコウ</t>
    </rPh>
    <rPh sb="120" eb="122">
      <t>ガイライ</t>
    </rPh>
    <rPh sb="122" eb="124">
      <t>カガク</t>
    </rPh>
    <rPh sb="124" eb="126">
      <t>リョウホウ</t>
    </rPh>
    <rPh sb="127" eb="129">
      <t>スイシン</t>
    </rPh>
    <rPh sb="129" eb="130">
      <t>ナド</t>
    </rPh>
    <rPh sb="136" eb="138">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</si>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</sst>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54.5</c:v>
                </c:pt>
                <c:pt idx="4">
                  <c:v>52.1</c:v>
                </c:pt>
              </c:numCache>
            </c:numRef>
          </c:val>
          <c:extLst>
            <c:ext xmlns:c16="http://schemas.microsoft.com/office/drawing/2014/chart" uri="{C3380CC4-5D6E-409C-BE32-E72D297353CC}">
              <c16:uniqueId val="{00000000-A40A-4465-A7FC-7A025BC7C8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66.599999999999994</c:v>
                </c:pt>
                <c:pt idx="4">
                  <c:v>68</c:v>
                </c:pt>
              </c:numCache>
            </c:numRef>
          </c:val>
          <c:smooth val="0"/>
          <c:extLst>
            <c:ext xmlns:c16="http://schemas.microsoft.com/office/drawing/2014/chart" uri="{C3380CC4-5D6E-409C-BE32-E72D297353CC}">
              <c16:uniqueId val="{00000001-A40A-4465-A7FC-7A025BC7C8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81</c:v>
                </c:pt>
                <c:pt idx="4">
                  <c:v>68.599999999999994</c:v>
                </c:pt>
              </c:numCache>
            </c:numRef>
          </c:val>
          <c:extLst>
            <c:ext xmlns:c16="http://schemas.microsoft.com/office/drawing/2014/chart" uri="{C3380CC4-5D6E-409C-BE32-E72D297353CC}">
              <c16:uniqueId val="{00000000-FA96-41F3-A65A-D80AF1523D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84</c:v>
                </c:pt>
                <c:pt idx="4">
                  <c:v>83.4</c:v>
                </c:pt>
              </c:numCache>
            </c:numRef>
          </c:val>
          <c:smooth val="0"/>
          <c:extLst>
            <c:ext xmlns:c16="http://schemas.microsoft.com/office/drawing/2014/chart" uri="{C3380CC4-5D6E-409C-BE32-E72D297353CC}">
              <c16:uniqueId val="{00000001-FA96-41F3-A65A-D80AF1523D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88.5</c:v>
                </c:pt>
                <c:pt idx="4">
                  <c:v>74.400000000000006</c:v>
                </c:pt>
              </c:numCache>
            </c:numRef>
          </c:val>
          <c:extLst>
            <c:ext xmlns:c16="http://schemas.microsoft.com/office/drawing/2014/chart" uri="{C3380CC4-5D6E-409C-BE32-E72D297353CC}">
              <c16:uniqueId val="{00000000-B815-4CC7-9D2D-F1B9476BC9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86.6</c:v>
                </c:pt>
                <c:pt idx="4">
                  <c:v>86.2</c:v>
                </c:pt>
              </c:numCache>
            </c:numRef>
          </c:val>
          <c:smooth val="0"/>
          <c:extLst>
            <c:ext xmlns:c16="http://schemas.microsoft.com/office/drawing/2014/chart" uri="{C3380CC4-5D6E-409C-BE32-E72D297353CC}">
              <c16:uniqueId val="{00000001-B815-4CC7-9D2D-F1B9476BC9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111.6</c:v>
                </c:pt>
                <c:pt idx="4">
                  <c:v>82.1</c:v>
                </c:pt>
              </c:numCache>
            </c:numRef>
          </c:val>
          <c:extLst>
            <c:ext xmlns:c16="http://schemas.microsoft.com/office/drawing/2014/chart" uri="{C3380CC4-5D6E-409C-BE32-E72D297353CC}">
              <c16:uniqueId val="{00000000-4D20-4A81-BA21-7CC3208E0E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104.8</c:v>
                </c:pt>
                <c:pt idx="4">
                  <c:v>95.8</c:v>
                </c:pt>
              </c:numCache>
            </c:numRef>
          </c:val>
          <c:smooth val="0"/>
          <c:extLst>
            <c:ext xmlns:c16="http://schemas.microsoft.com/office/drawing/2014/chart" uri="{C3380CC4-5D6E-409C-BE32-E72D297353CC}">
              <c16:uniqueId val="{00000001-4D20-4A81-BA21-7CC3208E0E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8.1999999999999993</c:v>
                </c:pt>
                <c:pt idx="4">
                  <c:v>17.3</c:v>
                </c:pt>
              </c:numCache>
            </c:numRef>
          </c:val>
          <c:extLst>
            <c:ext xmlns:c16="http://schemas.microsoft.com/office/drawing/2014/chart" uri="{C3380CC4-5D6E-409C-BE32-E72D297353CC}">
              <c16:uniqueId val="{00000000-0772-490C-8D3B-7FD872C102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56.1</c:v>
                </c:pt>
                <c:pt idx="4">
                  <c:v>57.5</c:v>
                </c:pt>
              </c:numCache>
            </c:numRef>
          </c:val>
          <c:smooth val="0"/>
          <c:extLst>
            <c:ext xmlns:c16="http://schemas.microsoft.com/office/drawing/2014/chart" uri="{C3380CC4-5D6E-409C-BE32-E72D297353CC}">
              <c16:uniqueId val="{00000001-0772-490C-8D3B-7FD872C102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19</c:v>
                </c:pt>
                <c:pt idx="4">
                  <c:v>35.700000000000003</c:v>
                </c:pt>
              </c:numCache>
            </c:numRef>
          </c:val>
          <c:extLst>
            <c:ext xmlns:c16="http://schemas.microsoft.com/office/drawing/2014/chart" uri="{C3380CC4-5D6E-409C-BE32-E72D297353CC}">
              <c16:uniqueId val="{00000000-842B-4DC9-B501-6936346800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69.7</c:v>
                </c:pt>
                <c:pt idx="4">
                  <c:v>70.400000000000006</c:v>
                </c:pt>
              </c:numCache>
            </c:numRef>
          </c:val>
          <c:smooth val="0"/>
          <c:extLst>
            <c:ext xmlns:c16="http://schemas.microsoft.com/office/drawing/2014/chart" uri="{C3380CC4-5D6E-409C-BE32-E72D297353CC}">
              <c16:uniqueId val="{00000001-842B-4DC9-B501-6936346800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16328430</c:v>
                </c:pt>
                <c:pt idx="4">
                  <c:v>18574051</c:v>
                </c:pt>
              </c:numCache>
            </c:numRef>
          </c:val>
          <c:extLst>
            <c:ext xmlns:c16="http://schemas.microsoft.com/office/drawing/2014/chart" uri="{C3380CC4-5D6E-409C-BE32-E72D297353CC}">
              <c16:uniqueId val="{00000000-A879-485E-B4FF-08D71BFF2F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49693831</c:v>
                </c:pt>
                <c:pt idx="4">
                  <c:v>50513249</c:v>
                </c:pt>
              </c:numCache>
            </c:numRef>
          </c:val>
          <c:smooth val="0"/>
          <c:extLst>
            <c:ext xmlns:c16="http://schemas.microsoft.com/office/drawing/2014/chart" uri="{C3380CC4-5D6E-409C-BE32-E72D297353CC}">
              <c16:uniqueId val="{00000001-A879-485E-B4FF-08D71BFF2F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18</c:v>
                </c:pt>
                <c:pt idx="4">
                  <c:v>23.3</c:v>
                </c:pt>
              </c:numCache>
            </c:numRef>
          </c:val>
          <c:extLst>
            <c:ext xmlns:c16="http://schemas.microsoft.com/office/drawing/2014/chart" uri="{C3380CC4-5D6E-409C-BE32-E72D297353CC}">
              <c16:uniqueId val="{00000000-7EF3-4707-97B7-7456232768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24.4</c:v>
                </c:pt>
                <c:pt idx="4">
                  <c:v>25.7</c:v>
                </c:pt>
              </c:numCache>
            </c:numRef>
          </c:val>
          <c:smooth val="0"/>
          <c:extLst>
            <c:ext xmlns:c16="http://schemas.microsoft.com/office/drawing/2014/chart" uri="{C3380CC4-5D6E-409C-BE32-E72D297353CC}">
              <c16:uniqueId val="{00000001-7EF3-4707-97B7-7456232768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43.7</c:v>
                </c:pt>
                <c:pt idx="4">
                  <c:v>56.9</c:v>
                </c:pt>
              </c:numCache>
            </c:numRef>
          </c:val>
          <c:extLst>
            <c:ext xmlns:c16="http://schemas.microsoft.com/office/drawing/2014/chart" uri="{C3380CC4-5D6E-409C-BE32-E72D297353CC}">
              <c16:uniqueId val="{00000000-2981-4DA5-A984-6445F3B3C8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55.7</c:v>
                </c:pt>
                <c:pt idx="4">
                  <c:v>57.2</c:v>
                </c:pt>
              </c:numCache>
            </c:numRef>
          </c:val>
          <c:smooth val="0"/>
          <c:extLst>
            <c:ext xmlns:c16="http://schemas.microsoft.com/office/drawing/2014/chart" uri="{C3380CC4-5D6E-409C-BE32-E72D297353CC}">
              <c16:uniqueId val="{00000001-2981-4DA5-A984-6445F3B3C8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18495</c:v>
                </c:pt>
                <c:pt idx="4">
                  <c:v>18481</c:v>
                </c:pt>
              </c:numCache>
            </c:numRef>
          </c:val>
          <c:extLst>
            <c:ext xmlns:c16="http://schemas.microsoft.com/office/drawing/2014/chart" uri="{C3380CC4-5D6E-409C-BE32-E72D297353CC}">
              <c16:uniqueId val="{00000000-7E07-4BA9-B3B1-E7226B87D0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17279</c:v>
                </c:pt>
                <c:pt idx="4">
                  <c:v>17851</c:v>
                </c:pt>
              </c:numCache>
            </c:numRef>
          </c:val>
          <c:smooth val="0"/>
          <c:extLst>
            <c:ext xmlns:c16="http://schemas.microsoft.com/office/drawing/2014/chart" uri="{C3380CC4-5D6E-409C-BE32-E72D297353CC}">
              <c16:uniqueId val="{00000001-7E07-4BA9-B3B1-E7226B87D0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74779</c:v>
                </c:pt>
                <c:pt idx="4">
                  <c:v>71548</c:v>
                </c:pt>
              </c:numCache>
            </c:numRef>
          </c:val>
          <c:extLst>
            <c:ext xmlns:c16="http://schemas.microsoft.com/office/drawing/2014/chart" uri="{C3380CC4-5D6E-409C-BE32-E72D297353CC}">
              <c16:uniqueId val="{00000000-F001-4A23-B56E-EB4D67DE5C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62697</c:v>
                </c:pt>
                <c:pt idx="4">
                  <c:v>62059</c:v>
                </c:pt>
              </c:numCache>
            </c:numRef>
          </c:val>
          <c:smooth val="0"/>
          <c:extLst>
            <c:ext xmlns:c16="http://schemas.microsoft.com/office/drawing/2014/chart" uri="{C3380CC4-5D6E-409C-BE32-E72D297353CC}">
              <c16:uniqueId val="{00000001-F001-4A23-B56E-EB4D67DE5C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22.1</c:v>
                </c:pt>
              </c:numCache>
            </c:numRef>
          </c:val>
          <c:extLst>
            <c:ext xmlns:c16="http://schemas.microsoft.com/office/drawing/2014/chart" uri="{C3380CC4-5D6E-409C-BE32-E72D297353CC}">
              <c16:uniqueId val="{00000000-C4E6-4335-ACE3-66FAD123E5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67.8</c:v>
                </c:pt>
                <c:pt idx="4">
                  <c:v>61.8</c:v>
                </c:pt>
              </c:numCache>
            </c:numRef>
          </c:val>
          <c:smooth val="0"/>
          <c:extLst>
            <c:ext xmlns:c16="http://schemas.microsoft.com/office/drawing/2014/chart" uri="{C3380CC4-5D6E-409C-BE32-E72D297353CC}">
              <c16:uniqueId val="{00000001-C4E6-4335-ACE3-66FAD123E5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東部地域病院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314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314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24290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314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314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186</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111.6</v>
      </c>
      <c r="BJ33" s="129"/>
      <c r="BK33" s="129"/>
      <c r="BL33" s="129"/>
      <c r="BM33" s="129"/>
      <c r="BN33" s="129"/>
      <c r="BO33" s="129"/>
      <c r="BP33" s="129"/>
      <c r="BQ33" s="129"/>
      <c r="BR33" s="129"/>
      <c r="BS33" s="129"/>
      <c r="BT33" s="129"/>
      <c r="BU33" s="129"/>
      <c r="BV33" s="129"/>
      <c r="BW33" s="130"/>
      <c r="BX33" s="128">
        <f>データ!AM7</f>
        <v>82.1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88.5</v>
      </c>
      <c r="EX33" s="129"/>
      <c r="EY33" s="129"/>
      <c r="EZ33" s="129"/>
      <c r="FA33" s="129"/>
      <c r="FB33" s="129"/>
      <c r="FC33" s="129"/>
      <c r="FD33" s="129"/>
      <c r="FE33" s="129"/>
      <c r="FF33" s="129"/>
      <c r="FG33" s="129"/>
      <c r="FH33" s="129"/>
      <c r="FI33" s="129"/>
      <c r="FJ33" s="129"/>
      <c r="FK33" s="130"/>
      <c r="FL33" s="128">
        <f>データ!AX7</f>
        <v>74.400000000000006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81</v>
      </c>
      <c r="IL33" s="129"/>
      <c r="IM33" s="129"/>
      <c r="IN33" s="129"/>
      <c r="IO33" s="129"/>
      <c r="IP33" s="129"/>
      <c r="IQ33" s="129"/>
      <c r="IR33" s="129"/>
      <c r="IS33" s="129"/>
      <c r="IT33" s="129"/>
      <c r="IU33" s="129"/>
      <c r="IV33" s="129"/>
      <c r="IW33" s="129"/>
      <c r="IX33" s="129"/>
      <c r="IY33" s="130"/>
      <c r="IZ33" s="128">
        <f>データ!BI7</f>
        <v>68.599999999999994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54.5</v>
      </c>
      <c r="LZ33" s="129"/>
      <c r="MA33" s="129"/>
      <c r="MB33" s="129"/>
      <c r="MC33" s="129"/>
      <c r="MD33" s="129"/>
      <c r="ME33" s="129"/>
      <c r="MF33" s="129"/>
      <c r="MG33" s="129"/>
      <c r="MH33" s="129"/>
      <c r="MI33" s="129"/>
      <c r="MJ33" s="129"/>
      <c r="MK33" s="129"/>
      <c r="ML33" s="129"/>
      <c r="MM33" s="130"/>
      <c r="MN33" s="128">
        <f>データ!BT7</f>
        <v>52.1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74779</v>
      </c>
      <c r="BJ55" s="138"/>
      <c r="BK55" s="138"/>
      <c r="BL55" s="138"/>
      <c r="BM55" s="138"/>
      <c r="BN55" s="138"/>
      <c r="BO55" s="138"/>
      <c r="BP55" s="138"/>
      <c r="BQ55" s="138"/>
      <c r="BR55" s="138"/>
      <c r="BS55" s="138"/>
      <c r="BT55" s="138"/>
      <c r="BU55" s="138"/>
      <c r="BV55" s="138"/>
      <c r="BW55" s="139"/>
      <c r="BX55" s="137">
        <f>データ!CE7</f>
        <v>71548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18495</v>
      </c>
      <c r="EX55" s="138"/>
      <c r="EY55" s="138"/>
      <c r="EZ55" s="138"/>
      <c r="FA55" s="138"/>
      <c r="FB55" s="138"/>
      <c r="FC55" s="138"/>
      <c r="FD55" s="138"/>
      <c r="FE55" s="138"/>
      <c r="FF55" s="138"/>
      <c r="FG55" s="138"/>
      <c r="FH55" s="138"/>
      <c r="FI55" s="138"/>
      <c r="FJ55" s="138"/>
      <c r="FK55" s="139"/>
      <c r="FL55" s="137">
        <f>データ!CP7</f>
        <v>18481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43.7</v>
      </c>
      <c r="IL55" s="129"/>
      <c r="IM55" s="129"/>
      <c r="IN55" s="129"/>
      <c r="IO55" s="129"/>
      <c r="IP55" s="129"/>
      <c r="IQ55" s="129"/>
      <c r="IR55" s="129"/>
      <c r="IS55" s="129"/>
      <c r="IT55" s="129"/>
      <c r="IU55" s="129"/>
      <c r="IV55" s="129"/>
      <c r="IW55" s="129"/>
      <c r="IX55" s="129"/>
      <c r="IY55" s="130"/>
      <c r="IZ55" s="128">
        <f>データ!DA7</f>
        <v>56.9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18</v>
      </c>
      <c r="LZ55" s="129"/>
      <c r="MA55" s="129"/>
      <c r="MB55" s="129"/>
      <c r="MC55" s="129"/>
      <c r="MD55" s="129"/>
      <c r="ME55" s="129"/>
      <c r="MF55" s="129"/>
      <c r="MG55" s="129"/>
      <c r="MH55" s="129"/>
      <c r="MI55" s="129"/>
      <c r="MJ55" s="129"/>
      <c r="MK55" s="129"/>
      <c r="ML55" s="129"/>
      <c r="MM55" s="130"/>
      <c r="MN55" s="128">
        <f>データ!DL7</f>
        <v>23.3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22.1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8.1999999999999993</v>
      </c>
      <c r="FA79" s="129"/>
      <c r="FB79" s="129"/>
      <c r="FC79" s="129"/>
      <c r="FD79" s="129"/>
      <c r="FE79" s="129"/>
      <c r="FF79" s="129"/>
      <c r="FG79" s="129"/>
      <c r="FH79" s="129"/>
      <c r="FI79" s="129"/>
      <c r="FJ79" s="129"/>
      <c r="FK79" s="129"/>
      <c r="FL79" s="129"/>
      <c r="FM79" s="129"/>
      <c r="FN79" s="130"/>
      <c r="FO79" s="128">
        <f>データ!EH7</f>
        <v>17.3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19</v>
      </c>
      <c r="IN79" s="129"/>
      <c r="IO79" s="129"/>
      <c r="IP79" s="129"/>
      <c r="IQ79" s="129"/>
      <c r="IR79" s="129"/>
      <c r="IS79" s="129"/>
      <c r="IT79" s="129"/>
      <c r="IU79" s="129"/>
      <c r="IV79" s="129"/>
      <c r="IW79" s="129"/>
      <c r="IX79" s="129"/>
      <c r="IY79" s="129"/>
      <c r="IZ79" s="129"/>
      <c r="JA79" s="130"/>
      <c r="JB79" s="128">
        <f>データ!ES7</f>
        <v>35.700000000000003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16328430</v>
      </c>
      <c r="MA79" s="138"/>
      <c r="MB79" s="138"/>
      <c r="MC79" s="138"/>
      <c r="MD79" s="138"/>
      <c r="ME79" s="138"/>
      <c r="MF79" s="138"/>
      <c r="MG79" s="138"/>
      <c r="MH79" s="138"/>
      <c r="MI79" s="138"/>
      <c r="MJ79" s="138"/>
      <c r="MK79" s="138"/>
      <c r="ML79" s="138"/>
      <c r="MM79" s="138"/>
      <c r="MN79" s="139"/>
      <c r="MO79" s="137">
        <f>データ!FD7</f>
        <v>18574051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g3tuBmu0Pyafqq2r11oUBkf8Aq5U+8dT19lnRsYbvodDfEjCc9xVDCBnYGa/sb+BrZ9c2AKRYWyvH28bZ49Bg==" saltValue="0mgcXsoYOesRvgnXjEDe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148</v>
      </c>
      <c r="BF5" s="49" t="s">
        <v>149</v>
      </c>
      <c r="BG5" s="49" t="s">
        <v>159</v>
      </c>
      <c r="BH5" s="49" t="s">
        <v>160</v>
      </c>
      <c r="BI5" s="49" t="s">
        <v>161</v>
      </c>
      <c r="BJ5" s="49" t="s">
        <v>153</v>
      </c>
      <c r="BK5" s="49" t="s">
        <v>154</v>
      </c>
      <c r="BL5" s="49" t="s">
        <v>155</v>
      </c>
      <c r="BM5" s="49" t="s">
        <v>156</v>
      </c>
      <c r="BN5" s="49" t="s">
        <v>157</v>
      </c>
      <c r="BO5" s="49" t="s">
        <v>158</v>
      </c>
      <c r="BP5" s="49" t="s">
        <v>162</v>
      </c>
      <c r="BQ5" s="49" t="s">
        <v>149</v>
      </c>
      <c r="BR5" s="49" t="s">
        <v>159</v>
      </c>
      <c r="BS5" s="49" t="s">
        <v>160</v>
      </c>
      <c r="BT5" s="49" t="s">
        <v>161</v>
      </c>
      <c r="BU5" s="49" t="s">
        <v>153</v>
      </c>
      <c r="BV5" s="49" t="s">
        <v>154</v>
      </c>
      <c r="BW5" s="49" t="s">
        <v>155</v>
      </c>
      <c r="BX5" s="49" t="s">
        <v>156</v>
      </c>
      <c r="BY5" s="49" t="s">
        <v>157</v>
      </c>
      <c r="BZ5" s="49" t="s">
        <v>158</v>
      </c>
      <c r="CA5" s="49" t="s">
        <v>148</v>
      </c>
      <c r="CB5" s="49" t="s">
        <v>149</v>
      </c>
      <c r="CC5" s="49" t="s">
        <v>159</v>
      </c>
      <c r="CD5" s="49" t="s">
        <v>151</v>
      </c>
      <c r="CE5" s="49" t="s">
        <v>161</v>
      </c>
      <c r="CF5" s="49" t="s">
        <v>153</v>
      </c>
      <c r="CG5" s="49" t="s">
        <v>154</v>
      </c>
      <c r="CH5" s="49" t="s">
        <v>155</v>
      </c>
      <c r="CI5" s="49" t="s">
        <v>156</v>
      </c>
      <c r="CJ5" s="49" t="s">
        <v>157</v>
      </c>
      <c r="CK5" s="49" t="s">
        <v>158</v>
      </c>
      <c r="CL5" s="49" t="s">
        <v>148</v>
      </c>
      <c r="CM5" s="49" t="s">
        <v>163</v>
      </c>
      <c r="CN5" s="49" t="s">
        <v>150</v>
      </c>
      <c r="CO5" s="49" t="s">
        <v>160</v>
      </c>
      <c r="CP5" s="49" t="s">
        <v>161</v>
      </c>
      <c r="CQ5" s="49" t="s">
        <v>153</v>
      </c>
      <c r="CR5" s="49" t="s">
        <v>154</v>
      </c>
      <c r="CS5" s="49" t="s">
        <v>155</v>
      </c>
      <c r="CT5" s="49" t="s">
        <v>156</v>
      </c>
      <c r="CU5" s="49" t="s">
        <v>157</v>
      </c>
      <c r="CV5" s="49" t="s">
        <v>158</v>
      </c>
      <c r="CW5" s="49" t="s">
        <v>148</v>
      </c>
      <c r="CX5" s="49" t="s">
        <v>163</v>
      </c>
      <c r="CY5" s="49" t="s">
        <v>150</v>
      </c>
      <c r="CZ5" s="49" t="s">
        <v>160</v>
      </c>
      <c r="DA5" s="49" t="s">
        <v>161</v>
      </c>
      <c r="DB5" s="49" t="s">
        <v>153</v>
      </c>
      <c r="DC5" s="49" t="s">
        <v>154</v>
      </c>
      <c r="DD5" s="49" t="s">
        <v>155</v>
      </c>
      <c r="DE5" s="49" t="s">
        <v>156</v>
      </c>
      <c r="DF5" s="49" t="s">
        <v>157</v>
      </c>
      <c r="DG5" s="49" t="s">
        <v>158</v>
      </c>
      <c r="DH5" s="49" t="s">
        <v>148</v>
      </c>
      <c r="DI5" s="49" t="s">
        <v>163</v>
      </c>
      <c r="DJ5" s="49" t="s">
        <v>150</v>
      </c>
      <c r="DK5" s="49" t="s">
        <v>160</v>
      </c>
      <c r="DL5" s="49" t="s">
        <v>161</v>
      </c>
      <c r="DM5" s="49" t="s">
        <v>153</v>
      </c>
      <c r="DN5" s="49" t="s">
        <v>154</v>
      </c>
      <c r="DO5" s="49" t="s">
        <v>155</v>
      </c>
      <c r="DP5" s="49" t="s">
        <v>156</v>
      </c>
      <c r="DQ5" s="49" t="s">
        <v>157</v>
      </c>
      <c r="DR5" s="49" t="s">
        <v>158</v>
      </c>
      <c r="DS5" s="49" t="s">
        <v>148</v>
      </c>
      <c r="DT5" s="49" t="s">
        <v>149</v>
      </c>
      <c r="DU5" s="49" t="s">
        <v>150</v>
      </c>
      <c r="DV5" s="49" t="s">
        <v>160</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159</v>
      </c>
      <c r="ER5" s="49" t="s">
        <v>160</v>
      </c>
      <c r="ES5" s="49" t="s">
        <v>161</v>
      </c>
      <c r="ET5" s="49" t="s">
        <v>153</v>
      </c>
      <c r="EU5" s="49" t="s">
        <v>154</v>
      </c>
      <c r="EV5" s="49" t="s">
        <v>155</v>
      </c>
      <c r="EW5" s="49" t="s">
        <v>156</v>
      </c>
      <c r="EX5" s="49" t="s">
        <v>157</v>
      </c>
      <c r="EY5" s="49" t="s">
        <v>164</v>
      </c>
      <c r="EZ5" s="49" t="s">
        <v>148</v>
      </c>
      <c r="FA5" s="49" t="s">
        <v>149</v>
      </c>
      <c r="FB5" s="49" t="s">
        <v>159</v>
      </c>
      <c r="FC5" s="49" t="s">
        <v>160</v>
      </c>
      <c r="FD5" s="49" t="s">
        <v>161</v>
      </c>
      <c r="FE5" s="49" t="s">
        <v>153</v>
      </c>
      <c r="FF5" s="49" t="s">
        <v>154</v>
      </c>
      <c r="FG5" s="49" t="s">
        <v>155</v>
      </c>
      <c r="FH5" s="49" t="s">
        <v>156</v>
      </c>
      <c r="FI5" s="49" t="s">
        <v>157</v>
      </c>
      <c r="FJ5" s="49" t="s">
        <v>158</v>
      </c>
    </row>
    <row r="6" spans="1:166" s="54" customFormat="1" x14ac:dyDescent="0.2">
      <c r="A6" s="35" t="s">
        <v>165</v>
      </c>
      <c r="B6" s="50">
        <f>B8</f>
        <v>2023</v>
      </c>
      <c r="C6" s="50">
        <f t="shared" ref="C6:M6" si="2">C8</f>
        <v>137510</v>
      </c>
      <c r="D6" s="50">
        <f t="shared" si="2"/>
        <v>46</v>
      </c>
      <c r="E6" s="50">
        <f t="shared" si="2"/>
        <v>6</v>
      </c>
      <c r="F6" s="50">
        <f t="shared" si="2"/>
        <v>0</v>
      </c>
      <c r="G6" s="50">
        <f t="shared" si="2"/>
        <v>10</v>
      </c>
      <c r="H6" s="152" t="str">
        <f>IF(H8&lt;&gt;I8,H8,"")&amp;IF(I8&lt;&gt;J8,I8,"")&amp;"　"&amp;J8</f>
        <v>東京都地方独立行政法人東京都立病院機構　東部地域病院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対象</v>
      </c>
      <c r="S6" s="50" t="str">
        <f t="shared" si="3"/>
        <v>I 訓 ガ</v>
      </c>
      <c r="T6" s="50" t="str">
        <f t="shared" si="3"/>
        <v>救 臨 災 地 輪</v>
      </c>
      <c r="U6" s="51" t="str">
        <f>U8</f>
        <v>-</v>
      </c>
      <c r="V6" s="51">
        <f>V8</f>
        <v>24290</v>
      </c>
      <c r="W6" s="50" t="str">
        <f>W8</f>
        <v>非該当</v>
      </c>
      <c r="X6" s="50" t="str">
        <f t="shared" ref="X6" si="4">X8</f>
        <v>非該当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314</v>
      </c>
      <c r="AG6" s="51" t="str">
        <f t="shared" si="3"/>
        <v>-</v>
      </c>
      <c r="AH6" s="51">
        <f t="shared" si="3"/>
        <v>314</v>
      </c>
      <c r="AI6" s="52" t="e">
        <f>IF(AI8="-",NA(),AI8)</f>
        <v>#N/A</v>
      </c>
      <c r="AJ6" s="52" t="e">
        <f t="shared" ref="AJ6:AR6" si="5">IF(AJ8="-",NA(),AJ8)</f>
        <v>#N/A</v>
      </c>
      <c r="AK6" s="52" t="e">
        <f t="shared" si="5"/>
        <v>#N/A</v>
      </c>
      <c r="AL6" s="52">
        <f t="shared" si="5"/>
        <v>111.6</v>
      </c>
      <c r="AM6" s="52">
        <f t="shared" si="5"/>
        <v>82.1</v>
      </c>
      <c r="AN6" s="52" t="e">
        <f t="shared" si="5"/>
        <v>#N/A</v>
      </c>
      <c r="AO6" s="52" t="e">
        <f t="shared" si="5"/>
        <v>#N/A</v>
      </c>
      <c r="AP6" s="52" t="e">
        <f t="shared" si="5"/>
        <v>#N/A</v>
      </c>
      <c r="AQ6" s="52">
        <f t="shared" si="5"/>
        <v>104.8</v>
      </c>
      <c r="AR6" s="52">
        <f t="shared" si="5"/>
        <v>95.8</v>
      </c>
      <c r="AS6" s="52" t="str">
        <f>IF(AS8="-","【-】","【"&amp;SUBSTITUTE(TEXT(AS8,"#,##0.0"),"-","△")&amp;"】")</f>
        <v>【96.6】</v>
      </c>
      <c r="AT6" s="52" t="e">
        <f>IF(AT8="-",NA(),AT8)</f>
        <v>#N/A</v>
      </c>
      <c r="AU6" s="52" t="e">
        <f t="shared" ref="AU6:BC6" si="6">IF(AU8="-",NA(),AU8)</f>
        <v>#N/A</v>
      </c>
      <c r="AV6" s="52" t="e">
        <f t="shared" si="6"/>
        <v>#N/A</v>
      </c>
      <c r="AW6" s="52">
        <f t="shared" si="6"/>
        <v>88.5</v>
      </c>
      <c r="AX6" s="52">
        <f t="shared" si="6"/>
        <v>74.400000000000006</v>
      </c>
      <c r="AY6" s="52" t="e">
        <f t="shared" si="6"/>
        <v>#N/A</v>
      </c>
      <c r="AZ6" s="52" t="e">
        <f t="shared" si="6"/>
        <v>#N/A</v>
      </c>
      <c r="BA6" s="52" t="e">
        <f t="shared" si="6"/>
        <v>#N/A</v>
      </c>
      <c r="BB6" s="52">
        <f t="shared" si="6"/>
        <v>86.6</v>
      </c>
      <c r="BC6" s="52">
        <f t="shared" si="6"/>
        <v>86.2</v>
      </c>
      <c r="BD6" s="52" t="str">
        <f>IF(BD8="-","【-】","【"&amp;SUBSTITUTE(TEXT(BD8,"#,##0.0"),"-","△")&amp;"】")</f>
        <v>【86.6】</v>
      </c>
      <c r="BE6" s="52" t="e">
        <f>IF(BE8="-",NA(),BE8)</f>
        <v>#N/A</v>
      </c>
      <c r="BF6" s="52" t="e">
        <f t="shared" ref="BF6:BN6" si="7">IF(BF8="-",NA(),BF8)</f>
        <v>#N/A</v>
      </c>
      <c r="BG6" s="52" t="e">
        <f t="shared" si="7"/>
        <v>#N/A</v>
      </c>
      <c r="BH6" s="52">
        <f t="shared" si="7"/>
        <v>81</v>
      </c>
      <c r="BI6" s="52">
        <f t="shared" si="7"/>
        <v>68.599999999999994</v>
      </c>
      <c r="BJ6" s="52" t="e">
        <f t="shared" si="7"/>
        <v>#N/A</v>
      </c>
      <c r="BK6" s="52" t="e">
        <f t="shared" si="7"/>
        <v>#N/A</v>
      </c>
      <c r="BL6" s="52" t="e">
        <f t="shared" si="7"/>
        <v>#N/A</v>
      </c>
      <c r="BM6" s="52">
        <f t="shared" si="7"/>
        <v>84</v>
      </c>
      <c r="BN6" s="52">
        <f t="shared" si="7"/>
        <v>83.4</v>
      </c>
      <c r="BO6" s="52" t="str">
        <f>IF(BO8="-","【-】","【"&amp;SUBSTITUTE(TEXT(BO8,"#,##0.0"),"-","△")&amp;"】")</f>
        <v>【83.9】</v>
      </c>
      <c r="BP6" s="52" t="e">
        <f>IF(BP8="-",NA(),BP8)</f>
        <v>#N/A</v>
      </c>
      <c r="BQ6" s="52" t="e">
        <f t="shared" ref="BQ6:BY6" si="8">IF(BQ8="-",NA(),BQ8)</f>
        <v>#N/A</v>
      </c>
      <c r="BR6" s="52" t="e">
        <f t="shared" si="8"/>
        <v>#N/A</v>
      </c>
      <c r="BS6" s="52">
        <f t="shared" si="8"/>
        <v>54.5</v>
      </c>
      <c r="BT6" s="52">
        <f t="shared" si="8"/>
        <v>52.1</v>
      </c>
      <c r="BU6" s="52" t="e">
        <f t="shared" si="8"/>
        <v>#N/A</v>
      </c>
      <c r="BV6" s="52" t="e">
        <f t="shared" si="8"/>
        <v>#N/A</v>
      </c>
      <c r="BW6" s="52" t="e">
        <f t="shared" si="8"/>
        <v>#N/A</v>
      </c>
      <c r="BX6" s="52">
        <f t="shared" si="8"/>
        <v>66.599999999999994</v>
      </c>
      <c r="BY6" s="52">
        <f t="shared" si="8"/>
        <v>68</v>
      </c>
      <c r="BZ6" s="52" t="str">
        <f>IF(BZ8="-","【-】","【"&amp;SUBSTITUTE(TEXT(BZ8,"#,##0.0"),"-","△")&amp;"】")</f>
        <v>【68.7】</v>
      </c>
      <c r="CA6" s="53" t="e">
        <f>IF(CA8="-",NA(),CA8)</f>
        <v>#N/A</v>
      </c>
      <c r="CB6" s="53" t="e">
        <f t="shared" ref="CB6:CJ6" si="9">IF(CB8="-",NA(),CB8)</f>
        <v>#N/A</v>
      </c>
      <c r="CC6" s="53" t="e">
        <f t="shared" si="9"/>
        <v>#N/A</v>
      </c>
      <c r="CD6" s="53">
        <f t="shared" si="9"/>
        <v>74779</v>
      </c>
      <c r="CE6" s="53">
        <f t="shared" si="9"/>
        <v>71548</v>
      </c>
      <c r="CF6" s="53" t="e">
        <f t="shared" si="9"/>
        <v>#N/A</v>
      </c>
      <c r="CG6" s="53" t="e">
        <f t="shared" si="9"/>
        <v>#N/A</v>
      </c>
      <c r="CH6" s="53" t="e">
        <f t="shared" si="9"/>
        <v>#N/A</v>
      </c>
      <c r="CI6" s="53">
        <f t="shared" si="9"/>
        <v>62697</v>
      </c>
      <c r="CJ6" s="53">
        <f t="shared" si="9"/>
        <v>62059</v>
      </c>
      <c r="CK6" s="52" t="str">
        <f>IF(CK8="-","【-】","【"&amp;SUBSTITUTE(TEXT(CK8,"#,##0"),"-","△")&amp;"】")</f>
        <v>【62,428】</v>
      </c>
      <c r="CL6" s="53" t="e">
        <f>IF(CL8="-",NA(),CL8)</f>
        <v>#N/A</v>
      </c>
      <c r="CM6" s="53" t="e">
        <f t="shared" ref="CM6:CU6" si="10">IF(CM8="-",NA(),CM8)</f>
        <v>#N/A</v>
      </c>
      <c r="CN6" s="53" t="e">
        <f t="shared" si="10"/>
        <v>#N/A</v>
      </c>
      <c r="CO6" s="53">
        <f t="shared" si="10"/>
        <v>18495</v>
      </c>
      <c r="CP6" s="53">
        <f t="shared" si="10"/>
        <v>18481</v>
      </c>
      <c r="CQ6" s="53" t="e">
        <f t="shared" si="10"/>
        <v>#N/A</v>
      </c>
      <c r="CR6" s="53" t="e">
        <f t="shared" si="10"/>
        <v>#N/A</v>
      </c>
      <c r="CS6" s="53" t="e">
        <f t="shared" si="10"/>
        <v>#N/A</v>
      </c>
      <c r="CT6" s="53">
        <f t="shared" si="10"/>
        <v>17279</v>
      </c>
      <c r="CU6" s="53">
        <f t="shared" si="10"/>
        <v>17851</v>
      </c>
      <c r="CV6" s="52" t="str">
        <f>IF(CV8="-","【-】","【"&amp;SUBSTITUTE(TEXT(CV8,"#,##0"),"-","△")&amp;"】")</f>
        <v>【18,236】</v>
      </c>
      <c r="CW6" s="52" t="e">
        <f>IF(CW8="-",NA(),CW8)</f>
        <v>#N/A</v>
      </c>
      <c r="CX6" s="52" t="e">
        <f t="shared" ref="CX6:DF6" si="11">IF(CX8="-",NA(),CX8)</f>
        <v>#N/A</v>
      </c>
      <c r="CY6" s="52" t="e">
        <f t="shared" si="11"/>
        <v>#N/A</v>
      </c>
      <c r="CZ6" s="52">
        <f t="shared" si="11"/>
        <v>43.7</v>
      </c>
      <c r="DA6" s="52">
        <f t="shared" si="11"/>
        <v>56.9</v>
      </c>
      <c r="DB6" s="52" t="e">
        <f t="shared" si="11"/>
        <v>#N/A</v>
      </c>
      <c r="DC6" s="52" t="e">
        <f t="shared" si="11"/>
        <v>#N/A</v>
      </c>
      <c r="DD6" s="52" t="e">
        <f t="shared" si="11"/>
        <v>#N/A</v>
      </c>
      <c r="DE6" s="52">
        <f t="shared" si="11"/>
        <v>55.7</v>
      </c>
      <c r="DF6" s="52">
        <f t="shared" si="11"/>
        <v>57.2</v>
      </c>
      <c r="DG6" s="52" t="str">
        <f>IF(DG8="-","【-】","【"&amp;SUBSTITUTE(TEXT(DG8,"#,##0.0"),"-","△")&amp;"】")</f>
        <v>【56.1】</v>
      </c>
      <c r="DH6" s="52" t="e">
        <f>IF(DH8="-",NA(),DH8)</f>
        <v>#N/A</v>
      </c>
      <c r="DI6" s="52" t="e">
        <f t="shared" ref="DI6:DQ6" si="12">IF(DI8="-",NA(),DI8)</f>
        <v>#N/A</v>
      </c>
      <c r="DJ6" s="52" t="e">
        <f t="shared" si="12"/>
        <v>#N/A</v>
      </c>
      <c r="DK6" s="52">
        <f t="shared" si="12"/>
        <v>18</v>
      </c>
      <c r="DL6" s="52">
        <f t="shared" si="12"/>
        <v>23.3</v>
      </c>
      <c r="DM6" s="52" t="e">
        <f t="shared" si="12"/>
        <v>#N/A</v>
      </c>
      <c r="DN6" s="52" t="e">
        <f t="shared" si="12"/>
        <v>#N/A</v>
      </c>
      <c r="DO6" s="52" t="e">
        <f t="shared" si="12"/>
        <v>#N/A</v>
      </c>
      <c r="DP6" s="52">
        <f t="shared" si="12"/>
        <v>24.4</v>
      </c>
      <c r="DQ6" s="52">
        <f t="shared" si="12"/>
        <v>25.7</v>
      </c>
      <c r="DR6" s="52" t="str">
        <f>IF(DR8="-","【-】","【"&amp;SUBSTITUTE(TEXT(DR8,"#,##0.0"),"-","△")&amp;"】")</f>
        <v>【26.4】</v>
      </c>
      <c r="DS6" s="52" t="e">
        <f>IF(DS8="-",NA(),DS8)</f>
        <v>#N/A</v>
      </c>
      <c r="DT6" s="52" t="e">
        <f t="shared" ref="DT6:EB6" si="13">IF(DT8="-",NA(),DT8)</f>
        <v>#N/A</v>
      </c>
      <c r="DU6" s="52" t="e">
        <f t="shared" si="13"/>
        <v>#N/A</v>
      </c>
      <c r="DV6" s="52">
        <f t="shared" si="13"/>
        <v>0</v>
      </c>
      <c r="DW6" s="52">
        <f t="shared" si="13"/>
        <v>22.1</v>
      </c>
      <c r="DX6" s="52" t="e">
        <f t="shared" si="13"/>
        <v>#N/A</v>
      </c>
      <c r="DY6" s="52" t="e">
        <f t="shared" si="13"/>
        <v>#N/A</v>
      </c>
      <c r="DZ6" s="52" t="e">
        <f t="shared" si="13"/>
        <v>#N/A</v>
      </c>
      <c r="EA6" s="52">
        <f t="shared" si="13"/>
        <v>67.8</v>
      </c>
      <c r="EB6" s="52">
        <f t="shared" si="13"/>
        <v>61.8</v>
      </c>
      <c r="EC6" s="52" t="str">
        <f>IF(EC8="-","【-】","【"&amp;SUBSTITUTE(TEXT(EC8,"#,##0.0"),"-","△")&amp;"】")</f>
        <v>【54.5】</v>
      </c>
      <c r="ED6" s="52" t="e">
        <f>IF(ED8="-",NA(),ED8)</f>
        <v>#N/A</v>
      </c>
      <c r="EE6" s="52" t="e">
        <f t="shared" ref="EE6:EM6" si="14">IF(EE8="-",NA(),EE8)</f>
        <v>#N/A</v>
      </c>
      <c r="EF6" s="52" t="e">
        <f t="shared" si="14"/>
        <v>#N/A</v>
      </c>
      <c r="EG6" s="52">
        <f t="shared" si="14"/>
        <v>8.1999999999999993</v>
      </c>
      <c r="EH6" s="52">
        <f t="shared" si="14"/>
        <v>17.3</v>
      </c>
      <c r="EI6" s="52" t="e">
        <f t="shared" si="14"/>
        <v>#N/A</v>
      </c>
      <c r="EJ6" s="52" t="e">
        <f t="shared" si="14"/>
        <v>#N/A</v>
      </c>
      <c r="EK6" s="52" t="e">
        <f t="shared" si="14"/>
        <v>#N/A</v>
      </c>
      <c r="EL6" s="52">
        <f t="shared" si="14"/>
        <v>56.1</v>
      </c>
      <c r="EM6" s="52">
        <f t="shared" si="14"/>
        <v>57.5</v>
      </c>
      <c r="EN6" s="52" t="str">
        <f>IF(EN8="-","【-】","【"&amp;SUBSTITUTE(TEXT(EN8,"#,##0.0"),"-","△")&amp;"】")</f>
        <v>【57.0】</v>
      </c>
      <c r="EO6" s="52" t="e">
        <f>IF(EO8="-",NA(),EO8)</f>
        <v>#N/A</v>
      </c>
      <c r="EP6" s="52" t="e">
        <f t="shared" ref="EP6:EX6" si="15">IF(EP8="-",NA(),EP8)</f>
        <v>#N/A</v>
      </c>
      <c r="EQ6" s="52" t="e">
        <f t="shared" si="15"/>
        <v>#N/A</v>
      </c>
      <c r="ER6" s="52">
        <f t="shared" si="15"/>
        <v>19</v>
      </c>
      <c r="ES6" s="52">
        <f t="shared" si="15"/>
        <v>35.700000000000003</v>
      </c>
      <c r="ET6" s="52" t="e">
        <f t="shared" si="15"/>
        <v>#N/A</v>
      </c>
      <c r="EU6" s="52" t="e">
        <f t="shared" si="15"/>
        <v>#N/A</v>
      </c>
      <c r="EV6" s="52" t="e">
        <f t="shared" si="15"/>
        <v>#N/A</v>
      </c>
      <c r="EW6" s="52">
        <f t="shared" si="15"/>
        <v>69.7</v>
      </c>
      <c r="EX6" s="52">
        <f t="shared" si="15"/>
        <v>70.400000000000006</v>
      </c>
      <c r="EY6" s="52" t="str">
        <f>IF(EY8="-","【-】","【"&amp;SUBSTITUTE(TEXT(EY8,"#,##0.0"),"-","△")&amp;"】")</f>
        <v>【70.4】</v>
      </c>
      <c r="EZ6" s="53" t="e">
        <f>IF(EZ8="-",NA(),EZ8)</f>
        <v>#N/A</v>
      </c>
      <c r="FA6" s="53" t="e">
        <f t="shared" ref="FA6:FI6" si="16">IF(FA8="-",NA(),FA8)</f>
        <v>#N/A</v>
      </c>
      <c r="FB6" s="53" t="e">
        <f t="shared" si="16"/>
        <v>#N/A</v>
      </c>
      <c r="FC6" s="53">
        <f t="shared" si="16"/>
        <v>16328430</v>
      </c>
      <c r="FD6" s="53">
        <f t="shared" si="16"/>
        <v>18574051</v>
      </c>
      <c r="FE6" s="53" t="e">
        <f t="shared" si="16"/>
        <v>#N/A</v>
      </c>
      <c r="FF6" s="53" t="e">
        <f t="shared" si="16"/>
        <v>#N/A</v>
      </c>
      <c r="FG6" s="53" t="e">
        <f t="shared" si="16"/>
        <v>#N/A</v>
      </c>
      <c r="FH6" s="53">
        <f t="shared" si="16"/>
        <v>49693831</v>
      </c>
      <c r="FI6" s="53">
        <f t="shared" si="16"/>
        <v>50513249</v>
      </c>
      <c r="FJ6" s="53" t="str">
        <f>IF(FJ8="-","【-】","【"&amp;SUBSTITUTE(TEXT(FJ8,"#,##0"),"-","△")&amp;"】")</f>
        <v>【50,999,060】</v>
      </c>
    </row>
    <row r="7" spans="1:166" s="54" customFormat="1" x14ac:dyDescent="0.2">
      <c r="A7" s="35" t="s">
        <v>166</v>
      </c>
      <c r="B7" s="50">
        <f t="shared" ref="B7:AH7" si="17">B8</f>
        <v>2023</v>
      </c>
      <c r="C7" s="50">
        <f t="shared" si="17"/>
        <v>137510</v>
      </c>
      <c r="D7" s="50">
        <f t="shared" si="17"/>
        <v>46</v>
      </c>
      <c r="E7" s="50">
        <f t="shared" si="17"/>
        <v>6</v>
      </c>
      <c r="F7" s="50">
        <f t="shared" si="17"/>
        <v>0</v>
      </c>
      <c r="G7" s="50">
        <f t="shared" si="17"/>
        <v>10</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19</v>
      </c>
      <c r="R7" s="50" t="str">
        <f t="shared" si="17"/>
        <v>対象</v>
      </c>
      <c r="S7" s="50" t="str">
        <f t="shared" si="17"/>
        <v>I 訓 ガ</v>
      </c>
      <c r="T7" s="50" t="str">
        <f t="shared" si="17"/>
        <v>救 臨 災 地 輪</v>
      </c>
      <c r="U7" s="51" t="str">
        <f>U8</f>
        <v>-</v>
      </c>
      <c r="V7" s="51">
        <f>V8</f>
        <v>24290</v>
      </c>
      <c r="W7" s="50" t="str">
        <f>W8</f>
        <v>非該当</v>
      </c>
      <c r="X7" s="50" t="str">
        <f t="shared" si="17"/>
        <v>非該当</v>
      </c>
      <c r="Y7" s="50" t="str">
        <f t="shared" si="17"/>
        <v>７：１</v>
      </c>
      <c r="Z7" s="51">
        <f t="shared" si="17"/>
        <v>314</v>
      </c>
      <c r="AA7" s="51" t="str">
        <f t="shared" si="17"/>
        <v>-</v>
      </c>
      <c r="AB7" s="51" t="str">
        <f t="shared" si="17"/>
        <v>-</v>
      </c>
      <c r="AC7" s="51" t="str">
        <f t="shared" si="17"/>
        <v>-</v>
      </c>
      <c r="AD7" s="51" t="str">
        <f t="shared" si="17"/>
        <v>-</v>
      </c>
      <c r="AE7" s="51">
        <f t="shared" si="17"/>
        <v>314</v>
      </c>
      <c r="AF7" s="51">
        <f t="shared" si="17"/>
        <v>314</v>
      </c>
      <c r="AG7" s="51" t="str">
        <f t="shared" si="17"/>
        <v>-</v>
      </c>
      <c r="AH7" s="51">
        <f t="shared" si="17"/>
        <v>314</v>
      </c>
      <c r="AI7" s="52" t="str">
        <f>AI8</f>
        <v>-</v>
      </c>
      <c r="AJ7" s="52" t="str">
        <f t="shared" ref="AJ7:AR7" si="18">AJ8</f>
        <v>-</v>
      </c>
      <c r="AK7" s="52" t="str">
        <f t="shared" si="18"/>
        <v>-</v>
      </c>
      <c r="AL7" s="52">
        <f t="shared" si="18"/>
        <v>111.6</v>
      </c>
      <c r="AM7" s="52">
        <f t="shared" si="18"/>
        <v>82.1</v>
      </c>
      <c r="AN7" s="52" t="str">
        <f t="shared" si="18"/>
        <v>-</v>
      </c>
      <c r="AO7" s="52" t="str">
        <f t="shared" si="18"/>
        <v>-</v>
      </c>
      <c r="AP7" s="52" t="str">
        <f t="shared" si="18"/>
        <v>-</v>
      </c>
      <c r="AQ7" s="52">
        <f t="shared" si="18"/>
        <v>104.8</v>
      </c>
      <c r="AR7" s="52">
        <f t="shared" si="18"/>
        <v>95.8</v>
      </c>
      <c r="AS7" s="52"/>
      <c r="AT7" s="52" t="str">
        <f>AT8</f>
        <v>-</v>
      </c>
      <c r="AU7" s="52" t="str">
        <f t="shared" ref="AU7:BC7" si="19">AU8</f>
        <v>-</v>
      </c>
      <c r="AV7" s="52" t="str">
        <f t="shared" si="19"/>
        <v>-</v>
      </c>
      <c r="AW7" s="52">
        <f t="shared" si="19"/>
        <v>88.5</v>
      </c>
      <c r="AX7" s="52">
        <f t="shared" si="19"/>
        <v>74.400000000000006</v>
      </c>
      <c r="AY7" s="52" t="str">
        <f t="shared" si="19"/>
        <v>-</v>
      </c>
      <c r="AZ7" s="52" t="str">
        <f t="shared" si="19"/>
        <v>-</v>
      </c>
      <c r="BA7" s="52" t="str">
        <f t="shared" si="19"/>
        <v>-</v>
      </c>
      <c r="BB7" s="52">
        <f t="shared" si="19"/>
        <v>86.6</v>
      </c>
      <c r="BC7" s="52">
        <f t="shared" si="19"/>
        <v>86.2</v>
      </c>
      <c r="BD7" s="52"/>
      <c r="BE7" s="52" t="str">
        <f>BE8</f>
        <v>-</v>
      </c>
      <c r="BF7" s="52" t="str">
        <f t="shared" ref="BF7:BN7" si="20">BF8</f>
        <v>-</v>
      </c>
      <c r="BG7" s="52" t="str">
        <f t="shared" si="20"/>
        <v>-</v>
      </c>
      <c r="BH7" s="52">
        <f t="shared" si="20"/>
        <v>81</v>
      </c>
      <c r="BI7" s="52">
        <f t="shared" si="20"/>
        <v>68.599999999999994</v>
      </c>
      <c r="BJ7" s="52" t="str">
        <f t="shared" si="20"/>
        <v>-</v>
      </c>
      <c r="BK7" s="52" t="str">
        <f t="shared" si="20"/>
        <v>-</v>
      </c>
      <c r="BL7" s="52" t="str">
        <f t="shared" si="20"/>
        <v>-</v>
      </c>
      <c r="BM7" s="52">
        <f t="shared" si="20"/>
        <v>84</v>
      </c>
      <c r="BN7" s="52">
        <f t="shared" si="20"/>
        <v>83.4</v>
      </c>
      <c r="BO7" s="52"/>
      <c r="BP7" s="52" t="str">
        <f>BP8</f>
        <v>-</v>
      </c>
      <c r="BQ7" s="52" t="str">
        <f t="shared" ref="BQ7:BY7" si="21">BQ8</f>
        <v>-</v>
      </c>
      <c r="BR7" s="52" t="str">
        <f t="shared" si="21"/>
        <v>-</v>
      </c>
      <c r="BS7" s="52">
        <f t="shared" si="21"/>
        <v>54.5</v>
      </c>
      <c r="BT7" s="52">
        <f t="shared" si="21"/>
        <v>52.1</v>
      </c>
      <c r="BU7" s="52" t="str">
        <f t="shared" si="21"/>
        <v>-</v>
      </c>
      <c r="BV7" s="52" t="str">
        <f t="shared" si="21"/>
        <v>-</v>
      </c>
      <c r="BW7" s="52" t="str">
        <f t="shared" si="21"/>
        <v>-</v>
      </c>
      <c r="BX7" s="52">
        <f t="shared" si="21"/>
        <v>66.599999999999994</v>
      </c>
      <c r="BY7" s="52">
        <f t="shared" si="21"/>
        <v>68</v>
      </c>
      <c r="BZ7" s="52"/>
      <c r="CA7" s="53" t="str">
        <f>CA8</f>
        <v>-</v>
      </c>
      <c r="CB7" s="53" t="str">
        <f t="shared" ref="CB7:CJ7" si="22">CB8</f>
        <v>-</v>
      </c>
      <c r="CC7" s="53" t="str">
        <f t="shared" si="22"/>
        <v>-</v>
      </c>
      <c r="CD7" s="53">
        <f t="shared" si="22"/>
        <v>74779</v>
      </c>
      <c r="CE7" s="53">
        <f t="shared" si="22"/>
        <v>71548</v>
      </c>
      <c r="CF7" s="53" t="str">
        <f t="shared" si="22"/>
        <v>-</v>
      </c>
      <c r="CG7" s="53" t="str">
        <f t="shared" si="22"/>
        <v>-</v>
      </c>
      <c r="CH7" s="53" t="str">
        <f t="shared" si="22"/>
        <v>-</v>
      </c>
      <c r="CI7" s="53">
        <f t="shared" si="22"/>
        <v>62697</v>
      </c>
      <c r="CJ7" s="53">
        <f t="shared" si="22"/>
        <v>62059</v>
      </c>
      <c r="CK7" s="52"/>
      <c r="CL7" s="53" t="str">
        <f>CL8</f>
        <v>-</v>
      </c>
      <c r="CM7" s="53" t="str">
        <f t="shared" ref="CM7:CU7" si="23">CM8</f>
        <v>-</v>
      </c>
      <c r="CN7" s="53" t="str">
        <f t="shared" si="23"/>
        <v>-</v>
      </c>
      <c r="CO7" s="53">
        <f t="shared" si="23"/>
        <v>18495</v>
      </c>
      <c r="CP7" s="53">
        <f t="shared" si="23"/>
        <v>18481</v>
      </c>
      <c r="CQ7" s="53" t="str">
        <f t="shared" si="23"/>
        <v>-</v>
      </c>
      <c r="CR7" s="53" t="str">
        <f t="shared" si="23"/>
        <v>-</v>
      </c>
      <c r="CS7" s="53" t="str">
        <f t="shared" si="23"/>
        <v>-</v>
      </c>
      <c r="CT7" s="53">
        <f t="shared" si="23"/>
        <v>17279</v>
      </c>
      <c r="CU7" s="53">
        <f t="shared" si="23"/>
        <v>17851</v>
      </c>
      <c r="CV7" s="52"/>
      <c r="CW7" s="52" t="str">
        <f>CW8</f>
        <v>-</v>
      </c>
      <c r="CX7" s="52" t="str">
        <f t="shared" ref="CX7:DF7" si="24">CX8</f>
        <v>-</v>
      </c>
      <c r="CY7" s="52" t="str">
        <f t="shared" si="24"/>
        <v>-</v>
      </c>
      <c r="CZ7" s="52">
        <f t="shared" si="24"/>
        <v>43.7</v>
      </c>
      <c r="DA7" s="52">
        <f t="shared" si="24"/>
        <v>56.9</v>
      </c>
      <c r="DB7" s="52" t="str">
        <f t="shared" si="24"/>
        <v>-</v>
      </c>
      <c r="DC7" s="52" t="str">
        <f t="shared" si="24"/>
        <v>-</v>
      </c>
      <c r="DD7" s="52" t="str">
        <f t="shared" si="24"/>
        <v>-</v>
      </c>
      <c r="DE7" s="52">
        <f t="shared" si="24"/>
        <v>55.7</v>
      </c>
      <c r="DF7" s="52">
        <f t="shared" si="24"/>
        <v>57.2</v>
      </c>
      <c r="DG7" s="52"/>
      <c r="DH7" s="52" t="str">
        <f>DH8</f>
        <v>-</v>
      </c>
      <c r="DI7" s="52" t="str">
        <f t="shared" ref="DI7:DQ7" si="25">DI8</f>
        <v>-</v>
      </c>
      <c r="DJ7" s="52" t="str">
        <f t="shared" si="25"/>
        <v>-</v>
      </c>
      <c r="DK7" s="52">
        <f t="shared" si="25"/>
        <v>18</v>
      </c>
      <c r="DL7" s="52">
        <f t="shared" si="25"/>
        <v>23.3</v>
      </c>
      <c r="DM7" s="52" t="str">
        <f t="shared" si="25"/>
        <v>-</v>
      </c>
      <c r="DN7" s="52" t="str">
        <f t="shared" si="25"/>
        <v>-</v>
      </c>
      <c r="DO7" s="52" t="str">
        <f t="shared" si="25"/>
        <v>-</v>
      </c>
      <c r="DP7" s="52">
        <f t="shared" si="25"/>
        <v>24.4</v>
      </c>
      <c r="DQ7" s="52">
        <f t="shared" si="25"/>
        <v>25.7</v>
      </c>
      <c r="DR7" s="52"/>
      <c r="DS7" s="52" t="str">
        <f>DS8</f>
        <v>-</v>
      </c>
      <c r="DT7" s="52" t="str">
        <f t="shared" ref="DT7:EB7" si="26">DT8</f>
        <v>-</v>
      </c>
      <c r="DU7" s="52" t="str">
        <f t="shared" si="26"/>
        <v>-</v>
      </c>
      <c r="DV7" s="52">
        <f t="shared" si="26"/>
        <v>0</v>
      </c>
      <c r="DW7" s="52">
        <f t="shared" si="26"/>
        <v>22.1</v>
      </c>
      <c r="DX7" s="52" t="str">
        <f t="shared" si="26"/>
        <v>-</v>
      </c>
      <c r="DY7" s="52" t="str">
        <f t="shared" si="26"/>
        <v>-</v>
      </c>
      <c r="DZ7" s="52" t="str">
        <f t="shared" si="26"/>
        <v>-</v>
      </c>
      <c r="EA7" s="52">
        <f t="shared" si="26"/>
        <v>67.8</v>
      </c>
      <c r="EB7" s="52">
        <f t="shared" si="26"/>
        <v>61.8</v>
      </c>
      <c r="EC7" s="52"/>
      <c r="ED7" s="52" t="str">
        <f>ED8</f>
        <v>-</v>
      </c>
      <c r="EE7" s="52" t="str">
        <f t="shared" ref="EE7:EM7" si="27">EE8</f>
        <v>-</v>
      </c>
      <c r="EF7" s="52" t="str">
        <f t="shared" si="27"/>
        <v>-</v>
      </c>
      <c r="EG7" s="52">
        <f t="shared" si="27"/>
        <v>8.1999999999999993</v>
      </c>
      <c r="EH7" s="52">
        <f t="shared" si="27"/>
        <v>17.3</v>
      </c>
      <c r="EI7" s="52" t="str">
        <f t="shared" si="27"/>
        <v>-</v>
      </c>
      <c r="EJ7" s="52" t="str">
        <f t="shared" si="27"/>
        <v>-</v>
      </c>
      <c r="EK7" s="52" t="str">
        <f t="shared" si="27"/>
        <v>-</v>
      </c>
      <c r="EL7" s="52">
        <f t="shared" si="27"/>
        <v>56.1</v>
      </c>
      <c r="EM7" s="52">
        <f t="shared" si="27"/>
        <v>57.5</v>
      </c>
      <c r="EN7" s="52"/>
      <c r="EO7" s="52" t="str">
        <f>EO8</f>
        <v>-</v>
      </c>
      <c r="EP7" s="52" t="str">
        <f t="shared" ref="EP7:EX7" si="28">EP8</f>
        <v>-</v>
      </c>
      <c r="EQ7" s="52" t="str">
        <f t="shared" si="28"/>
        <v>-</v>
      </c>
      <c r="ER7" s="52">
        <f t="shared" si="28"/>
        <v>19</v>
      </c>
      <c r="ES7" s="52">
        <f t="shared" si="28"/>
        <v>35.700000000000003</v>
      </c>
      <c r="ET7" s="52" t="str">
        <f t="shared" si="28"/>
        <v>-</v>
      </c>
      <c r="EU7" s="52" t="str">
        <f t="shared" si="28"/>
        <v>-</v>
      </c>
      <c r="EV7" s="52" t="str">
        <f t="shared" si="28"/>
        <v>-</v>
      </c>
      <c r="EW7" s="52">
        <f t="shared" si="28"/>
        <v>69.7</v>
      </c>
      <c r="EX7" s="52">
        <f t="shared" si="28"/>
        <v>70.400000000000006</v>
      </c>
      <c r="EY7" s="52"/>
      <c r="EZ7" s="53" t="str">
        <f>EZ8</f>
        <v>-</v>
      </c>
      <c r="FA7" s="53" t="str">
        <f t="shared" ref="FA7:FI7" si="29">FA8</f>
        <v>-</v>
      </c>
      <c r="FB7" s="53" t="str">
        <f t="shared" si="29"/>
        <v>-</v>
      </c>
      <c r="FC7" s="53">
        <f t="shared" si="29"/>
        <v>16328430</v>
      </c>
      <c r="FD7" s="53">
        <f t="shared" si="29"/>
        <v>18574051</v>
      </c>
      <c r="FE7" s="53" t="str">
        <f t="shared" si="29"/>
        <v>-</v>
      </c>
      <c r="FF7" s="53" t="str">
        <f t="shared" si="29"/>
        <v>-</v>
      </c>
      <c r="FG7" s="53" t="str">
        <f t="shared" si="29"/>
        <v>-</v>
      </c>
      <c r="FH7" s="53">
        <f t="shared" si="29"/>
        <v>49693831</v>
      </c>
      <c r="FI7" s="53">
        <f t="shared" si="29"/>
        <v>50513249</v>
      </c>
      <c r="FJ7" s="53"/>
    </row>
    <row r="8" spans="1:166" s="54" customFormat="1" x14ac:dyDescent="0.2">
      <c r="A8" s="35"/>
      <c r="B8" s="55">
        <v>2023</v>
      </c>
      <c r="C8" s="55">
        <v>137510</v>
      </c>
      <c r="D8" s="55">
        <v>46</v>
      </c>
      <c r="E8" s="55">
        <v>6</v>
      </c>
      <c r="F8" s="55">
        <v>0</v>
      </c>
      <c r="G8" s="55">
        <v>10</v>
      </c>
      <c r="H8" s="55" t="s">
        <v>167</v>
      </c>
      <c r="I8" s="55" t="s">
        <v>168</v>
      </c>
      <c r="J8" s="55" t="s">
        <v>169</v>
      </c>
      <c r="K8" s="55" t="s">
        <v>170</v>
      </c>
      <c r="L8" s="55" t="s">
        <v>171</v>
      </c>
      <c r="M8" s="55" t="s">
        <v>172</v>
      </c>
      <c r="N8" s="55" t="s">
        <v>173</v>
      </c>
      <c r="O8" s="55" t="s">
        <v>174</v>
      </c>
      <c r="P8" s="55" t="s">
        <v>175</v>
      </c>
      <c r="Q8" s="56">
        <v>19</v>
      </c>
      <c r="R8" s="55" t="s">
        <v>176</v>
      </c>
      <c r="S8" s="55" t="s">
        <v>177</v>
      </c>
      <c r="T8" s="55" t="s">
        <v>178</v>
      </c>
      <c r="U8" s="56" t="s">
        <v>40</v>
      </c>
      <c r="V8" s="56">
        <v>24290</v>
      </c>
      <c r="W8" s="55" t="s">
        <v>179</v>
      </c>
      <c r="X8" s="55" t="s">
        <v>179</v>
      </c>
      <c r="Y8" s="57" t="s">
        <v>180</v>
      </c>
      <c r="Z8" s="56">
        <v>314</v>
      </c>
      <c r="AA8" s="56" t="s">
        <v>40</v>
      </c>
      <c r="AB8" s="56" t="s">
        <v>40</v>
      </c>
      <c r="AC8" s="56" t="s">
        <v>40</v>
      </c>
      <c r="AD8" s="56" t="s">
        <v>40</v>
      </c>
      <c r="AE8" s="56">
        <v>314</v>
      </c>
      <c r="AF8" s="56">
        <v>314</v>
      </c>
      <c r="AG8" s="56" t="s">
        <v>40</v>
      </c>
      <c r="AH8" s="56">
        <v>314</v>
      </c>
      <c r="AI8" s="58" t="s">
        <v>40</v>
      </c>
      <c r="AJ8" s="58" t="s">
        <v>40</v>
      </c>
      <c r="AK8" s="58" t="s">
        <v>40</v>
      </c>
      <c r="AL8" s="58">
        <v>111.6</v>
      </c>
      <c r="AM8" s="58">
        <v>82.1</v>
      </c>
      <c r="AN8" s="58" t="s">
        <v>40</v>
      </c>
      <c r="AO8" s="58" t="s">
        <v>40</v>
      </c>
      <c r="AP8" s="58" t="s">
        <v>40</v>
      </c>
      <c r="AQ8" s="58">
        <v>104.8</v>
      </c>
      <c r="AR8" s="58">
        <v>95.8</v>
      </c>
      <c r="AS8" s="58">
        <v>96.6</v>
      </c>
      <c r="AT8" s="58" t="s">
        <v>40</v>
      </c>
      <c r="AU8" s="58" t="s">
        <v>40</v>
      </c>
      <c r="AV8" s="58" t="s">
        <v>40</v>
      </c>
      <c r="AW8" s="58">
        <v>88.5</v>
      </c>
      <c r="AX8" s="58">
        <v>74.400000000000006</v>
      </c>
      <c r="AY8" s="58" t="s">
        <v>40</v>
      </c>
      <c r="AZ8" s="58" t="s">
        <v>40</v>
      </c>
      <c r="BA8" s="58" t="s">
        <v>40</v>
      </c>
      <c r="BB8" s="58">
        <v>86.6</v>
      </c>
      <c r="BC8" s="58">
        <v>86.2</v>
      </c>
      <c r="BD8" s="58">
        <v>86.6</v>
      </c>
      <c r="BE8" s="59" t="s">
        <v>40</v>
      </c>
      <c r="BF8" s="59" t="s">
        <v>40</v>
      </c>
      <c r="BG8" s="59" t="s">
        <v>40</v>
      </c>
      <c r="BH8" s="59">
        <v>81</v>
      </c>
      <c r="BI8" s="59">
        <v>68.599999999999994</v>
      </c>
      <c r="BJ8" s="59" t="s">
        <v>40</v>
      </c>
      <c r="BK8" s="59" t="s">
        <v>40</v>
      </c>
      <c r="BL8" s="59" t="s">
        <v>40</v>
      </c>
      <c r="BM8" s="59">
        <v>84</v>
      </c>
      <c r="BN8" s="59">
        <v>83.4</v>
      </c>
      <c r="BO8" s="59">
        <v>83.9</v>
      </c>
      <c r="BP8" s="58" t="s">
        <v>40</v>
      </c>
      <c r="BQ8" s="58" t="s">
        <v>40</v>
      </c>
      <c r="BR8" s="58" t="s">
        <v>40</v>
      </c>
      <c r="BS8" s="58">
        <v>54.5</v>
      </c>
      <c r="BT8" s="58">
        <v>52.1</v>
      </c>
      <c r="BU8" s="58" t="s">
        <v>40</v>
      </c>
      <c r="BV8" s="58" t="s">
        <v>40</v>
      </c>
      <c r="BW8" s="58" t="s">
        <v>40</v>
      </c>
      <c r="BX8" s="58">
        <v>66.599999999999994</v>
      </c>
      <c r="BY8" s="58">
        <v>68</v>
      </c>
      <c r="BZ8" s="58">
        <v>68.7</v>
      </c>
      <c r="CA8" s="59" t="s">
        <v>40</v>
      </c>
      <c r="CB8" s="59" t="s">
        <v>40</v>
      </c>
      <c r="CC8" s="59" t="s">
        <v>40</v>
      </c>
      <c r="CD8" s="59">
        <v>74779</v>
      </c>
      <c r="CE8" s="59">
        <v>71548</v>
      </c>
      <c r="CF8" s="59" t="s">
        <v>40</v>
      </c>
      <c r="CG8" s="59" t="s">
        <v>40</v>
      </c>
      <c r="CH8" s="59" t="s">
        <v>40</v>
      </c>
      <c r="CI8" s="59">
        <v>62697</v>
      </c>
      <c r="CJ8" s="59">
        <v>62059</v>
      </c>
      <c r="CK8" s="58">
        <v>62428</v>
      </c>
      <c r="CL8" s="59" t="s">
        <v>40</v>
      </c>
      <c r="CM8" s="59" t="s">
        <v>40</v>
      </c>
      <c r="CN8" s="59" t="s">
        <v>40</v>
      </c>
      <c r="CO8" s="59">
        <v>18495</v>
      </c>
      <c r="CP8" s="59">
        <v>18481</v>
      </c>
      <c r="CQ8" s="59" t="s">
        <v>40</v>
      </c>
      <c r="CR8" s="59" t="s">
        <v>40</v>
      </c>
      <c r="CS8" s="59" t="s">
        <v>40</v>
      </c>
      <c r="CT8" s="59">
        <v>17279</v>
      </c>
      <c r="CU8" s="59">
        <v>17851</v>
      </c>
      <c r="CV8" s="58">
        <v>18236</v>
      </c>
      <c r="CW8" s="59" t="s">
        <v>40</v>
      </c>
      <c r="CX8" s="59" t="s">
        <v>40</v>
      </c>
      <c r="CY8" s="59" t="s">
        <v>40</v>
      </c>
      <c r="CZ8" s="59">
        <v>43.7</v>
      </c>
      <c r="DA8" s="59">
        <v>56.9</v>
      </c>
      <c r="DB8" s="59" t="s">
        <v>40</v>
      </c>
      <c r="DC8" s="59" t="s">
        <v>40</v>
      </c>
      <c r="DD8" s="59" t="s">
        <v>40</v>
      </c>
      <c r="DE8" s="59">
        <v>55.7</v>
      </c>
      <c r="DF8" s="59">
        <v>57.2</v>
      </c>
      <c r="DG8" s="59">
        <v>56.1</v>
      </c>
      <c r="DH8" s="59" t="s">
        <v>40</v>
      </c>
      <c r="DI8" s="59" t="s">
        <v>40</v>
      </c>
      <c r="DJ8" s="59" t="s">
        <v>40</v>
      </c>
      <c r="DK8" s="59">
        <v>18</v>
      </c>
      <c r="DL8" s="59">
        <v>23.3</v>
      </c>
      <c r="DM8" s="59" t="s">
        <v>40</v>
      </c>
      <c r="DN8" s="59" t="s">
        <v>40</v>
      </c>
      <c r="DO8" s="59" t="s">
        <v>40</v>
      </c>
      <c r="DP8" s="59">
        <v>24.4</v>
      </c>
      <c r="DQ8" s="59">
        <v>25.7</v>
      </c>
      <c r="DR8" s="59">
        <v>26.4</v>
      </c>
      <c r="DS8" s="59" t="s">
        <v>40</v>
      </c>
      <c r="DT8" s="59" t="s">
        <v>40</v>
      </c>
      <c r="DU8" s="59" t="s">
        <v>40</v>
      </c>
      <c r="DV8" s="59">
        <v>0</v>
      </c>
      <c r="DW8" s="59">
        <v>22.1</v>
      </c>
      <c r="DX8" s="59" t="s">
        <v>40</v>
      </c>
      <c r="DY8" s="59" t="s">
        <v>40</v>
      </c>
      <c r="DZ8" s="59" t="s">
        <v>40</v>
      </c>
      <c r="EA8" s="59">
        <v>67.8</v>
      </c>
      <c r="EB8" s="59">
        <v>61.8</v>
      </c>
      <c r="EC8" s="59">
        <v>54.5</v>
      </c>
      <c r="ED8" s="58" t="s">
        <v>40</v>
      </c>
      <c r="EE8" s="58" t="s">
        <v>40</v>
      </c>
      <c r="EF8" s="58" t="s">
        <v>40</v>
      </c>
      <c r="EG8" s="58">
        <v>8.1999999999999993</v>
      </c>
      <c r="EH8" s="58">
        <v>17.3</v>
      </c>
      <c r="EI8" s="58" t="s">
        <v>40</v>
      </c>
      <c r="EJ8" s="58" t="s">
        <v>40</v>
      </c>
      <c r="EK8" s="58" t="s">
        <v>40</v>
      </c>
      <c r="EL8" s="58">
        <v>56.1</v>
      </c>
      <c r="EM8" s="58">
        <v>57.5</v>
      </c>
      <c r="EN8" s="58">
        <v>57</v>
      </c>
      <c r="EO8" s="58" t="s">
        <v>40</v>
      </c>
      <c r="EP8" s="58" t="s">
        <v>40</v>
      </c>
      <c r="EQ8" s="58" t="s">
        <v>40</v>
      </c>
      <c r="ER8" s="58">
        <v>19</v>
      </c>
      <c r="ES8" s="58">
        <v>35.700000000000003</v>
      </c>
      <c r="ET8" s="58" t="s">
        <v>40</v>
      </c>
      <c r="EU8" s="58" t="s">
        <v>40</v>
      </c>
      <c r="EV8" s="58" t="s">
        <v>40</v>
      </c>
      <c r="EW8" s="58">
        <v>69.7</v>
      </c>
      <c r="EX8" s="58">
        <v>70.400000000000006</v>
      </c>
      <c r="EY8" s="58">
        <v>70.400000000000006</v>
      </c>
      <c r="EZ8" s="59" t="s">
        <v>40</v>
      </c>
      <c r="FA8" s="59" t="s">
        <v>40</v>
      </c>
      <c r="FB8" s="59" t="s">
        <v>40</v>
      </c>
      <c r="FC8" s="59">
        <v>16328430</v>
      </c>
      <c r="FD8" s="59">
        <v>18574051</v>
      </c>
      <c r="FE8" s="59" t="s">
        <v>40</v>
      </c>
      <c r="FF8" s="59" t="s">
        <v>40</v>
      </c>
      <c r="FG8" s="59" t="s">
        <v>40</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0A422A6-9BDD-4FD5-A0E3-F62891539BD5}"/>
</file>

<file path=customXml/itemProps2.xml><?xml version="1.0" encoding="utf-8"?>
<ds:datastoreItem xmlns:ds="http://schemas.openxmlformats.org/officeDocument/2006/customXml" ds:itemID="{2C601F6A-26A2-4726-8AEC-95CA6363D9AD}"/>
</file>

<file path=customXml/itemProps3.xml><?xml version="1.0" encoding="utf-8"?>
<ds:datastoreItem xmlns:ds="http://schemas.openxmlformats.org/officeDocument/2006/customXml" ds:itemID="{CB173C70-56C3-4F1F-AA0D-707203C17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2025-02-13T07:53:41Z</dcterms:created>
  <dcterms:modified xsi:type="dcterms:W3CDTF">2025-02-13T07:53:49Z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