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9E368DCD1D7CE57258157F2DD9B4DCED14D9A1D0" xr6:coauthVersionLast="47" xr6:coauthVersionMax="47" xr10:uidLastSave="{D4118F9E-5E11-4D03-91D3-36C097B273E3}"/>
  <workbookProtection workbookAlgorithmName="SHA-512" workbookHashValue="b64BvIGpszuzBw+IqkPIa/Q8W4ujI2+vlcKCvITJ0IexmwGvjQ//arGf9+ZHdjjpKsIyIsxsiDHchR0zIec5yw==" workbookSaltValue="vjud92fdcRcXPeXobc64s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W10" i="4"/>
  <c r="I10" i="4"/>
  <c r="B10" i="4"/>
  <c r="AT8" i="4"/>
  <c r="AL8" i="4"/>
  <c r="AD8" i="4"/>
  <c r="W8" i="4"/>
  <c r="P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<sst xmlns="http://schemas.openxmlformats.org/spreadsheetml/2006/main" count="228" uniqueCount="112">
  <si>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</si>
  <si>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</si>
  <si>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</si>
  <si>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</si>
  <si>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</si>
  <si>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</si>
  <si>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</si>
  <si>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</si>
  <si>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</si>
  <si>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</si>
  <si>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</si>
  <si>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</si>
  <si>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</si>
  <si>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</si>
  <si>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</si>
  <si>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</si>
  <si>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</si>
  <si>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</si>
  <si>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</si>
  <si>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</si>
  <si>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</si>
  <si>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</si>
  <si>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</si>
  <si>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</si>
  <si>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</si>
  <si>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</si>
  <si>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</si>
  <si>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</si>
  <si>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</si>
  <si>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</si>
  <si>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</si>
  <si>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</si>
  <si>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</si>
  <si>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</si>
  <si>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</si>
  <si>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</si>
  <si>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</si>
  <si>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</si>
  <si>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</si>
  <si>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</si>
  <si>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</si>
  <si>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</si>
  <si>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</si>
  <si>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</si>
  <si>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</si>
  <si>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</si>
  <si>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</si>
  <si>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</si>
  <si>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</si>
  <si>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</si>
  <si>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</si>
  <si>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</si>
  <si>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</si>
  <si>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</si>
  <si>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</si>
  <si>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</si>
  <si>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</si>
  <si>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</si>
  <si>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</si>
  <si>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</si>
  <si>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</si>
  <si>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</si>
  <si>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</si>
  <si>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</si>
  <si>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</si>
  <si>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</si>
  <si>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</si>
  <si>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</si>
  <si>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</si>
  <si>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</si>
  <si>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</si>
  <si>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</si>
  <si>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</si>
  <si>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</si>
  <si>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</si>
  <si>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</si>
  <si>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</si>
  <si>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</si>
  <si>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</si>
  <si>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</si>
  <si>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</si>
  <si>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</si>
  <si>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</si>
  <si>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</si>
  <si>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</si>
  <si>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</si>
  <si>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</si>
  <si>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</si>
  <si>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</si>
  <si>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</si>
  <si>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</si>
  <si>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</si>
  <si>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</si>
  <si>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</si>
  <si>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</si>
  <si>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</si>
  <si>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</si>
  <si>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</si>
  <si>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</si>
  <si>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</si>
  <si>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</si>
  <si>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</si>
  <si>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</si>
  <si>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</si>
  <si>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</si>
  <si>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</si>
  <si>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</si>
  <si>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</si>
  <si>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</si>
  <si>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「①有形固定資産減価償却率」及び「②管路経年化率」は、類似団体と同様に上昇傾向にある中で、平均値を上回っています。
　この要因は、我が国最初の広域水道として昭和８年に発足して以降、市町村の施設の移管を受けながら給水区域を拡大してきた経緯があり、近年まで、これらの地域の安定供給を図るために管路整備を優先して行ってきたことによるものです。
　管路の更新については、現在、送水管や配水本管などの基幹管路や、災害拠点病院などの重要給水施設への供給管路などから重点的・優先的に実施しているところです。
　また、「③管路更新率」は、令和５年度末時点で年間管路更新率を１％以上とする前経営計画の目標を達成しました。
</t>
    <phoneticPr fontId="4"/>
  </si>
  <si>
    <t>　県営水道の給水区域は、12市６町の広範囲に及び、効率性が発揮しにくい中において、経営の健全性の確保に努めているところです。
　今後は、人口減少等に伴い水需要が減少する一方で、水道施設の老朽化や激甚化・頻発化する自然災害への対応を着実かつ迅速に図る必要があるなど、経営環境は一段と厳しさを増すことが見込まれます。
　現在、令和６年度からの「神奈川県営水道長期構想」及び「神奈川県営水道事業経営計画」に基づき、水道施設の維持更新や災害対策等に計画的に取り組んでおり、今後も、生活に欠かすことのできない水道を、100年先も安全に、安心してお使いいただける、持続可能な水道事業であり続けるための取組を進めてまいります。</t>
    <phoneticPr fontId="4"/>
  </si>
  <si>
    <t>　「①経常収支比率」は、100％を上回りましたが、類似団体の平均値を下回っています。
　「②累積欠損金比率」は、単年度収支が黒字のため０％を継続しました。
　「③流動比率」は、100％を大きく下回っていることから、短期的な債務に対する支払能力を高めるための経営改善を図っていく必要があります。
　「④企業債残高対給水収益比率」は、類似団体の平均値を下回っていますが、他会計借入金を含めて借入残高を適切に管理していく必要があります。
　「⑤料金回収率」は、類似団体の平均値より低い率となっています。これは、給水費用を給水収益だけでなく、水道利用加入金等の付帯収益により補う収入構造にあることによるものです。
　「⑥給水原価」は、年間有収水量の減少及び物価・人件費の高騰を背景とした費用の増加による原価の上昇が続いており、類似団体の平均をやや上回りました。
　「⑦施設利用率」は、類似団体の平均値よりやや低いものの、全国平均と同程度となっています。
 　｢⑧有収率｣は、類似団体と概ね同水準となっています。</t>
    <rPh sb="193" eb="195">
      <t>カリイレ</t>
    </rPh>
    <rPh sb="195" eb="197">
      <t>ザンダカ</t>
    </rPh>
    <rPh sb="198" eb="200">
      <t>テキセツ</t>
    </rPh>
    <rPh sb="201" eb="203">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</si>
</sst>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2" borderId="6" xfId="0" applyFont="1" applyFill="1" applyBorder="1" applyAlignment="1">
      <alignment horizontal="lef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2" fillId="2" borderId="9" xfId="0" applyFont="1" applyFill="1" applyBorder="1" applyAlignment="1">
      <alignment horizontal="left" vertical="center"/>
    </xf>
    <xf numFmtId="0" fontId="12" fillId="2" borderId="0" xfId="0" applyFont="1" applyFill="1" applyAlignment="1">
      <alignment horizontal="left" vertical="center"/>
    </xf>
    <xf numFmtId="0" fontId="12" fillId="2" borderId="10" xfId="0" applyFont="1" applyFill="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0.8</c:v>
                </c:pt>
                <c:pt idx="2">
                  <c:v>0.84</c:v>
                </c:pt>
                <c:pt idx="3">
                  <c:v>0.91</c:v>
                </c:pt>
                <c:pt idx="4">
                  <c:v>1.02</c:v>
                </c:pt>
              </c:numCache>
            </c:numRef>
          </c:val>
          <c:extLst>
            <c:ext xmlns:c16="http://schemas.microsoft.com/office/drawing/2014/chart" uri="{C3380CC4-5D6E-409C-BE32-E72D297353CC}">
              <c16:uniqueId val="{00000000-2586-416A-9944-A97671C405D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2586-416A-9944-A97671C405D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59.9</c:v>
                </c:pt>
                <c:pt idx="1">
                  <c:v>61.17</c:v>
                </c:pt>
                <c:pt idx="2">
                  <c:v>60.88</c:v>
                </c:pt>
                <c:pt idx="3">
                  <c:v>60.3</c:v>
                </c:pt>
                <c:pt idx="4">
                  <c:v>60.27</c:v>
                </c:pt>
              </c:numCache>
            </c:numRef>
          </c:val>
          <c:extLst>
            <c:ext xmlns:c16="http://schemas.microsoft.com/office/drawing/2014/chart" uri="{C3380CC4-5D6E-409C-BE32-E72D297353CC}">
              <c16:uniqueId val="{00000000-C454-4F4B-BAE8-99878DECE7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C454-4F4B-BAE8-99878DECE7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91.37</c:v>
                </c:pt>
                <c:pt idx="1">
                  <c:v>91.64</c:v>
                </c:pt>
                <c:pt idx="2">
                  <c:v>91.61</c:v>
                </c:pt>
                <c:pt idx="3">
                  <c:v>91.34</c:v>
                </c:pt>
                <c:pt idx="4">
                  <c:v>90.79</c:v>
                </c:pt>
              </c:numCache>
            </c:numRef>
          </c:val>
          <c:extLst>
            <c:ext xmlns:c16="http://schemas.microsoft.com/office/drawing/2014/chart" uri="{C3380CC4-5D6E-409C-BE32-E72D297353CC}">
              <c16:uniqueId val="{00000000-DBE6-44A2-BA47-D210597B6CF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DBE6-44A2-BA47-D210597B6CF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110.15</c:v>
                </c:pt>
                <c:pt idx="1">
                  <c:v>106.45</c:v>
                </c:pt>
                <c:pt idx="2">
                  <c:v>108.33</c:v>
                </c:pt>
                <c:pt idx="3">
                  <c:v>103.57</c:v>
                </c:pt>
                <c:pt idx="4">
                  <c:v>101.36</c:v>
                </c:pt>
              </c:numCache>
            </c:numRef>
          </c:val>
          <c:extLst>
            <c:ext xmlns:c16="http://schemas.microsoft.com/office/drawing/2014/chart" uri="{C3380CC4-5D6E-409C-BE32-E72D297353CC}">
              <c16:uniqueId val="{00000000-4156-429E-A53D-50B44C8636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4156-429E-A53D-50B44C8636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54.67</c:v>
                </c:pt>
                <c:pt idx="1">
                  <c:v>55.19</c:v>
                </c:pt>
                <c:pt idx="2">
                  <c:v>55.5</c:v>
                </c:pt>
                <c:pt idx="3">
                  <c:v>55.9</c:v>
                </c:pt>
                <c:pt idx="4">
                  <c:v>56.07</c:v>
                </c:pt>
              </c:numCache>
            </c:numRef>
          </c:val>
          <c:extLst>
            <c:ext xmlns:c16="http://schemas.microsoft.com/office/drawing/2014/chart" uri="{C3380CC4-5D6E-409C-BE32-E72D297353CC}">
              <c16:uniqueId val="{00000000-92DB-4244-965F-2DEF91F6AC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92DB-4244-965F-2DEF91F6AC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27.82</c:v>
                </c:pt>
                <c:pt idx="1">
                  <c:v>29</c:v>
                </c:pt>
                <c:pt idx="2">
                  <c:v>29.81</c:v>
                </c:pt>
                <c:pt idx="3">
                  <c:v>30.67</c:v>
                </c:pt>
                <c:pt idx="4">
                  <c:v>31.65</c:v>
                </c:pt>
              </c:numCache>
            </c:numRef>
          </c:val>
          <c:extLst>
            <c:ext xmlns:c16="http://schemas.microsoft.com/office/drawing/2014/chart" uri="{C3380CC4-5D6E-409C-BE32-E72D297353CC}">
              <c16:uniqueId val="{00000000-A8E9-4EAA-AC35-BA7EA07122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A8E9-4EAA-AC35-BA7EA07122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C0-443C-8C58-335A8A404B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AC0-443C-8C58-335A8A404B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114.95</c:v>
                </c:pt>
                <c:pt idx="1">
                  <c:v>114.27</c:v>
                </c:pt>
                <c:pt idx="2">
                  <c:v>120.34</c:v>
                </c:pt>
                <c:pt idx="3">
                  <c:v>99.8</c:v>
                </c:pt>
                <c:pt idx="4">
                  <c:v>87.25</c:v>
                </c:pt>
              </c:numCache>
            </c:numRef>
          </c:val>
          <c:extLst>
            <c:ext xmlns:c16="http://schemas.microsoft.com/office/drawing/2014/chart" uri="{C3380CC4-5D6E-409C-BE32-E72D297353CC}">
              <c16:uniqueId val="{00000000-A4CD-44A5-9FB0-CA0BA24F86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A4CD-44A5-9FB0-CA0BA24F86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224.71</c:v>
                </c:pt>
                <c:pt idx="1">
                  <c:v>224.3</c:v>
                </c:pt>
                <c:pt idx="2">
                  <c:v>216.21</c:v>
                </c:pt>
                <c:pt idx="3">
                  <c:v>217.37</c:v>
                </c:pt>
                <c:pt idx="4">
                  <c:v>223.24</c:v>
                </c:pt>
              </c:numCache>
            </c:numRef>
          </c:val>
          <c:extLst>
            <c:ext xmlns:c16="http://schemas.microsoft.com/office/drawing/2014/chart" uri="{C3380CC4-5D6E-409C-BE32-E72D297353CC}">
              <c16:uniqueId val="{00000000-ABDC-4D1E-ABA7-86AEDA0673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ABDC-4D1E-ABA7-86AEDA0673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100.91</c:v>
                </c:pt>
                <c:pt idx="1">
                  <c:v>97.36</c:v>
                </c:pt>
                <c:pt idx="2">
                  <c:v>99.29</c:v>
                </c:pt>
                <c:pt idx="3">
                  <c:v>93.96</c:v>
                </c:pt>
                <c:pt idx="4">
                  <c:v>92.51</c:v>
                </c:pt>
              </c:numCache>
            </c:numRef>
          </c:val>
          <c:extLst>
            <c:ext xmlns:c16="http://schemas.microsoft.com/office/drawing/2014/chart" uri="{C3380CC4-5D6E-409C-BE32-E72D297353CC}">
              <c16:uniqueId val="{00000000-7AB1-4178-98D3-792F45E364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7AB1-4178-98D3-792F45E364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155.21</c:v>
                </c:pt>
                <c:pt idx="1">
                  <c:v>152.03</c:v>
                </c:pt>
                <c:pt idx="2">
                  <c:v>154.08000000000001</c:v>
                </c:pt>
                <c:pt idx="3">
                  <c:v>163.31</c:v>
                </c:pt>
                <c:pt idx="4">
                  <c:v>166.61</c:v>
                </c:pt>
              </c:numCache>
            </c:numRef>
          </c:val>
          <c:extLst>
            <c:ext xmlns:c16="http://schemas.microsoft.com/office/drawing/2014/chart" uri="{C3380CC4-5D6E-409C-BE32-E72D297353CC}">
              <c16:uniqueId val="{00000000-2708-4944-B65F-D0834990D2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2708-4944-B65F-D0834990D2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A1</v>
      </c>
      <c r="X8" s="43"/>
      <c r="Y8" s="43"/>
      <c r="Z8" s="43"/>
      <c r="AA8" s="43"/>
      <c r="AB8" s="43"/>
      <c r="AC8" s="43"/>
      <c r="AD8" s="43" t="str">
        <f>データ!$M$6</f>
        <v>自治体職員</v>
      </c>
      <c r="AE8" s="43"/>
      <c r="AF8" s="43"/>
      <c r="AG8" s="43"/>
      <c r="AH8" s="43"/>
      <c r="AI8" s="43"/>
      <c r="AJ8" s="43"/>
      <c r="AK8" s="2"/>
      <c r="AL8" s="44">
        <f>データ!$R$6</f>
        <v>9208688</v>
      </c>
      <c r="AM8" s="44"/>
      <c r="AN8" s="44"/>
      <c r="AO8" s="44"/>
      <c r="AP8" s="44"/>
      <c r="AQ8" s="44"/>
      <c r="AR8" s="44"/>
      <c r="AS8" s="44"/>
      <c r="AT8" s="45">
        <f>データ!$S$6</f>
        <v>113.04</v>
      </c>
      <c r="AU8" s="46"/>
      <c r="AV8" s="46"/>
      <c r="AW8" s="46"/>
      <c r="AX8" s="46"/>
      <c r="AY8" s="46"/>
      <c r="AZ8" s="46"/>
      <c r="BA8" s="46"/>
      <c r="BB8" s="47">
        <f>データ!$T$6</f>
        <v>81463.98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58.19</v>
      </c>
      <c r="J10" s="46"/>
      <c r="K10" s="46"/>
      <c r="L10" s="46"/>
      <c r="M10" s="46"/>
      <c r="N10" s="46"/>
      <c r="O10" s="80"/>
      <c r="P10" s="47">
        <f>データ!$P$6</f>
        <v>92.98</v>
      </c>
      <c r="Q10" s="47"/>
      <c r="R10" s="47"/>
      <c r="S10" s="47"/>
      <c r="T10" s="47"/>
      <c r="U10" s="47"/>
      <c r="V10" s="47"/>
      <c r="W10" s="44">
        <f>データ!$Q$6</f>
        <v>2509</v>
      </c>
      <c r="X10" s="44"/>
      <c r="Y10" s="44"/>
      <c r="Z10" s="44"/>
      <c r="AA10" s="44"/>
      <c r="AB10" s="44"/>
      <c r="AC10" s="44"/>
      <c r="AD10" s="2"/>
      <c r="AE10" s="2"/>
      <c r="AF10" s="2"/>
      <c r="AG10" s="2"/>
      <c r="AH10" s="2"/>
      <c r="AI10" s="2"/>
      <c r="AJ10" s="2"/>
      <c r="AK10" s="2"/>
      <c r="AL10" s="44">
        <f>データ!$U$6</f>
        <v>2847775</v>
      </c>
      <c r="AM10" s="44"/>
      <c r="AN10" s="44"/>
      <c r="AO10" s="44"/>
      <c r="AP10" s="44"/>
      <c r="AQ10" s="44"/>
      <c r="AR10" s="44"/>
      <c r="AS10" s="44"/>
      <c r="AT10" s="45">
        <f>データ!$V$6</f>
        <v>808.42</v>
      </c>
      <c r="AU10" s="46"/>
      <c r="AV10" s="46"/>
      <c r="AW10" s="46"/>
      <c r="AX10" s="46"/>
      <c r="AY10" s="46"/>
      <c r="AZ10" s="46"/>
      <c r="BA10" s="46"/>
      <c r="BB10" s="47">
        <f>データ!$W$6</f>
        <v>3522.64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fWsUM6OZqLgxQBP1v9+aWINl1+ckf657SaPZw2SjWwlgh0p2HQqtQrz7w2CNNTN/oU8VF0ngstr58w2L8+BVQ==" saltValue="NZYJze3C0y2/e/U05dArY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140007</v>
      </c>
      <c r="D6" s="20">
        <f t="shared" si="3"/>
        <v>46</v>
      </c>
      <c r="E6" s="20">
        <f t="shared" si="3"/>
        <v>1</v>
      </c>
      <c r="F6" s="20">
        <f t="shared" si="3"/>
        <v>0</v>
      </c>
      <c r="G6" s="20">
        <f t="shared" si="3"/>
        <v>1</v>
      </c>
      <c r="H6" s="20" t="str">
        <f t="shared" si="3"/>
        <v>神奈川県</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58.19</v>
      </c>
      <c r="P6" s="21">
        <f t="shared" si="3"/>
        <v>92.98</v>
      </c>
      <c r="Q6" s="21">
        <f t="shared" si="3"/>
        <v>2509</v>
      </c>
      <c r="R6" s="21">
        <f t="shared" si="3"/>
        <v>9208688</v>
      </c>
      <c r="S6" s="21">
        <f t="shared" si="3"/>
        <v>113.04</v>
      </c>
      <c r="T6" s="21">
        <f t="shared" si="3"/>
        <v>81463.98</v>
      </c>
      <c r="U6" s="21">
        <f t="shared" si="3"/>
        <v>2847775</v>
      </c>
      <c r="V6" s="21">
        <f t="shared" si="3"/>
        <v>808.42</v>
      </c>
      <c r="W6" s="21">
        <f t="shared" si="3"/>
        <v>3522.64</v>
      </c>
      <c r="X6" s="22">
        <f>IF(X7="",NA(),X7)</f>
        <v>110.15</v>
      </c>
      <c r="Y6" s="22">
        <f t="shared" ref="Y6:AG6" si="4">IF(Y7="",NA(),Y7)</f>
        <v>106.45</v>
      </c>
      <c r="Z6" s="22">
        <f t="shared" si="4"/>
        <v>108.33</v>
      </c>
      <c r="AA6" s="22">
        <f t="shared" si="4"/>
        <v>103.57</v>
      </c>
      <c r="AB6" s="22">
        <f t="shared" si="4"/>
        <v>101.36</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114.95</v>
      </c>
      <c r="AU6" s="22">
        <f t="shared" ref="AU6:BC6" si="6">IF(AU7="",NA(),AU7)</f>
        <v>114.27</v>
      </c>
      <c r="AV6" s="22">
        <f t="shared" si="6"/>
        <v>120.34</v>
      </c>
      <c r="AW6" s="22">
        <f t="shared" si="6"/>
        <v>99.8</v>
      </c>
      <c r="AX6" s="22">
        <f t="shared" si="6"/>
        <v>87.25</v>
      </c>
      <c r="AY6" s="22">
        <f t="shared" si="6"/>
        <v>250.03</v>
      </c>
      <c r="AZ6" s="22">
        <f t="shared" si="6"/>
        <v>239.45</v>
      </c>
      <c r="BA6" s="22">
        <f t="shared" si="6"/>
        <v>246.01</v>
      </c>
      <c r="BB6" s="22">
        <f t="shared" si="6"/>
        <v>228.89</v>
      </c>
      <c r="BC6" s="22">
        <f t="shared" si="6"/>
        <v>232.66</v>
      </c>
      <c r="BD6" s="21" t="str">
        <f>IF(BD7="","",IF(BD7="-","【-】","【"&amp;SUBSTITUTE(TEXT(BD7,"#,##0.00"),"-","△")&amp;"】"))</f>
        <v>【243.36】</v>
      </c>
      <c r="BE6" s="22">
        <f>IF(BE7="",NA(),BE7)</f>
        <v>224.71</v>
      </c>
      <c r="BF6" s="22">
        <f t="shared" ref="BF6:BN6" si="7">IF(BF7="",NA(),BF7)</f>
        <v>224.3</v>
      </c>
      <c r="BG6" s="22">
        <f t="shared" si="7"/>
        <v>216.21</v>
      </c>
      <c r="BH6" s="22">
        <f t="shared" si="7"/>
        <v>217.37</v>
      </c>
      <c r="BI6" s="22">
        <f t="shared" si="7"/>
        <v>223.24</v>
      </c>
      <c r="BJ6" s="22">
        <f t="shared" si="7"/>
        <v>254.19</v>
      </c>
      <c r="BK6" s="22">
        <f t="shared" si="7"/>
        <v>259.56</v>
      </c>
      <c r="BL6" s="22">
        <f t="shared" si="7"/>
        <v>248.92</v>
      </c>
      <c r="BM6" s="22">
        <f t="shared" si="7"/>
        <v>251.26</v>
      </c>
      <c r="BN6" s="22">
        <f t="shared" si="7"/>
        <v>255.84</v>
      </c>
      <c r="BO6" s="21" t="str">
        <f>IF(BO7="","",IF(BO7="-","【-】","【"&amp;SUBSTITUTE(TEXT(BO7,"#,##0.00"),"-","△")&amp;"】"))</f>
        <v>【265.93】</v>
      </c>
      <c r="BP6" s="22">
        <f>IF(BP7="",NA(),BP7)</f>
        <v>100.91</v>
      </c>
      <c r="BQ6" s="22">
        <f t="shared" ref="BQ6:BY6" si="8">IF(BQ7="",NA(),BQ7)</f>
        <v>97.36</v>
      </c>
      <c r="BR6" s="22">
        <f t="shared" si="8"/>
        <v>99.29</v>
      </c>
      <c r="BS6" s="22">
        <f t="shared" si="8"/>
        <v>93.96</v>
      </c>
      <c r="BT6" s="22">
        <f t="shared" si="8"/>
        <v>92.51</v>
      </c>
      <c r="BU6" s="22">
        <f t="shared" si="8"/>
        <v>107.42</v>
      </c>
      <c r="BV6" s="22">
        <f t="shared" si="8"/>
        <v>105.07</v>
      </c>
      <c r="BW6" s="22">
        <f t="shared" si="8"/>
        <v>107.54</v>
      </c>
      <c r="BX6" s="22">
        <f t="shared" si="8"/>
        <v>101.93</v>
      </c>
      <c r="BY6" s="22">
        <f t="shared" si="8"/>
        <v>102.36</v>
      </c>
      <c r="BZ6" s="21" t="str">
        <f>IF(BZ7="","",IF(BZ7="-","【-】","【"&amp;SUBSTITUTE(TEXT(BZ7,"#,##0.00"),"-","△")&amp;"】"))</f>
        <v>【97.82】</v>
      </c>
      <c r="CA6" s="22">
        <f>IF(CA7="",NA(),CA7)</f>
        <v>155.21</v>
      </c>
      <c r="CB6" s="22">
        <f t="shared" ref="CB6:CJ6" si="9">IF(CB7="",NA(),CB7)</f>
        <v>152.03</v>
      </c>
      <c r="CC6" s="22">
        <f t="shared" si="9"/>
        <v>154.08000000000001</v>
      </c>
      <c r="CD6" s="22">
        <f t="shared" si="9"/>
        <v>163.31</v>
      </c>
      <c r="CE6" s="22">
        <f t="shared" si="9"/>
        <v>166.61</v>
      </c>
      <c r="CF6" s="22">
        <f t="shared" si="9"/>
        <v>157.19</v>
      </c>
      <c r="CG6" s="22">
        <f t="shared" si="9"/>
        <v>153.71</v>
      </c>
      <c r="CH6" s="22">
        <f t="shared" si="9"/>
        <v>155.9</v>
      </c>
      <c r="CI6" s="22">
        <f t="shared" si="9"/>
        <v>162.47</v>
      </c>
      <c r="CJ6" s="22">
        <f t="shared" si="9"/>
        <v>165.52</v>
      </c>
      <c r="CK6" s="21" t="str">
        <f>IF(CK7="","",IF(CK7="-","【-】","【"&amp;SUBSTITUTE(TEXT(CK7,"#,##0.00"),"-","△")&amp;"】"))</f>
        <v>【177.56】</v>
      </c>
      <c r="CL6" s="22">
        <f>IF(CL7="",NA(),CL7)</f>
        <v>59.9</v>
      </c>
      <c r="CM6" s="22">
        <f t="shared" ref="CM6:CU6" si="10">IF(CM7="",NA(),CM7)</f>
        <v>61.17</v>
      </c>
      <c r="CN6" s="22">
        <f t="shared" si="10"/>
        <v>60.88</v>
      </c>
      <c r="CO6" s="22">
        <f t="shared" si="10"/>
        <v>60.3</v>
      </c>
      <c r="CP6" s="22">
        <f t="shared" si="10"/>
        <v>60.27</v>
      </c>
      <c r="CQ6" s="22">
        <f t="shared" si="10"/>
        <v>63.16</v>
      </c>
      <c r="CR6" s="22">
        <f t="shared" si="10"/>
        <v>64.41</v>
      </c>
      <c r="CS6" s="22">
        <f t="shared" si="10"/>
        <v>64.11</v>
      </c>
      <c r="CT6" s="22">
        <f t="shared" si="10"/>
        <v>63.81</v>
      </c>
      <c r="CU6" s="22">
        <f t="shared" si="10"/>
        <v>63.58</v>
      </c>
      <c r="CV6" s="21" t="str">
        <f>IF(CV7="","",IF(CV7="-","【-】","【"&amp;SUBSTITUTE(TEXT(CV7,"#,##0.00"),"-","△")&amp;"】"))</f>
        <v>【59.81】</v>
      </c>
      <c r="CW6" s="22">
        <f>IF(CW7="",NA(),CW7)</f>
        <v>91.37</v>
      </c>
      <c r="CX6" s="22">
        <f t="shared" ref="CX6:DF6" si="11">IF(CX7="",NA(),CX7)</f>
        <v>91.64</v>
      </c>
      <c r="CY6" s="22">
        <f t="shared" si="11"/>
        <v>91.61</v>
      </c>
      <c r="CZ6" s="22">
        <f t="shared" si="11"/>
        <v>91.34</v>
      </c>
      <c r="DA6" s="22">
        <f t="shared" si="11"/>
        <v>90.79</v>
      </c>
      <c r="DB6" s="22">
        <f t="shared" si="11"/>
        <v>91.48</v>
      </c>
      <c r="DC6" s="22">
        <f t="shared" si="11"/>
        <v>91.64</v>
      </c>
      <c r="DD6" s="22">
        <f t="shared" si="11"/>
        <v>92.09</v>
      </c>
      <c r="DE6" s="22">
        <f t="shared" si="11"/>
        <v>91.76</v>
      </c>
      <c r="DF6" s="22">
        <f t="shared" si="11"/>
        <v>91.22</v>
      </c>
      <c r="DG6" s="21" t="str">
        <f>IF(DG7="","",IF(DG7="-","【-】","【"&amp;SUBSTITUTE(TEXT(DG7,"#,##0.00"),"-","△")&amp;"】"))</f>
        <v>【89.42】</v>
      </c>
      <c r="DH6" s="22">
        <f>IF(DH7="",NA(),DH7)</f>
        <v>54.67</v>
      </c>
      <c r="DI6" s="22">
        <f t="shared" ref="DI6:DQ6" si="12">IF(DI7="",NA(),DI7)</f>
        <v>55.19</v>
      </c>
      <c r="DJ6" s="22">
        <f t="shared" si="12"/>
        <v>55.5</v>
      </c>
      <c r="DK6" s="22">
        <f t="shared" si="12"/>
        <v>55.9</v>
      </c>
      <c r="DL6" s="22">
        <f t="shared" si="12"/>
        <v>56.07</v>
      </c>
      <c r="DM6" s="22">
        <f t="shared" si="12"/>
        <v>51.13</v>
      </c>
      <c r="DN6" s="22">
        <f t="shared" si="12"/>
        <v>51.62</v>
      </c>
      <c r="DO6" s="22">
        <f t="shared" si="12"/>
        <v>52.16</v>
      </c>
      <c r="DP6" s="22">
        <f t="shared" si="12"/>
        <v>52.59</v>
      </c>
      <c r="DQ6" s="22">
        <f t="shared" si="12"/>
        <v>52.74</v>
      </c>
      <c r="DR6" s="21" t="str">
        <f>IF(DR7="","",IF(DR7="-","【-】","【"&amp;SUBSTITUTE(TEXT(DR7,"#,##0.00"),"-","△")&amp;"】"))</f>
        <v>【52.02】</v>
      </c>
      <c r="DS6" s="22">
        <f>IF(DS7="",NA(),DS7)</f>
        <v>27.82</v>
      </c>
      <c r="DT6" s="22">
        <f t="shared" ref="DT6:EB6" si="13">IF(DT7="",NA(),DT7)</f>
        <v>29</v>
      </c>
      <c r="DU6" s="22">
        <f t="shared" si="13"/>
        <v>29.81</v>
      </c>
      <c r="DV6" s="22">
        <f t="shared" si="13"/>
        <v>30.67</v>
      </c>
      <c r="DW6" s="22">
        <f t="shared" si="13"/>
        <v>31.65</v>
      </c>
      <c r="DX6" s="22">
        <f t="shared" si="13"/>
        <v>22.41</v>
      </c>
      <c r="DY6" s="22">
        <f t="shared" si="13"/>
        <v>23.68</v>
      </c>
      <c r="DZ6" s="22">
        <f t="shared" si="13"/>
        <v>25.76</v>
      </c>
      <c r="EA6" s="22">
        <f t="shared" si="13"/>
        <v>27.51</v>
      </c>
      <c r="EB6" s="22">
        <f t="shared" si="13"/>
        <v>28.57</v>
      </c>
      <c r="EC6" s="21" t="str">
        <f>IF(EC7="","",IF(EC7="-","【-】","【"&amp;SUBSTITUTE(TEXT(EC7,"#,##0.00"),"-","△")&amp;"】"))</f>
        <v>【25.37】</v>
      </c>
      <c r="ED6" s="22">
        <f>IF(ED7="",NA(),ED7)</f>
        <v>0.73</v>
      </c>
      <c r="EE6" s="22">
        <f t="shared" ref="EE6:EM6" si="14">IF(EE7="",NA(),EE7)</f>
        <v>0.8</v>
      </c>
      <c r="EF6" s="22">
        <f t="shared" si="14"/>
        <v>0.84</v>
      </c>
      <c r="EG6" s="22">
        <f t="shared" si="14"/>
        <v>0.91</v>
      </c>
      <c r="EH6" s="22">
        <f t="shared" si="14"/>
        <v>1.02</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2">
      <c r="A7" s="15"/>
      <c r="B7" s="24">
        <v>2023</v>
      </c>
      <c r="C7" s="24">
        <v>140007</v>
      </c>
      <c r="D7" s="24">
        <v>46</v>
      </c>
      <c r="E7" s="24">
        <v>1</v>
      </c>
      <c r="F7" s="24">
        <v>0</v>
      </c>
      <c r="G7" s="24">
        <v>1</v>
      </c>
      <c r="H7" s="24" t="s">
        <v>92</v>
      </c>
      <c r="I7" s="24" t="s">
        <v>93</v>
      </c>
      <c r="J7" s="24" t="s">
        <v>94</v>
      </c>
      <c r="K7" s="24" t="s">
        <v>95</v>
      </c>
      <c r="L7" s="24" t="s">
        <v>96</v>
      </c>
      <c r="M7" s="24" t="s">
        <v>97</v>
      </c>
      <c r="N7" s="25" t="s">
        <v>98</v>
      </c>
      <c r="O7" s="25">
        <v>58.19</v>
      </c>
      <c r="P7" s="25">
        <v>92.98</v>
      </c>
      <c r="Q7" s="25">
        <v>2509</v>
      </c>
      <c r="R7" s="25">
        <v>9208688</v>
      </c>
      <c r="S7" s="25">
        <v>113.04</v>
      </c>
      <c r="T7" s="25">
        <v>81463.98</v>
      </c>
      <c r="U7" s="25">
        <v>2847775</v>
      </c>
      <c r="V7" s="25">
        <v>808.42</v>
      </c>
      <c r="W7" s="25">
        <v>3522.64</v>
      </c>
      <c r="X7" s="25">
        <v>110.15</v>
      </c>
      <c r="Y7" s="25">
        <v>106.45</v>
      </c>
      <c r="Z7" s="25">
        <v>108.33</v>
      </c>
      <c r="AA7" s="25">
        <v>103.57</v>
      </c>
      <c r="AB7" s="25">
        <v>101.36</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114.95</v>
      </c>
      <c r="AU7" s="25">
        <v>114.27</v>
      </c>
      <c r="AV7" s="25">
        <v>120.34</v>
      </c>
      <c r="AW7" s="25">
        <v>99.8</v>
      </c>
      <c r="AX7" s="25">
        <v>87.25</v>
      </c>
      <c r="AY7" s="25">
        <v>250.03</v>
      </c>
      <c r="AZ7" s="25">
        <v>239.45</v>
      </c>
      <c r="BA7" s="25">
        <v>246.01</v>
      </c>
      <c r="BB7" s="25">
        <v>228.89</v>
      </c>
      <c r="BC7" s="25">
        <v>232.66</v>
      </c>
      <c r="BD7" s="25">
        <v>243.36</v>
      </c>
      <c r="BE7" s="25">
        <v>224.71</v>
      </c>
      <c r="BF7" s="25">
        <v>224.3</v>
      </c>
      <c r="BG7" s="25">
        <v>216.21</v>
      </c>
      <c r="BH7" s="25">
        <v>217.37</v>
      </c>
      <c r="BI7" s="25">
        <v>223.24</v>
      </c>
      <c r="BJ7" s="25">
        <v>254.19</v>
      </c>
      <c r="BK7" s="25">
        <v>259.56</v>
      </c>
      <c r="BL7" s="25">
        <v>248.92</v>
      </c>
      <c r="BM7" s="25">
        <v>251.26</v>
      </c>
      <c r="BN7" s="25">
        <v>255.84</v>
      </c>
      <c r="BO7" s="25">
        <v>265.93</v>
      </c>
      <c r="BP7" s="25">
        <v>100.91</v>
      </c>
      <c r="BQ7" s="25">
        <v>97.36</v>
      </c>
      <c r="BR7" s="25">
        <v>99.29</v>
      </c>
      <c r="BS7" s="25">
        <v>93.96</v>
      </c>
      <c r="BT7" s="25">
        <v>92.51</v>
      </c>
      <c r="BU7" s="25">
        <v>107.42</v>
      </c>
      <c r="BV7" s="25">
        <v>105.07</v>
      </c>
      <c r="BW7" s="25">
        <v>107.54</v>
      </c>
      <c r="BX7" s="25">
        <v>101.93</v>
      </c>
      <c r="BY7" s="25">
        <v>102.36</v>
      </c>
      <c r="BZ7" s="25">
        <v>97.82</v>
      </c>
      <c r="CA7" s="25">
        <v>155.21</v>
      </c>
      <c r="CB7" s="25">
        <v>152.03</v>
      </c>
      <c r="CC7" s="25">
        <v>154.08000000000001</v>
      </c>
      <c r="CD7" s="25">
        <v>163.31</v>
      </c>
      <c r="CE7" s="25">
        <v>166.61</v>
      </c>
      <c r="CF7" s="25">
        <v>157.19</v>
      </c>
      <c r="CG7" s="25">
        <v>153.71</v>
      </c>
      <c r="CH7" s="25">
        <v>155.9</v>
      </c>
      <c r="CI7" s="25">
        <v>162.47</v>
      </c>
      <c r="CJ7" s="25">
        <v>165.52</v>
      </c>
      <c r="CK7" s="25">
        <v>177.56</v>
      </c>
      <c r="CL7" s="25">
        <v>59.9</v>
      </c>
      <c r="CM7" s="25">
        <v>61.17</v>
      </c>
      <c r="CN7" s="25">
        <v>60.88</v>
      </c>
      <c r="CO7" s="25">
        <v>60.3</v>
      </c>
      <c r="CP7" s="25">
        <v>60.27</v>
      </c>
      <c r="CQ7" s="25">
        <v>63.16</v>
      </c>
      <c r="CR7" s="25">
        <v>64.41</v>
      </c>
      <c r="CS7" s="25">
        <v>64.11</v>
      </c>
      <c r="CT7" s="25">
        <v>63.81</v>
      </c>
      <c r="CU7" s="25">
        <v>63.58</v>
      </c>
      <c r="CV7" s="25">
        <v>59.81</v>
      </c>
      <c r="CW7" s="25">
        <v>91.37</v>
      </c>
      <c r="CX7" s="25">
        <v>91.64</v>
      </c>
      <c r="CY7" s="25">
        <v>91.61</v>
      </c>
      <c r="CZ7" s="25">
        <v>91.34</v>
      </c>
      <c r="DA7" s="25">
        <v>90.79</v>
      </c>
      <c r="DB7" s="25">
        <v>91.48</v>
      </c>
      <c r="DC7" s="25">
        <v>91.64</v>
      </c>
      <c r="DD7" s="25">
        <v>92.09</v>
      </c>
      <c r="DE7" s="25">
        <v>91.76</v>
      </c>
      <c r="DF7" s="25">
        <v>91.22</v>
      </c>
      <c r="DG7" s="25">
        <v>89.42</v>
      </c>
      <c r="DH7" s="25">
        <v>54.67</v>
      </c>
      <c r="DI7" s="25">
        <v>55.19</v>
      </c>
      <c r="DJ7" s="25">
        <v>55.5</v>
      </c>
      <c r="DK7" s="25">
        <v>55.9</v>
      </c>
      <c r="DL7" s="25">
        <v>56.07</v>
      </c>
      <c r="DM7" s="25">
        <v>51.13</v>
      </c>
      <c r="DN7" s="25">
        <v>51.62</v>
      </c>
      <c r="DO7" s="25">
        <v>52.16</v>
      </c>
      <c r="DP7" s="25">
        <v>52.59</v>
      </c>
      <c r="DQ7" s="25">
        <v>52.74</v>
      </c>
      <c r="DR7" s="25">
        <v>52.02</v>
      </c>
      <c r="DS7" s="25">
        <v>27.82</v>
      </c>
      <c r="DT7" s="25">
        <v>29</v>
      </c>
      <c r="DU7" s="25">
        <v>29.81</v>
      </c>
      <c r="DV7" s="25">
        <v>30.67</v>
      </c>
      <c r="DW7" s="25">
        <v>31.65</v>
      </c>
      <c r="DX7" s="25">
        <v>22.41</v>
      </c>
      <c r="DY7" s="25">
        <v>23.68</v>
      </c>
      <c r="DZ7" s="25">
        <v>25.76</v>
      </c>
      <c r="EA7" s="25">
        <v>27.51</v>
      </c>
      <c r="EB7" s="25">
        <v>28.57</v>
      </c>
      <c r="EC7" s="25">
        <v>25.37</v>
      </c>
      <c r="ED7" s="25">
        <v>0.73</v>
      </c>
      <c r="EE7" s="25">
        <v>0.8</v>
      </c>
      <c r="EF7" s="25">
        <v>0.84</v>
      </c>
      <c r="EG7" s="25">
        <v>0.91</v>
      </c>
      <c r="EH7" s="25">
        <v>1.02</v>
      </c>
      <c r="EI7" s="25">
        <v>0.73</v>
      </c>
      <c r="EJ7" s="25">
        <v>0.79</v>
      </c>
      <c r="EK7" s="25">
        <v>0.75</v>
      </c>
      <c r="EL7" s="25">
        <v>0.78</v>
      </c>
      <c r="EM7" s="25">
        <v>0.73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E486FC-8C86-48BA-AF4E-762E91BD28E2}">
  <ds:schemaRefs>
    <ds:schemaRef ds:uri="http://purl.org/dc/elements/1.1/"/>
    <ds:schemaRef ds:uri="http://schemas.microsoft.com/office/2006/metadata/properties"/>
    <ds:schemaRef ds:uri="fd32c9f7-8932-4d07-b49b-91c8a1e26893"/>
    <ds:schemaRef ds:uri="http://purl.org/dc/dcmitype/"/>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documentManagement/types"/>
    <ds:schemaRef ds:uri="96f7774a-1fa4-49d3-a956-75b9c85e9b43"/>
  </ds:schemaRefs>
</ds:datastoreItem>
</file>

<file path=customXml/itemProps2.xml><?xml version="1.0" encoding="utf-8"?>
<ds:datastoreItem xmlns:ds="http://schemas.openxmlformats.org/officeDocument/2006/customXml" ds:itemID="{6BC0F698-9950-454C-815C-652076B56ACB}">
  <ds:schemaRefs>
    <ds:schemaRef ds:uri="http://schemas.microsoft.com/sharepoint/v3/contenttype/forms"/>
  </ds:schemaRefs>
</ds:datastoreItem>
</file>

<file path=customXml/itemProps3.xml><?xml version="1.0" encoding="utf-8"?>
<ds:datastoreItem xmlns:ds="http://schemas.openxmlformats.org/officeDocument/2006/customXml" ds:itemID="{31BD3028-8D8A-45C2-99AC-99F136FAF7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2025-02-14T04:23:39Z</dcterms:created>
  <dcterms:modified xsi:type="dcterms:W3CDTF">2025-02-14T06:07:14Z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