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3_ncr:1_{605B67B3-2F70-48E9-B0E4-1E0F5A961095}" xr6:coauthVersionLast="47" xr6:coauthVersionMax="47" xr10:uidLastSave="{E5AD4BB1-0B19-4920-85D6-F65AEDB709E6}"/>
  <workbookProtection workbookAlgorithmName="SHA-512" workbookHashValue="ToUnjYeTdWFa/cs62mzgllHYq4nH2V4PxAtTZ6FZIeIraJZ5eUWCk3ept50a4HXgak4wH1WD1qfDia2/HfIJnA==" workbookSaltValue="8C5TlC4bUCbNzT0wAB91Tw==" workbookSpinCount="100000" lockStructure="1"/>
  <bookViews>
    <workbookView xWindow="28680" yWindow="-120" windowWidth="29040" windowHeight="15720" xr2:uid="{00000000-000D-0000-FFFF-FFFF00000000}"/>
  </bookViews>
  <sheets>
    <sheet name="法適用_水道事業" sheetId="4" r:id="rId1"/>
    <sheet name="データ" sheetId="5"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Q6" i="5"/>
  <c r="W10" i="4" s="1"/>
  <c r="P6" i="5"/>
  <c r="P10" i="4" s="1"/>
  <c r="O6" i="5"/>
  <c r="N6" i="5"/>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H85" i="4"/>
  <c r="BB10" i="4"/>
  <c r="AT10" i="4"/>
  <c r="I10" i="4"/>
  <c r="B10" i="4"/>
  <c r="BB8" i="4"/>
  <c r="AT8" i="4"/>
  <c r="AL8" i="4"/>
  <c r="AD8" i="4"/>
  <c r="W8" i="4"/>
  <c r="B8" i="4"/>
  <c r="B6" i="4"/>
</calcChain>
</file>

<file path=xl/sharedStrings.xml><?xml version="1.0" encoding="utf-8"?>
<sst xmlns="http://schemas.openxmlformats.org/spreadsheetml/2006/main" count="231" uniqueCount="111">
  <si>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</si>
  <si>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</si>
  <si>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</si>
  <si>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</si>
  <si>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</si>
  <si>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</si>
  <si>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</si>
  <si>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</si>
  <si>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</si>
  <si>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</si>
  <si>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</si>
  <si>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</si>
  <si>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</si>
  <si>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</si>
  <si>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</si>
  <si>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</si>
  <si>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</si>
  <si>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</si>
  <si>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</si>
  <si>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</si>
  <si>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</si>
  <si>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</si>
  <si>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</si>
  <si>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</si>
  <si>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</si>
  <si>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</si>
  <si>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【①経常収支比率・⑤料金回収率】
　両指標とも100％超で、類似団体平均値を下回っていたが、令和３年度から上回っている。令和４年度は、電気料金の高騰による動力費の増により若干下降したものの、減価償却費や支払利息など経常費用の減により全体的に上昇傾向にある。
【②累積欠損金比率】
　企業債利息・減価償却費の逓減、人件費削減、経費縮減などの経営改善努力等により損益の改善が図られた結果、平成26年度に累積欠損金を解消している。
【③流動比率】
　平成26年度以降新会計制度の適用に伴い借入資本金として整理されていた企業債が負債計上となった影響から令和２年度まで100％を下回っていたが、令和３年度から100％を超えている。類似団体平均値を下回っているが、流動負債の大部分が計画的に償還を行っている企業債であり、支払能力に不足は生じていない。
【④企業債残高対給水収益率】
　着実に企業債元金の償還を進めていることに加え、事業費の精査による平準化や計画的な企業債発行により、企業債残高は減少傾向にある。
【⑥給水原価】
　令和４年度は、電気料金の高騰による動力費の増に伴い上昇したものの、減価償却費や支払利息など経常費用の減により、類似団体平均値を下回っている。
【⑦施設利用率】
　類似団体平均値を下回っている。構成団体側の工事（企業団からの給水増の要因）も一段落し、水需要が横ばいである中で、概ね50％で推移している。
【⑧有収率】
　構成団体へ水量の受渡しをする給水地点で配水量の算定を行うことから、100％である。</t>
    <phoneticPr fontId="4"/>
  </si>
  <si>
    <t>2. 老朽化の状況について</t>
    <phoneticPr fontId="4"/>
  </si>
  <si>
    <t>【①有形固定資産減価償却率】
　類似団体平均値を上回っている。創設時に整備した電気機械設備のほか、拡張事業で整備した浄水場等の電気機械設備が稼動開始から20年以上経過し、老朽化が進行している。改正水道法の施設台帳の整備等による適切な資産管理の推進という立法趣旨を踏まえ、現在運用中の施設管理システムによりアセットマネジメントの実践に取り組み、中長期的な更新需要の把握及び事業費の平準化、ひいては適切な施設更新の実施を図っていく。
【②管路経年化率・③管路更新率】
　管路経年化率については、類似団体平均値を上回っている。導水管・送水管合わせて延長200kmを超える管路を有しているが、更新の実績はない状況にある。
　創設事業で布設した管路が令和２年度に全て経年管となり、その後の拡張事業で布設した管路も今後順次法定耐用年数を迎えていくことから、経年化率は令和７年度ごろから上昇が見込まれる。</t>
    <phoneticPr fontId="4"/>
  </si>
  <si>
    <t>2. 老朽化の状況</t>
    <phoneticPr fontId="4"/>
  </si>
  <si>
    <t>全体総括</t>
    <rPh sb="0" eb="2">
      <t>ゼンタイ</t>
    </rPh>
    <rPh sb="2" eb="4">
      <t>ソウカツ</t>
    </rPh>
    <phoneticPr fontId="4"/>
  </si>
  <si>
    <t>○県内水需要の減少や施設の老朽化という厳しい経営環境に加え、物価や労務単価の上昇等により動力費など経常経費が増加傾向にある中で、これまで経費抑制や企業債元金の着実な償還を進めてきたこと等により、令和７年度までの現行実施計画期間中は損益黒字や適正資金の確保が図れる見通しである。
○一方で、今後は水道施設の再構築や管路更新に取り組むことに伴い施設整備費が増大するため、長期的な収支均衡と適正資金の確保の両立を目的として、引き続き業務効率化や補助金等の財源確保など経営基盤の強化に取り組んでいく。</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</si>
  <si>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</si>
  <si>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</si>
  <si>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</si>
  <si>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</si>
  <si>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</si>
  <si>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</si>
  <si>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</si>
  <si>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</si>
  <si>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</si>
  <si>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</si>
  <si>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</si>
  <si>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</si>
  <si>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</si>
  <si>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</si>
  <si>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</si>
  <si>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</si>
  <si>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</si>
  <si>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</si>
  <si>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</si>
  <si>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</si>
  <si>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</si>
  <si>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</si>
  <si>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</si>
  <si>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</si>
  <si>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</si>
  <si>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</si>
  <si>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</si>
  <si>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</si>
  <si>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</si>
  <si>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</si>
  <si>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</si>
  <si>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</si>
  <si>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</si>
  <si>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</si>
  <si>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</si>
  <si>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</si>
  <si>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</si>
  <si>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</si>
  <si>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</si>
  <si>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</si>
  <si>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</si>
  <si>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</si>
  <si>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</si>
  <si>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</si>
  <si>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</si>
  <si>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</si>
  <si>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</si>
  <si>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</si>
  <si>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</si>
  <si>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</si>
  <si>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</si>
  <si>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</si>
  <si>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</si>
  <si>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</si>
  <si>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</si>
  <si>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</si>
  <si>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</si>
  <si>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</si>
  <si>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</si>
  <si>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</si>
  <si>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</si>
  <si>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</si>
  <si>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</si>
  <si>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神奈川県内広域水道企業団</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</si>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</sst>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950-46F1-9623-BDC47320853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c:v>
                </c:pt>
                <c:pt idx="1">
                  <c:v>0.32</c:v>
                </c:pt>
                <c:pt idx="2">
                  <c:v>0.28000000000000003</c:v>
                </c:pt>
                <c:pt idx="3">
                  <c:v>0.4</c:v>
                </c:pt>
                <c:pt idx="4">
                  <c:v>0.27</c:v>
                </c:pt>
              </c:numCache>
            </c:numRef>
          </c:val>
          <c:smooth val="0"/>
          <c:extLst>
            <c:ext xmlns:c16="http://schemas.microsoft.com/office/drawing/2014/chart" uri="{C3380CC4-5D6E-409C-BE32-E72D297353CC}">
              <c16:uniqueId val="{00000001-4950-46F1-9623-BDC47320853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48.87</c:v>
                </c:pt>
                <c:pt idx="1">
                  <c:v>49.3</c:v>
                </c:pt>
                <c:pt idx="2">
                  <c:v>50.34</c:v>
                </c:pt>
                <c:pt idx="3">
                  <c:v>48.7</c:v>
                </c:pt>
                <c:pt idx="4">
                  <c:v>50.99</c:v>
                </c:pt>
              </c:numCache>
            </c:numRef>
          </c:val>
          <c:extLst>
            <c:ext xmlns:c16="http://schemas.microsoft.com/office/drawing/2014/chart" uri="{C3380CC4-5D6E-409C-BE32-E72D297353CC}">
              <c16:uniqueId val="{00000000-10B5-43EB-82C3-0889F97ED26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61.69</c:v>
                </c:pt>
                <c:pt idx="1">
                  <c:v>62.26</c:v>
                </c:pt>
                <c:pt idx="2">
                  <c:v>62.22</c:v>
                </c:pt>
                <c:pt idx="3">
                  <c:v>61.45</c:v>
                </c:pt>
                <c:pt idx="4">
                  <c:v>61.63</c:v>
                </c:pt>
              </c:numCache>
            </c:numRef>
          </c:val>
          <c:smooth val="0"/>
          <c:extLst>
            <c:ext xmlns:c16="http://schemas.microsoft.com/office/drawing/2014/chart" uri="{C3380CC4-5D6E-409C-BE32-E72D297353CC}">
              <c16:uniqueId val="{00000001-10B5-43EB-82C3-0889F97ED26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F29-4C70-8E20-DEA688D56A7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c:v>
                </c:pt>
                <c:pt idx="1">
                  <c:v>100.16</c:v>
                </c:pt>
                <c:pt idx="2">
                  <c:v>100.28</c:v>
                </c:pt>
                <c:pt idx="3">
                  <c:v>100.29</c:v>
                </c:pt>
                <c:pt idx="4">
                  <c:v>100.36</c:v>
                </c:pt>
              </c:numCache>
            </c:numRef>
          </c:val>
          <c:smooth val="0"/>
          <c:extLst>
            <c:ext xmlns:c16="http://schemas.microsoft.com/office/drawing/2014/chart" uri="{C3380CC4-5D6E-409C-BE32-E72D297353CC}">
              <c16:uniqueId val="{00000001-0F29-4C70-8E20-DEA688D56A7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107.11</c:v>
                </c:pt>
                <c:pt idx="1">
                  <c:v>109.04</c:v>
                </c:pt>
                <c:pt idx="2">
                  <c:v>116.51</c:v>
                </c:pt>
                <c:pt idx="3">
                  <c:v>115.16</c:v>
                </c:pt>
                <c:pt idx="4">
                  <c:v>117.91</c:v>
                </c:pt>
              </c:numCache>
            </c:numRef>
          </c:val>
          <c:extLst>
            <c:ext xmlns:c16="http://schemas.microsoft.com/office/drawing/2014/chart" uri="{C3380CC4-5D6E-409C-BE32-E72D297353CC}">
              <c16:uniqueId val="{00000000-C4D8-4291-9041-18CFDE3CFFB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112.91</c:v>
                </c:pt>
                <c:pt idx="1">
                  <c:v>111.13</c:v>
                </c:pt>
                <c:pt idx="2">
                  <c:v>112.49</c:v>
                </c:pt>
                <c:pt idx="3">
                  <c:v>107.33</c:v>
                </c:pt>
                <c:pt idx="4">
                  <c:v>108.93</c:v>
                </c:pt>
              </c:numCache>
            </c:numRef>
          </c:val>
          <c:smooth val="0"/>
          <c:extLst>
            <c:ext xmlns:c16="http://schemas.microsoft.com/office/drawing/2014/chart" uri="{C3380CC4-5D6E-409C-BE32-E72D297353CC}">
              <c16:uniqueId val="{00000001-C4D8-4291-9041-18CFDE3CFFB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63.14</c:v>
                </c:pt>
                <c:pt idx="1">
                  <c:v>63.94</c:v>
                </c:pt>
                <c:pt idx="2">
                  <c:v>64.989999999999995</c:v>
                </c:pt>
                <c:pt idx="3">
                  <c:v>65.8</c:v>
                </c:pt>
                <c:pt idx="4">
                  <c:v>66.42</c:v>
                </c:pt>
              </c:numCache>
            </c:numRef>
          </c:val>
          <c:extLst>
            <c:ext xmlns:c16="http://schemas.microsoft.com/office/drawing/2014/chart" uri="{C3380CC4-5D6E-409C-BE32-E72D297353CC}">
              <c16:uniqueId val="{00000000-6966-47D2-AB2E-CF43FACDE7C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56.48</c:v>
                </c:pt>
                <c:pt idx="1">
                  <c:v>57.5</c:v>
                </c:pt>
                <c:pt idx="2">
                  <c:v>58.52</c:v>
                </c:pt>
                <c:pt idx="3">
                  <c:v>59.51</c:v>
                </c:pt>
                <c:pt idx="4">
                  <c:v>60.24</c:v>
                </c:pt>
              </c:numCache>
            </c:numRef>
          </c:val>
          <c:smooth val="0"/>
          <c:extLst>
            <c:ext xmlns:c16="http://schemas.microsoft.com/office/drawing/2014/chart" uri="{C3380CC4-5D6E-409C-BE32-E72D297353CC}">
              <c16:uniqueId val="{00000001-6966-47D2-AB2E-CF43FACDE7C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51</c:v>
                </c:pt>
                <c:pt idx="1">
                  <c:v>52.78</c:v>
                </c:pt>
                <c:pt idx="2">
                  <c:v>52.78</c:v>
                </c:pt>
                <c:pt idx="3">
                  <c:v>52.78</c:v>
                </c:pt>
                <c:pt idx="4">
                  <c:v>52.78</c:v>
                </c:pt>
              </c:numCache>
            </c:numRef>
          </c:val>
          <c:extLst>
            <c:ext xmlns:c16="http://schemas.microsoft.com/office/drawing/2014/chart" uri="{C3380CC4-5D6E-409C-BE32-E72D297353CC}">
              <c16:uniqueId val="{00000000-E5C6-45D3-9E83-DA6A3511ABF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27.61</c:v>
                </c:pt>
                <c:pt idx="1">
                  <c:v>30.3</c:v>
                </c:pt>
                <c:pt idx="2">
                  <c:v>31.74</c:v>
                </c:pt>
                <c:pt idx="3">
                  <c:v>32.380000000000003</c:v>
                </c:pt>
                <c:pt idx="4">
                  <c:v>34.479999999999997</c:v>
                </c:pt>
              </c:numCache>
            </c:numRef>
          </c:val>
          <c:smooth val="0"/>
          <c:extLst>
            <c:ext xmlns:c16="http://schemas.microsoft.com/office/drawing/2014/chart" uri="{C3380CC4-5D6E-409C-BE32-E72D297353CC}">
              <c16:uniqueId val="{00000001-E5C6-45D3-9E83-DA6A3511ABF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004-4F9A-AEE0-521C689E0BB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9.92</c:v>
                </c:pt>
                <c:pt idx="1">
                  <c:v>12.29</c:v>
                </c:pt>
                <c:pt idx="2">
                  <c:v>8.77</c:v>
                </c:pt>
                <c:pt idx="3">
                  <c:v>8.81</c:v>
                </c:pt>
                <c:pt idx="4">
                  <c:v>8.48</c:v>
                </c:pt>
              </c:numCache>
            </c:numRef>
          </c:val>
          <c:smooth val="0"/>
          <c:extLst>
            <c:ext xmlns:c16="http://schemas.microsoft.com/office/drawing/2014/chart" uri="{C3380CC4-5D6E-409C-BE32-E72D297353CC}">
              <c16:uniqueId val="{00000001-7004-4F9A-AEE0-521C689E0BB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87.42</c:v>
                </c:pt>
                <c:pt idx="1">
                  <c:v>95.86</c:v>
                </c:pt>
                <c:pt idx="2">
                  <c:v>107.2</c:v>
                </c:pt>
                <c:pt idx="3">
                  <c:v>110.54</c:v>
                </c:pt>
                <c:pt idx="4">
                  <c:v>124.09</c:v>
                </c:pt>
              </c:numCache>
            </c:numRef>
          </c:val>
          <c:extLst>
            <c:ext xmlns:c16="http://schemas.microsoft.com/office/drawing/2014/chart" uri="{C3380CC4-5D6E-409C-BE32-E72D297353CC}">
              <c16:uniqueId val="{00000000-11F4-4058-B3A6-B28BDFCD8F0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271.10000000000002</c:v>
                </c:pt>
                <c:pt idx="1">
                  <c:v>284.45</c:v>
                </c:pt>
                <c:pt idx="2">
                  <c:v>309.23</c:v>
                </c:pt>
                <c:pt idx="3">
                  <c:v>313.43</c:v>
                </c:pt>
                <c:pt idx="4">
                  <c:v>303.10000000000002</c:v>
                </c:pt>
              </c:numCache>
            </c:numRef>
          </c:val>
          <c:smooth val="0"/>
          <c:extLst>
            <c:ext xmlns:c16="http://schemas.microsoft.com/office/drawing/2014/chart" uri="{C3380CC4-5D6E-409C-BE32-E72D297353CC}">
              <c16:uniqueId val="{00000001-11F4-4058-B3A6-B28BDFCD8F0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268.82</c:v>
                </c:pt>
                <c:pt idx="1">
                  <c:v>241.04</c:v>
                </c:pt>
                <c:pt idx="2">
                  <c:v>207.09</c:v>
                </c:pt>
                <c:pt idx="3">
                  <c:v>177.52</c:v>
                </c:pt>
                <c:pt idx="4">
                  <c:v>149.09</c:v>
                </c:pt>
              </c:numCache>
            </c:numRef>
          </c:val>
          <c:extLst>
            <c:ext xmlns:c16="http://schemas.microsoft.com/office/drawing/2014/chart" uri="{C3380CC4-5D6E-409C-BE32-E72D297353CC}">
              <c16:uniqueId val="{00000000-32D8-48D1-9ABC-72B511068AC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272.95999999999998</c:v>
                </c:pt>
                <c:pt idx="1">
                  <c:v>260.95999999999998</c:v>
                </c:pt>
                <c:pt idx="2">
                  <c:v>240.07</c:v>
                </c:pt>
                <c:pt idx="3">
                  <c:v>224.81</c:v>
                </c:pt>
                <c:pt idx="4">
                  <c:v>210.83</c:v>
                </c:pt>
              </c:numCache>
            </c:numRef>
          </c:val>
          <c:smooth val="0"/>
          <c:extLst>
            <c:ext xmlns:c16="http://schemas.microsoft.com/office/drawing/2014/chart" uri="{C3380CC4-5D6E-409C-BE32-E72D297353CC}">
              <c16:uniqueId val="{00000001-32D8-48D1-9ABC-72B511068AC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107.43</c:v>
                </c:pt>
                <c:pt idx="1">
                  <c:v>109.66</c:v>
                </c:pt>
                <c:pt idx="2">
                  <c:v>117.71</c:v>
                </c:pt>
                <c:pt idx="3">
                  <c:v>116.41</c:v>
                </c:pt>
                <c:pt idx="4">
                  <c:v>119.48</c:v>
                </c:pt>
              </c:numCache>
            </c:numRef>
          </c:val>
          <c:extLst>
            <c:ext xmlns:c16="http://schemas.microsoft.com/office/drawing/2014/chart" uri="{C3380CC4-5D6E-409C-BE32-E72D297353CC}">
              <c16:uniqueId val="{00000000-895A-46A8-921C-4EDBE63FF99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112.84</c:v>
                </c:pt>
                <c:pt idx="1">
                  <c:v>110.77</c:v>
                </c:pt>
                <c:pt idx="2">
                  <c:v>112.35</c:v>
                </c:pt>
                <c:pt idx="3">
                  <c:v>106.47</c:v>
                </c:pt>
                <c:pt idx="4">
                  <c:v>107.7</c:v>
                </c:pt>
              </c:numCache>
            </c:numRef>
          </c:val>
          <c:smooth val="0"/>
          <c:extLst>
            <c:ext xmlns:c16="http://schemas.microsoft.com/office/drawing/2014/chart" uri="{C3380CC4-5D6E-409C-BE32-E72D297353CC}">
              <c16:uniqueId val="{00000001-895A-46A8-921C-4EDBE63FF99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75.709999999999994</c:v>
                </c:pt>
                <c:pt idx="1">
                  <c:v>73.67</c:v>
                </c:pt>
                <c:pt idx="2">
                  <c:v>67.47</c:v>
                </c:pt>
                <c:pt idx="3">
                  <c:v>70.09</c:v>
                </c:pt>
                <c:pt idx="4">
                  <c:v>65.739999999999995</c:v>
                </c:pt>
              </c:numCache>
            </c:numRef>
          </c:val>
          <c:extLst>
            <c:ext xmlns:c16="http://schemas.microsoft.com/office/drawing/2014/chart" uri="{C3380CC4-5D6E-409C-BE32-E72D297353CC}">
              <c16:uniqueId val="{00000000-4596-4788-B94C-D8EE42DBF2D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73.849999999999994</c:v>
                </c:pt>
                <c:pt idx="1">
                  <c:v>73.180000000000007</c:v>
                </c:pt>
                <c:pt idx="2">
                  <c:v>73.05</c:v>
                </c:pt>
                <c:pt idx="3">
                  <c:v>77.53</c:v>
                </c:pt>
                <c:pt idx="4">
                  <c:v>76.25</c:v>
                </c:pt>
              </c:numCache>
            </c:numRef>
          </c:val>
          <c:smooth val="0"/>
          <c:extLst>
            <c:ext xmlns:c16="http://schemas.microsoft.com/office/drawing/2014/chart" uri="{C3380CC4-5D6E-409C-BE32-E72D297353CC}">
              <c16:uniqueId val="{00000001-4596-4788-B94C-D8EE42DBF2D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【108.93】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【210.83】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【107.70】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【34.48】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H87" sqref="BH87"/>
    </sheetView>
  </sheetViews>
  <sheetFormatPr defaultColWidth="2.7265625" defaultRowHeight="13" x14ac:dyDescent="0.2"/>
  <cols>
    <col min="1" max="1" width="2.7265625" customWidth="1"/>
    <col min="2" max="62" width="3.7265625" customWidth="1"/>
    <col min="64" max="78" width="3.17968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神奈川県　神奈川県内広域水道企業団</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用水供給事業</v>
      </c>
      <c r="Q8" s="43"/>
      <c r="R8" s="43"/>
      <c r="S8" s="43"/>
      <c r="T8" s="43"/>
      <c r="U8" s="43"/>
      <c r="V8" s="43"/>
      <c r="W8" s="43" t="str">
        <f>データ!$L$6</f>
        <v>B</v>
      </c>
      <c r="X8" s="43"/>
      <c r="Y8" s="43"/>
      <c r="Z8" s="43"/>
      <c r="AA8" s="43"/>
      <c r="AB8" s="43"/>
      <c r="AC8" s="43"/>
      <c r="AD8" s="43" t="str">
        <f>データ!$M$6</f>
        <v>自治体職員</v>
      </c>
      <c r="AE8" s="43"/>
      <c r="AF8" s="43"/>
      <c r="AG8" s="43"/>
      <c r="AH8" s="43"/>
      <c r="AI8" s="43"/>
      <c r="AJ8" s="43"/>
      <c r="AK8" s="2"/>
      <c r="AL8" s="44" t="str">
        <f>データ!$R$6</f>
        <v>-</v>
      </c>
      <c r="AM8" s="44"/>
      <c r="AN8" s="44"/>
      <c r="AO8" s="44"/>
      <c r="AP8" s="44"/>
      <c r="AQ8" s="44"/>
      <c r="AR8" s="44"/>
      <c r="AS8" s="44"/>
      <c r="AT8" s="45" t="str">
        <f>データ!$S$6</f>
        <v>-</v>
      </c>
      <c r="AU8" s="46"/>
      <c r="AV8" s="46"/>
      <c r="AW8" s="46"/>
      <c r="AX8" s="46"/>
      <c r="AY8" s="46"/>
      <c r="AZ8" s="46"/>
      <c r="BA8" s="46"/>
      <c r="BB8" s="47" t="str">
        <f>データ!$T$6</f>
        <v>-</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84.53</v>
      </c>
      <c r="J10" s="46"/>
      <c r="K10" s="46"/>
      <c r="L10" s="46"/>
      <c r="M10" s="46"/>
      <c r="N10" s="46"/>
      <c r="O10" s="80"/>
      <c r="P10" s="47">
        <f>データ!$P$6</f>
        <v>97.6</v>
      </c>
      <c r="Q10" s="47"/>
      <c r="R10" s="47"/>
      <c r="S10" s="47"/>
      <c r="T10" s="47"/>
      <c r="U10" s="47"/>
      <c r="V10" s="47"/>
      <c r="W10" s="44">
        <f>データ!$Q$6</f>
        <v>0</v>
      </c>
      <c r="X10" s="44"/>
      <c r="Y10" s="44"/>
      <c r="Z10" s="44"/>
      <c r="AA10" s="44"/>
      <c r="AB10" s="44"/>
      <c r="AC10" s="44"/>
      <c r="AD10" s="2"/>
      <c r="AE10" s="2"/>
      <c r="AF10" s="2"/>
      <c r="AG10" s="2"/>
      <c r="AH10" s="2"/>
      <c r="AI10" s="2"/>
      <c r="AJ10" s="2"/>
      <c r="AK10" s="2"/>
      <c r="AL10" s="44">
        <f>データ!$U$6</f>
        <v>8530280</v>
      </c>
      <c r="AM10" s="44"/>
      <c r="AN10" s="44"/>
      <c r="AO10" s="44"/>
      <c r="AP10" s="44"/>
      <c r="AQ10" s="44"/>
      <c r="AR10" s="44"/>
      <c r="AS10" s="44"/>
      <c r="AT10" s="45">
        <f>データ!$V$6</f>
        <v>1458.92</v>
      </c>
      <c r="AU10" s="46"/>
      <c r="AV10" s="46"/>
      <c r="AW10" s="46"/>
      <c r="AX10" s="46"/>
      <c r="AY10" s="46"/>
      <c r="AZ10" s="46"/>
      <c r="BA10" s="46"/>
      <c r="BB10" s="47">
        <f>データ!$W$6</f>
        <v>5846.98</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26</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27</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28</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29</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30</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31</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32</v>
      </c>
      <c r="C84" s="13"/>
      <c r="D84" s="13"/>
      <c r="E84" s="13" t="s">
        <v>33</v>
      </c>
      <c r="F84" s="13" t="s">
        <v>34</v>
      </c>
      <c r="G84" s="13" t="s">
        <v>35</v>
      </c>
      <c r="H84" s="13" t="s">
        <v>36</v>
      </c>
      <c r="I84" s="13" t="s">
        <v>37</v>
      </c>
      <c r="J84" s="13" t="s">
        <v>38</v>
      </c>
      <c r="K84" s="13" t="s">
        <v>39</v>
      </c>
      <c r="L84" s="13" t="s">
        <v>40</v>
      </c>
      <c r="M84" s="13" t="s">
        <v>41</v>
      </c>
      <c r="N84" s="13" t="s">
        <v>42</v>
      </c>
      <c r="O84" s="13" t="s">
        <v>43</v>
      </c>
    </row>
    <row r="85" spans="1:78" hidden="1" x14ac:dyDescent="0.2">
      <c r="B85" s="13"/>
      <c r="C85" s="13"/>
      <c r="D85" s="13"/>
      <c r="E85" s="13" t="str">
        <f>データ!AH6</f>
        <v>【108.93】</v>
      </c>
      <c r="F85" s="13" t="str">
        <f>データ!AS6</f>
        <v>【8.48】</v>
      </c>
      <c r="G85" s="13" t="str">
        <f>データ!BD6</f>
        <v>【303.10】</v>
      </c>
      <c r="H85" s="13" t="str">
        <f>データ!BO6</f>
        <v>【210.83】</v>
      </c>
      <c r="I85" s="13" t="str">
        <f>データ!BZ6</f>
        <v>【107.70】</v>
      </c>
      <c r="J85" s="13" t="str">
        <f>データ!CK6</f>
        <v>【76.25】</v>
      </c>
      <c r="K85" s="13" t="str">
        <f>データ!CV6</f>
        <v>【61.63】</v>
      </c>
      <c r="L85" s="13" t="str">
        <f>データ!DG6</f>
        <v>【100.36】</v>
      </c>
      <c r="M85" s="13" t="str">
        <f>データ!DR6</f>
        <v>【60.24】</v>
      </c>
      <c r="N85" s="13" t="str">
        <f>データ!EC6</f>
        <v>【34.48】</v>
      </c>
      <c r="O85" s="13" t="str">
        <f>データ!EN6</f>
        <v>【0.27】</v>
      </c>
    </row>
  </sheetData>
  <sheetProtection algorithmName="SHA-512" hashValue="gNFtn1ebkveddLA+NFMYDyJxLqxuMjkkX74gusc8Sr3mNlbhznWeYawoBNe813bIEeJWtWxk6ZtygezsWdoa5w==" saltValue="RPJZHdHeygUtyRolAbHDb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81640625" customWidth="1"/>
  </cols>
  <sheetData>
    <row r="1" spans="1:144" x14ac:dyDescent="0.2">
      <c r="A1" t="s">
        <v>44</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45</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46</v>
      </c>
      <c r="B3" s="16" t="s">
        <v>47</v>
      </c>
      <c r="C3" s="16" t="s">
        <v>48</v>
      </c>
      <c r="D3" s="16" t="s">
        <v>49</v>
      </c>
      <c r="E3" s="16" t="s">
        <v>50</v>
      </c>
      <c r="F3" s="16" t="s">
        <v>51</v>
      </c>
      <c r="G3" s="16" t="s">
        <v>52</v>
      </c>
      <c r="H3" s="82" t="s">
        <v>53</v>
      </c>
      <c r="I3" s="83"/>
      <c r="J3" s="83"/>
      <c r="K3" s="83"/>
      <c r="L3" s="83"/>
      <c r="M3" s="83"/>
      <c r="N3" s="83"/>
      <c r="O3" s="83"/>
      <c r="P3" s="83"/>
      <c r="Q3" s="83"/>
      <c r="R3" s="83"/>
      <c r="S3" s="83"/>
      <c r="T3" s="83"/>
      <c r="U3" s="83"/>
      <c r="V3" s="83"/>
      <c r="W3" s="84"/>
      <c r="X3" s="88" t="s">
        <v>54</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29</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55</v>
      </c>
      <c r="B4" s="17"/>
      <c r="C4" s="17"/>
      <c r="D4" s="17"/>
      <c r="E4" s="17"/>
      <c r="F4" s="17"/>
      <c r="G4" s="17"/>
      <c r="H4" s="85"/>
      <c r="I4" s="86"/>
      <c r="J4" s="86"/>
      <c r="K4" s="86"/>
      <c r="L4" s="86"/>
      <c r="M4" s="86"/>
      <c r="N4" s="86"/>
      <c r="O4" s="86"/>
      <c r="P4" s="86"/>
      <c r="Q4" s="86"/>
      <c r="R4" s="86"/>
      <c r="S4" s="86"/>
      <c r="T4" s="86"/>
      <c r="U4" s="86"/>
      <c r="V4" s="86"/>
      <c r="W4" s="87"/>
      <c r="X4" s="81" t="s">
        <v>56</v>
      </c>
      <c r="Y4" s="81"/>
      <c r="Z4" s="81"/>
      <c r="AA4" s="81"/>
      <c r="AB4" s="81"/>
      <c r="AC4" s="81"/>
      <c r="AD4" s="81"/>
      <c r="AE4" s="81"/>
      <c r="AF4" s="81"/>
      <c r="AG4" s="81"/>
      <c r="AH4" s="81"/>
      <c r="AI4" s="81" t="s">
        <v>57</v>
      </c>
      <c r="AJ4" s="81"/>
      <c r="AK4" s="81"/>
      <c r="AL4" s="81"/>
      <c r="AM4" s="81"/>
      <c r="AN4" s="81"/>
      <c r="AO4" s="81"/>
      <c r="AP4" s="81"/>
      <c r="AQ4" s="81"/>
      <c r="AR4" s="81"/>
      <c r="AS4" s="81"/>
      <c r="AT4" s="81" t="s">
        <v>58</v>
      </c>
      <c r="AU4" s="81"/>
      <c r="AV4" s="81"/>
      <c r="AW4" s="81"/>
      <c r="AX4" s="81"/>
      <c r="AY4" s="81"/>
      <c r="AZ4" s="81"/>
      <c r="BA4" s="81"/>
      <c r="BB4" s="81"/>
      <c r="BC4" s="81"/>
      <c r="BD4" s="81"/>
      <c r="BE4" s="81" t="s">
        <v>59</v>
      </c>
      <c r="BF4" s="81"/>
      <c r="BG4" s="81"/>
      <c r="BH4" s="81"/>
      <c r="BI4" s="81"/>
      <c r="BJ4" s="81"/>
      <c r="BK4" s="81"/>
      <c r="BL4" s="81"/>
      <c r="BM4" s="81"/>
      <c r="BN4" s="81"/>
      <c r="BO4" s="81"/>
      <c r="BP4" s="81" t="s">
        <v>60</v>
      </c>
      <c r="BQ4" s="81"/>
      <c r="BR4" s="81"/>
      <c r="BS4" s="81"/>
      <c r="BT4" s="81"/>
      <c r="BU4" s="81"/>
      <c r="BV4" s="81"/>
      <c r="BW4" s="81"/>
      <c r="BX4" s="81"/>
      <c r="BY4" s="81"/>
      <c r="BZ4" s="81"/>
      <c r="CA4" s="81" t="s">
        <v>61</v>
      </c>
      <c r="CB4" s="81"/>
      <c r="CC4" s="81"/>
      <c r="CD4" s="81"/>
      <c r="CE4" s="81"/>
      <c r="CF4" s="81"/>
      <c r="CG4" s="81"/>
      <c r="CH4" s="81"/>
      <c r="CI4" s="81"/>
      <c r="CJ4" s="81"/>
      <c r="CK4" s="81"/>
      <c r="CL4" s="81" t="s">
        <v>62</v>
      </c>
      <c r="CM4" s="81"/>
      <c r="CN4" s="81"/>
      <c r="CO4" s="81"/>
      <c r="CP4" s="81"/>
      <c r="CQ4" s="81"/>
      <c r="CR4" s="81"/>
      <c r="CS4" s="81"/>
      <c r="CT4" s="81"/>
      <c r="CU4" s="81"/>
      <c r="CV4" s="81"/>
      <c r="CW4" s="81" t="s">
        <v>63</v>
      </c>
      <c r="CX4" s="81"/>
      <c r="CY4" s="81"/>
      <c r="CZ4" s="81"/>
      <c r="DA4" s="81"/>
      <c r="DB4" s="81"/>
      <c r="DC4" s="81"/>
      <c r="DD4" s="81"/>
      <c r="DE4" s="81"/>
      <c r="DF4" s="81"/>
      <c r="DG4" s="81"/>
      <c r="DH4" s="81" t="s">
        <v>64</v>
      </c>
      <c r="DI4" s="81"/>
      <c r="DJ4" s="81"/>
      <c r="DK4" s="81"/>
      <c r="DL4" s="81"/>
      <c r="DM4" s="81"/>
      <c r="DN4" s="81"/>
      <c r="DO4" s="81"/>
      <c r="DP4" s="81"/>
      <c r="DQ4" s="81"/>
      <c r="DR4" s="81"/>
      <c r="DS4" s="81" t="s">
        <v>65</v>
      </c>
      <c r="DT4" s="81"/>
      <c r="DU4" s="81"/>
      <c r="DV4" s="81"/>
      <c r="DW4" s="81"/>
      <c r="DX4" s="81"/>
      <c r="DY4" s="81"/>
      <c r="DZ4" s="81"/>
      <c r="EA4" s="81"/>
      <c r="EB4" s="81"/>
      <c r="EC4" s="81"/>
      <c r="ED4" s="81" t="s">
        <v>66</v>
      </c>
      <c r="EE4" s="81"/>
      <c r="EF4" s="81"/>
      <c r="EG4" s="81"/>
      <c r="EH4" s="81"/>
      <c r="EI4" s="81"/>
      <c r="EJ4" s="81"/>
      <c r="EK4" s="81"/>
      <c r="EL4" s="81"/>
      <c r="EM4" s="81"/>
      <c r="EN4" s="81"/>
    </row>
    <row r="5" spans="1:144" x14ac:dyDescent="0.2">
      <c r="A5" s="15" t="s">
        <v>67</v>
      </c>
      <c r="B5" s="18"/>
      <c r="C5" s="18"/>
      <c r="D5" s="18"/>
      <c r="E5" s="18"/>
      <c r="F5" s="18"/>
      <c r="G5" s="18"/>
      <c r="H5" s="19" t="s">
        <v>68</v>
      </c>
      <c r="I5" s="19" t="s">
        <v>69</v>
      </c>
      <c r="J5" s="19" t="s">
        <v>70</v>
      </c>
      <c r="K5" s="19" t="s">
        <v>71</v>
      </c>
      <c r="L5" s="19" t="s">
        <v>72</v>
      </c>
      <c r="M5" s="19" t="s">
        <v>5</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32</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2">
      <c r="A6" s="15" t="s">
        <v>94</v>
      </c>
      <c r="B6" s="20">
        <f>B7</f>
        <v>2023</v>
      </c>
      <c r="C6" s="20">
        <f t="shared" ref="C6:W6" si="3">C7</f>
        <v>148253</v>
      </c>
      <c r="D6" s="20">
        <f t="shared" si="3"/>
        <v>46</v>
      </c>
      <c r="E6" s="20">
        <f t="shared" si="3"/>
        <v>1</v>
      </c>
      <c r="F6" s="20">
        <f t="shared" si="3"/>
        <v>0</v>
      </c>
      <c r="G6" s="20">
        <f t="shared" si="3"/>
        <v>2</v>
      </c>
      <c r="H6" s="20" t="str">
        <f t="shared" si="3"/>
        <v>神奈川県　神奈川県内広域水道企業団</v>
      </c>
      <c r="I6" s="20" t="str">
        <f t="shared" si="3"/>
        <v>法適用</v>
      </c>
      <c r="J6" s="20" t="str">
        <f t="shared" si="3"/>
        <v>水道事業</v>
      </c>
      <c r="K6" s="20" t="str">
        <f t="shared" si="3"/>
        <v>用水供給事業</v>
      </c>
      <c r="L6" s="20" t="str">
        <f t="shared" si="3"/>
        <v>B</v>
      </c>
      <c r="M6" s="20" t="str">
        <f t="shared" si="3"/>
        <v>自治体職員</v>
      </c>
      <c r="N6" s="21" t="str">
        <f t="shared" si="3"/>
        <v>-</v>
      </c>
      <c r="O6" s="21">
        <f t="shared" si="3"/>
        <v>84.53</v>
      </c>
      <c r="P6" s="21">
        <f t="shared" si="3"/>
        <v>97.6</v>
      </c>
      <c r="Q6" s="21">
        <f t="shared" si="3"/>
        <v>0</v>
      </c>
      <c r="R6" s="21" t="str">
        <f t="shared" si="3"/>
        <v>-</v>
      </c>
      <c r="S6" s="21" t="str">
        <f t="shared" si="3"/>
        <v>-</v>
      </c>
      <c r="T6" s="21" t="str">
        <f t="shared" si="3"/>
        <v>-</v>
      </c>
      <c r="U6" s="21">
        <f t="shared" si="3"/>
        <v>8530280</v>
      </c>
      <c r="V6" s="21">
        <f t="shared" si="3"/>
        <v>1458.92</v>
      </c>
      <c r="W6" s="21">
        <f t="shared" si="3"/>
        <v>5846.98</v>
      </c>
      <c r="X6" s="22">
        <f>IF(X7="",NA(),X7)</f>
        <v>107.11</v>
      </c>
      <c r="Y6" s="22">
        <f t="shared" ref="Y6:AG6" si="4">IF(Y7="",NA(),Y7)</f>
        <v>109.04</v>
      </c>
      <c r="Z6" s="22">
        <f t="shared" si="4"/>
        <v>116.51</v>
      </c>
      <c r="AA6" s="22">
        <f t="shared" si="4"/>
        <v>115.16</v>
      </c>
      <c r="AB6" s="22">
        <f t="shared" si="4"/>
        <v>117.91</v>
      </c>
      <c r="AC6" s="22">
        <f t="shared" si="4"/>
        <v>112.91</v>
      </c>
      <c r="AD6" s="22">
        <f t="shared" si="4"/>
        <v>111.13</v>
      </c>
      <c r="AE6" s="22">
        <f t="shared" si="4"/>
        <v>112.49</v>
      </c>
      <c r="AF6" s="22">
        <f t="shared" si="4"/>
        <v>107.33</v>
      </c>
      <c r="AG6" s="22">
        <f t="shared" si="4"/>
        <v>108.93</v>
      </c>
      <c r="AH6" s="21" t="str">
        <f>IF(AH7="","",IF(AH7="-","【-】","【"&amp;SUBSTITUTE(TEXT(AH7,"#,##0.00"),"-","△")&amp;"】"))</f>
        <v>【108.93】</v>
      </c>
      <c r="AI6" s="21">
        <f>IF(AI7="",NA(),AI7)</f>
        <v>0</v>
      </c>
      <c r="AJ6" s="21">
        <f t="shared" ref="AJ6:AR6" si="5">IF(AJ7="",NA(),AJ7)</f>
        <v>0</v>
      </c>
      <c r="AK6" s="21">
        <f t="shared" si="5"/>
        <v>0</v>
      </c>
      <c r="AL6" s="21">
        <f t="shared" si="5"/>
        <v>0</v>
      </c>
      <c r="AM6" s="21">
        <f t="shared" si="5"/>
        <v>0</v>
      </c>
      <c r="AN6" s="22">
        <f t="shared" si="5"/>
        <v>9.92</v>
      </c>
      <c r="AO6" s="22">
        <f t="shared" si="5"/>
        <v>12.29</v>
      </c>
      <c r="AP6" s="22">
        <f t="shared" si="5"/>
        <v>8.77</v>
      </c>
      <c r="AQ6" s="22">
        <f t="shared" si="5"/>
        <v>8.81</v>
      </c>
      <c r="AR6" s="22">
        <f t="shared" si="5"/>
        <v>8.48</v>
      </c>
      <c r="AS6" s="21" t="str">
        <f>IF(AS7="","",IF(AS7="-","【-】","【"&amp;SUBSTITUTE(TEXT(AS7,"#,##0.00"),"-","△")&amp;"】"))</f>
        <v>【8.48】</v>
      </c>
      <c r="AT6" s="22">
        <f>IF(AT7="",NA(),AT7)</f>
        <v>87.42</v>
      </c>
      <c r="AU6" s="22">
        <f t="shared" ref="AU6:BC6" si="6">IF(AU7="",NA(),AU7)</f>
        <v>95.86</v>
      </c>
      <c r="AV6" s="22">
        <f t="shared" si="6"/>
        <v>107.2</v>
      </c>
      <c r="AW6" s="22">
        <f t="shared" si="6"/>
        <v>110.54</v>
      </c>
      <c r="AX6" s="22">
        <f t="shared" si="6"/>
        <v>124.09</v>
      </c>
      <c r="AY6" s="22">
        <f t="shared" si="6"/>
        <v>271.10000000000002</v>
      </c>
      <c r="AZ6" s="22">
        <f t="shared" si="6"/>
        <v>284.45</v>
      </c>
      <c r="BA6" s="22">
        <f t="shared" si="6"/>
        <v>309.23</v>
      </c>
      <c r="BB6" s="22">
        <f t="shared" si="6"/>
        <v>313.43</v>
      </c>
      <c r="BC6" s="22">
        <f t="shared" si="6"/>
        <v>303.10000000000002</v>
      </c>
      <c r="BD6" s="21" t="str">
        <f>IF(BD7="","",IF(BD7="-","【-】","【"&amp;SUBSTITUTE(TEXT(BD7,"#,##0.00"),"-","△")&amp;"】"))</f>
        <v>【303.10】</v>
      </c>
      <c r="BE6" s="22">
        <f>IF(BE7="",NA(),BE7)</f>
        <v>268.82</v>
      </c>
      <c r="BF6" s="22">
        <f t="shared" ref="BF6:BN6" si="7">IF(BF7="",NA(),BF7)</f>
        <v>241.04</v>
      </c>
      <c r="BG6" s="22">
        <f t="shared" si="7"/>
        <v>207.09</v>
      </c>
      <c r="BH6" s="22">
        <f t="shared" si="7"/>
        <v>177.52</v>
      </c>
      <c r="BI6" s="22">
        <f t="shared" si="7"/>
        <v>149.09</v>
      </c>
      <c r="BJ6" s="22">
        <f t="shared" si="7"/>
        <v>272.95999999999998</v>
      </c>
      <c r="BK6" s="22">
        <f t="shared" si="7"/>
        <v>260.95999999999998</v>
      </c>
      <c r="BL6" s="22">
        <f t="shared" si="7"/>
        <v>240.07</v>
      </c>
      <c r="BM6" s="22">
        <f t="shared" si="7"/>
        <v>224.81</v>
      </c>
      <c r="BN6" s="22">
        <f t="shared" si="7"/>
        <v>210.83</v>
      </c>
      <c r="BO6" s="21" t="str">
        <f>IF(BO7="","",IF(BO7="-","【-】","【"&amp;SUBSTITUTE(TEXT(BO7,"#,##0.00"),"-","△")&amp;"】"))</f>
        <v>【210.83】</v>
      </c>
      <c r="BP6" s="22">
        <f>IF(BP7="",NA(),BP7)</f>
        <v>107.43</v>
      </c>
      <c r="BQ6" s="22">
        <f t="shared" ref="BQ6:BY6" si="8">IF(BQ7="",NA(),BQ7)</f>
        <v>109.66</v>
      </c>
      <c r="BR6" s="22">
        <f t="shared" si="8"/>
        <v>117.71</v>
      </c>
      <c r="BS6" s="22">
        <f t="shared" si="8"/>
        <v>116.41</v>
      </c>
      <c r="BT6" s="22">
        <f t="shared" si="8"/>
        <v>119.48</v>
      </c>
      <c r="BU6" s="22">
        <f t="shared" si="8"/>
        <v>112.84</v>
      </c>
      <c r="BV6" s="22">
        <f t="shared" si="8"/>
        <v>110.77</v>
      </c>
      <c r="BW6" s="22">
        <f t="shared" si="8"/>
        <v>112.35</v>
      </c>
      <c r="BX6" s="22">
        <f t="shared" si="8"/>
        <v>106.47</v>
      </c>
      <c r="BY6" s="22">
        <f t="shared" si="8"/>
        <v>107.7</v>
      </c>
      <c r="BZ6" s="21" t="str">
        <f>IF(BZ7="","",IF(BZ7="-","【-】","【"&amp;SUBSTITUTE(TEXT(BZ7,"#,##0.00"),"-","△")&amp;"】"))</f>
        <v>【107.70】</v>
      </c>
      <c r="CA6" s="22">
        <f>IF(CA7="",NA(),CA7)</f>
        <v>75.709999999999994</v>
      </c>
      <c r="CB6" s="22">
        <f t="shared" ref="CB6:CJ6" si="9">IF(CB7="",NA(),CB7)</f>
        <v>73.67</v>
      </c>
      <c r="CC6" s="22">
        <f t="shared" si="9"/>
        <v>67.47</v>
      </c>
      <c r="CD6" s="22">
        <f t="shared" si="9"/>
        <v>70.09</v>
      </c>
      <c r="CE6" s="22">
        <f t="shared" si="9"/>
        <v>65.739999999999995</v>
      </c>
      <c r="CF6" s="22">
        <f t="shared" si="9"/>
        <v>73.849999999999994</v>
      </c>
      <c r="CG6" s="22">
        <f t="shared" si="9"/>
        <v>73.180000000000007</v>
      </c>
      <c r="CH6" s="22">
        <f t="shared" si="9"/>
        <v>73.05</v>
      </c>
      <c r="CI6" s="22">
        <f t="shared" si="9"/>
        <v>77.53</v>
      </c>
      <c r="CJ6" s="22">
        <f t="shared" si="9"/>
        <v>76.25</v>
      </c>
      <c r="CK6" s="21" t="str">
        <f>IF(CK7="","",IF(CK7="-","【-】","【"&amp;SUBSTITUTE(TEXT(CK7,"#,##0.00"),"-","△")&amp;"】"))</f>
        <v>【76.25】</v>
      </c>
      <c r="CL6" s="22">
        <f>IF(CL7="",NA(),CL7)</f>
        <v>48.87</v>
      </c>
      <c r="CM6" s="22">
        <f t="shared" ref="CM6:CU6" si="10">IF(CM7="",NA(),CM7)</f>
        <v>49.3</v>
      </c>
      <c r="CN6" s="22">
        <f t="shared" si="10"/>
        <v>50.34</v>
      </c>
      <c r="CO6" s="22">
        <f t="shared" si="10"/>
        <v>48.7</v>
      </c>
      <c r="CP6" s="22">
        <f t="shared" si="10"/>
        <v>50.99</v>
      </c>
      <c r="CQ6" s="22">
        <f t="shared" si="10"/>
        <v>61.69</v>
      </c>
      <c r="CR6" s="22">
        <f t="shared" si="10"/>
        <v>62.26</v>
      </c>
      <c r="CS6" s="22">
        <f t="shared" si="10"/>
        <v>62.22</v>
      </c>
      <c r="CT6" s="22">
        <f t="shared" si="10"/>
        <v>61.45</v>
      </c>
      <c r="CU6" s="22">
        <f t="shared" si="10"/>
        <v>61.63</v>
      </c>
      <c r="CV6" s="21" t="str">
        <f>IF(CV7="","",IF(CV7="-","【-】","【"&amp;SUBSTITUTE(TEXT(CV7,"#,##0.00"),"-","△")&amp;"】"))</f>
        <v>【61.63】</v>
      </c>
      <c r="CW6" s="22">
        <f>IF(CW7="",NA(),CW7)</f>
        <v>100</v>
      </c>
      <c r="CX6" s="22">
        <f t="shared" ref="CX6:DF6" si="11">IF(CX7="",NA(),CX7)</f>
        <v>100</v>
      </c>
      <c r="CY6" s="22">
        <f t="shared" si="11"/>
        <v>100</v>
      </c>
      <c r="CZ6" s="22">
        <f t="shared" si="11"/>
        <v>100</v>
      </c>
      <c r="DA6" s="22">
        <f t="shared" si="11"/>
        <v>100</v>
      </c>
      <c r="DB6" s="22">
        <f t="shared" si="11"/>
        <v>100</v>
      </c>
      <c r="DC6" s="22">
        <f t="shared" si="11"/>
        <v>100.16</v>
      </c>
      <c r="DD6" s="22">
        <f t="shared" si="11"/>
        <v>100.28</v>
      </c>
      <c r="DE6" s="22">
        <f t="shared" si="11"/>
        <v>100.29</v>
      </c>
      <c r="DF6" s="22">
        <f t="shared" si="11"/>
        <v>100.36</v>
      </c>
      <c r="DG6" s="21" t="str">
        <f>IF(DG7="","",IF(DG7="-","【-】","【"&amp;SUBSTITUTE(TEXT(DG7,"#,##0.00"),"-","△")&amp;"】"))</f>
        <v>【100.36】</v>
      </c>
      <c r="DH6" s="22">
        <f>IF(DH7="",NA(),DH7)</f>
        <v>63.14</v>
      </c>
      <c r="DI6" s="22">
        <f t="shared" ref="DI6:DQ6" si="12">IF(DI7="",NA(),DI7)</f>
        <v>63.94</v>
      </c>
      <c r="DJ6" s="22">
        <f t="shared" si="12"/>
        <v>64.989999999999995</v>
      </c>
      <c r="DK6" s="22">
        <f t="shared" si="12"/>
        <v>65.8</v>
      </c>
      <c r="DL6" s="22">
        <f t="shared" si="12"/>
        <v>66.42</v>
      </c>
      <c r="DM6" s="22">
        <f t="shared" si="12"/>
        <v>56.48</v>
      </c>
      <c r="DN6" s="22">
        <f t="shared" si="12"/>
        <v>57.5</v>
      </c>
      <c r="DO6" s="22">
        <f t="shared" si="12"/>
        <v>58.52</v>
      </c>
      <c r="DP6" s="22">
        <f t="shared" si="12"/>
        <v>59.51</v>
      </c>
      <c r="DQ6" s="22">
        <f t="shared" si="12"/>
        <v>60.24</v>
      </c>
      <c r="DR6" s="21" t="str">
        <f>IF(DR7="","",IF(DR7="-","【-】","【"&amp;SUBSTITUTE(TEXT(DR7,"#,##0.00"),"-","△")&amp;"】"))</f>
        <v>【60.24】</v>
      </c>
      <c r="DS6" s="22">
        <f>IF(DS7="",NA(),DS7)</f>
        <v>51</v>
      </c>
      <c r="DT6" s="22">
        <f t="shared" ref="DT6:EB6" si="13">IF(DT7="",NA(),DT7)</f>
        <v>52.78</v>
      </c>
      <c r="DU6" s="22">
        <f t="shared" si="13"/>
        <v>52.78</v>
      </c>
      <c r="DV6" s="22">
        <f t="shared" si="13"/>
        <v>52.78</v>
      </c>
      <c r="DW6" s="22">
        <f t="shared" si="13"/>
        <v>52.78</v>
      </c>
      <c r="DX6" s="22">
        <f t="shared" si="13"/>
        <v>27.61</v>
      </c>
      <c r="DY6" s="22">
        <f t="shared" si="13"/>
        <v>30.3</v>
      </c>
      <c r="DZ6" s="22">
        <f t="shared" si="13"/>
        <v>31.74</v>
      </c>
      <c r="EA6" s="22">
        <f t="shared" si="13"/>
        <v>32.380000000000003</v>
      </c>
      <c r="EB6" s="22">
        <f t="shared" si="13"/>
        <v>34.479999999999997</v>
      </c>
      <c r="EC6" s="21" t="str">
        <f>IF(EC7="","",IF(EC7="-","【-】","【"&amp;SUBSTITUTE(TEXT(EC7,"#,##0.00"),"-","△")&amp;"】"))</f>
        <v>【34.48】</v>
      </c>
      <c r="ED6" s="21">
        <f>IF(ED7="",NA(),ED7)</f>
        <v>0</v>
      </c>
      <c r="EE6" s="21">
        <f t="shared" ref="EE6:EM6" si="14">IF(EE7="",NA(),EE7)</f>
        <v>0</v>
      </c>
      <c r="EF6" s="21">
        <f t="shared" si="14"/>
        <v>0</v>
      </c>
      <c r="EG6" s="21">
        <f t="shared" si="14"/>
        <v>0</v>
      </c>
      <c r="EH6" s="21">
        <f t="shared" si="14"/>
        <v>0</v>
      </c>
      <c r="EI6" s="22">
        <f t="shared" si="14"/>
        <v>0.2</v>
      </c>
      <c r="EJ6" s="22">
        <f t="shared" si="14"/>
        <v>0.32</v>
      </c>
      <c r="EK6" s="22">
        <f t="shared" si="14"/>
        <v>0.28000000000000003</v>
      </c>
      <c r="EL6" s="22">
        <f t="shared" si="14"/>
        <v>0.4</v>
      </c>
      <c r="EM6" s="22">
        <f t="shared" si="14"/>
        <v>0.27</v>
      </c>
      <c r="EN6" s="21" t="str">
        <f>IF(EN7="","",IF(EN7="-","【-】","【"&amp;SUBSTITUTE(TEXT(EN7,"#,##0.00"),"-","△")&amp;"】"))</f>
        <v>【0.27】</v>
      </c>
    </row>
    <row r="7" spans="1:144" s="23" customFormat="1" x14ac:dyDescent="0.2">
      <c r="A7" s="15"/>
      <c r="B7" s="24">
        <v>2023</v>
      </c>
      <c r="C7" s="24">
        <v>148253</v>
      </c>
      <c r="D7" s="24">
        <v>46</v>
      </c>
      <c r="E7" s="24">
        <v>1</v>
      </c>
      <c r="F7" s="24">
        <v>0</v>
      </c>
      <c r="G7" s="24">
        <v>2</v>
      </c>
      <c r="H7" s="24" t="s">
        <v>95</v>
      </c>
      <c r="I7" s="24" t="s">
        <v>96</v>
      </c>
      <c r="J7" s="24" t="s">
        <v>97</v>
      </c>
      <c r="K7" s="24" t="s">
        <v>98</v>
      </c>
      <c r="L7" s="24" t="s">
        <v>99</v>
      </c>
      <c r="M7" s="24" t="s">
        <v>100</v>
      </c>
      <c r="N7" s="25" t="s">
        <v>101</v>
      </c>
      <c r="O7" s="25">
        <v>84.53</v>
      </c>
      <c r="P7" s="25">
        <v>97.6</v>
      </c>
      <c r="Q7" s="25">
        <v>0</v>
      </c>
      <c r="R7" s="25" t="s">
        <v>101</v>
      </c>
      <c r="S7" s="25" t="s">
        <v>101</v>
      </c>
      <c r="T7" s="25" t="s">
        <v>101</v>
      </c>
      <c r="U7" s="25">
        <v>8530280</v>
      </c>
      <c r="V7" s="25">
        <v>1458.92</v>
      </c>
      <c r="W7" s="25">
        <v>5846.98</v>
      </c>
      <c r="X7" s="25">
        <v>107.11</v>
      </c>
      <c r="Y7" s="25">
        <v>109.04</v>
      </c>
      <c r="Z7" s="25">
        <v>116.51</v>
      </c>
      <c r="AA7" s="25">
        <v>115.16</v>
      </c>
      <c r="AB7" s="25">
        <v>117.91</v>
      </c>
      <c r="AC7" s="25">
        <v>112.91</v>
      </c>
      <c r="AD7" s="25">
        <v>111.13</v>
      </c>
      <c r="AE7" s="25">
        <v>112.49</v>
      </c>
      <c r="AF7" s="25">
        <v>107.33</v>
      </c>
      <c r="AG7" s="25">
        <v>108.93</v>
      </c>
      <c r="AH7" s="25">
        <v>108.93</v>
      </c>
      <c r="AI7" s="25">
        <v>0</v>
      </c>
      <c r="AJ7" s="25">
        <v>0</v>
      </c>
      <c r="AK7" s="25">
        <v>0</v>
      </c>
      <c r="AL7" s="25">
        <v>0</v>
      </c>
      <c r="AM7" s="25">
        <v>0</v>
      </c>
      <c r="AN7" s="25">
        <v>9.92</v>
      </c>
      <c r="AO7" s="25">
        <v>12.29</v>
      </c>
      <c r="AP7" s="25">
        <v>8.77</v>
      </c>
      <c r="AQ7" s="25">
        <v>8.81</v>
      </c>
      <c r="AR7" s="25">
        <v>8.48</v>
      </c>
      <c r="AS7" s="25">
        <v>8.48</v>
      </c>
      <c r="AT7" s="25">
        <v>87.42</v>
      </c>
      <c r="AU7" s="25">
        <v>95.86</v>
      </c>
      <c r="AV7" s="25">
        <v>107.2</v>
      </c>
      <c r="AW7" s="25">
        <v>110.54</v>
      </c>
      <c r="AX7" s="25">
        <v>124.09</v>
      </c>
      <c r="AY7" s="25">
        <v>271.10000000000002</v>
      </c>
      <c r="AZ7" s="25">
        <v>284.45</v>
      </c>
      <c r="BA7" s="25">
        <v>309.23</v>
      </c>
      <c r="BB7" s="25">
        <v>313.43</v>
      </c>
      <c r="BC7" s="25">
        <v>303.10000000000002</v>
      </c>
      <c r="BD7" s="25">
        <v>303.10000000000002</v>
      </c>
      <c r="BE7" s="25">
        <v>268.82</v>
      </c>
      <c r="BF7" s="25">
        <v>241.04</v>
      </c>
      <c r="BG7" s="25">
        <v>207.09</v>
      </c>
      <c r="BH7" s="25">
        <v>177.52</v>
      </c>
      <c r="BI7" s="25">
        <v>149.09</v>
      </c>
      <c r="BJ7" s="25">
        <v>272.95999999999998</v>
      </c>
      <c r="BK7" s="25">
        <v>260.95999999999998</v>
      </c>
      <c r="BL7" s="25">
        <v>240.07</v>
      </c>
      <c r="BM7" s="25">
        <v>224.81</v>
      </c>
      <c r="BN7" s="25">
        <v>210.83</v>
      </c>
      <c r="BO7" s="25">
        <v>210.83</v>
      </c>
      <c r="BP7" s="25">
        <v>107.43</v>
      </c>
      <c r="BQ7" s="25">
        <v>109.66</v>
      </c>
      <c r="BR7" s="25">
        <v>117.71</v>
      </c>
      <c r="BS7" s="25">
        <v>116.41</v>
      </c>
      <c r="BT7" s="25">
        <v>119.48</v>
      </c>
      <c r="BU7" s="25">
        <v>112.84</v>
      </c>
      <c r="BV7" s="25">
        <v>110.77</v>
      </c>
      <c r="BW7" s="25">
        <v>112.35</v>
      </c>
      <c r="BX7" s="25">
        <v>106.47</v>
      </c>
      <c r="BY7" s="25">
        <v>107.7</v>
      </c>
      <c r="BZ7" s="25">
        <v>107.7</v>
      </c>
      <c r="CA7" s="25">
        <v>75.709999999999994</v>
      </c>
      <c r="CB7" s="25">
        <v>73.67</v>
      </c>
      <c r="CC7" s="25">
        <v>67.47</v>
      </c>
      <c r="CD7" s="25">
        <v>70.09</v>
      </c>
      <c r="CE7" s="25">
        <v>65.739999999999995</v>
      </c>
      <c r="CF7" s="25">
        <v>73.849999999999994</v>
      </c>
      <c r="CG7" s="25">
        <v>73.180000000000007</v>
      </c>
      <c r="CH7" s="25">
        <v>73.05</v>
      </c>
      <c r="CI7" s="25">
        <v>77.53</v>
      </c>
      <c r="CJ7" s="25">
        <v>76.25</v>
      </c>
      <c r="CK7" s="25">
        <v>76.25</v>
      </c>
      <c r="CL7" s="25">
        <v>48.87</v>
      </c>
      <c r="CM7" s="25">
        <v>49.3</v>
      </c>
      <c r="CN7" s="25">
        <v>50.34</v>
      </c>
      <c r="CO7" s="25">
        <v>48.7</v>
      </c>
      <c r="CP7" s="25">
        <v>50.99</v>
      </c>
      <c r="CQ7" s="25">
        <v>61.69</v>
      </c>
      <c r="CR7" s="25">
        <v>62.26</v>
      </c>
      <c r="CS7" s="25">
        <v>62.22</v>
      </c>
      <c r="CT7" s="25">
        <v>61.45</v>
      </c>
      <c r="CU7" s="25">
        <v>61.63</v>
      </c>
      <c r="CV7" s="25">
        <v>61.63</v>
      </c>
      <c r="CW7" s="25">
        <v>100</v>
      </c>
      <c r="CX7" s="25">
        <v>100</v>
      </c>
      <c r="CY7" s="25">
        <v>100</v>
      </c>
      <c r="CZ7" s="25">
        <v>100</v>
      </c>
      <c r="DA7" s="25">
        <v>100</v>
      </c>
      <c r="DB7" s="25">
        <v>100</v>
      </c>
      <c r="DC7" s="25">
        <v>100.16</v>
      </c>
      <c r="DD7" s="25">
        <v>100.28</v>
      </c>
      <c r="DE7" s="25">
        <v>100.29</v>
      </c>
      <c r="DF7" s="25">
        <v>100.36</v>
      </c>
      <c r="DG7" s="25">
        <v>100.36</v>
      </c>
      <c r="DH7" s="25">
        <v>63.14</v>
      </c>
      <c r="DI7" s="25">
        <v>63.94</v>
      </c>
      <c r="DJ7" s="25">
        <v>64.989999999999995</v>
      </c>
      <c r="DK7" s="25">
        <v>65.8</v>
      </c>
      <c r="DL7" s="25">
        <v>66.42</v>
      </c>
      <c r="DM7" s="25">
        <v>56.48</v>
      </c>
      <c r="DN7" s="25">
        <v>57.5</v>
      </c>
      <c r="DO7" s="25">
        <v>58.52</v>
      </c>
      <c r="DP7" s="25">
        <v>59.51</v>
      </c>
      <c r="DQ7" s="25">
        <v>60.24</v>
      </c>
      <c r="DR7" s="25">
        <v>60.24</v>
      </c>
      <c r="DS7" s="25">
        <v>51</v>
      </c>
      <c r="DT7" s="25">
        <v>52.78</v>
      </c>
      <c r="DU7" s="25">
        <v>52.78</v>
      </c>
      <c r="DV7" s="25">
        <v>52.78</v>
      </c>
      <c r="DW7" s="25">
        <v>52.78</v>
      </c>
      <c r="DX7" s="25">
        <v>27.61</v>
      </c>
      <c r="DY7" s="25">
        <v>30.3</v>
      </c>
      <c r="DZ7" s="25">
        <v>31.74</v>
      </c>
      <c r="EA7" s="25">
        <v>32.380000000000003</v>
      </c>
      <c r="EB7" s="25">
        <v>34.479999999999997</v>
      </c>
      <c r="EC7" s="25">
        <v>34.479999999999997</v>
      </c>
      <c r="ED7" s="25">
        <v>0</v>
      </c>
      <c r="EE7" s="25">
        <v>0</v>
      </c>
      <c r="EF7" s="25">
        <v>0</v>
      </c>
      <c r="EG7" s="25">
        <v>0</v>
      </c>
      <c r="EH7" s="25">
        <v>0</v>
      </c>
      <c r="EI7" s="25">
        <v>0.2</v>
      </c>
      <c r="EJ7" s="25">
        <v>0.32</v>
      </c>
      <c r="EK7" s="25">
        <v>0.28000000000000003</v>
      </c>
      <c r="EL7" s="25">
        <v>0.4</v>
      </c>
      <c r="EM7" s="25">
        <v>0.27</v>
      </c>
      <c r="EN7" s="25">
        <v>0.27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102</v>
      </c>
      <c r="C9" s="28" t="s">
        <v>103</v>
      </c>
      <c r="D9" s="28" t="s">
        <v>104</v>
      </c>
      <c r="E9" s="28" t="s">
        <v>105</v>
      </c>
      <c r="F9" s="28" t="s">
        <v>106</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47</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107</v>
      </c>
    </row>
    <row r="12" spans="1:144" x14ac:dyDescent="0.2">
      <c r="B12">
        <v>1</v>
      </c>
      <c r="C12">
        <v>1</v>
      </c>
      <c r="D12">
        <v>1</v>
      </c>
      <c r="E12">
        <v>1</v>
      </c>
      <c r="F12">
        <v>1</v>
      </c>
      <c r="G12" t="s">
        <v>108</v>
      </c>
    </row>
    <row r="13" spans="1:144" x14ac:dyDescent="0.2">
      <c r="B13" t="s">
        <v>109</v>
      </c>
      <c r="C13" t="s">
        <v>109</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f7774a-1fa4-49d3-a956-75b9c85e9b43">
      <Terms xmlns="http://schemas.microsoft.com/office/infopath/2007/PartnerControls"/>
    </lcf76f155ced4ddcb4097134ff3c332f>
    <TaxCatchAll xmlns="fd32c9f7-8932-4d07-b49b-91c8a1e26893" xsi:nil="true"/>
    <_Flow_SignoffStatus xmlns="96f7774a-1fa4-49d3-a956-75b9c85e9b43" xsi:nil="true"/>
  </documentManagement>
</p:properties>
</file>

<file path=customXml/itemProps1.xml><?xml version="1.0" encoding="utf-8"?>
<ds:datastoreItem xmlns:ds="http://schemas.openxmlformats.org/officeDocument/2006/customXml" ds:itemID="{48EC6A2A-B2C2-46C7-BFE3-024D2ECD25A6}"/>
</file>

<file path=customXml/itemProps2.xml><?xml version="1.0" encoding="utf-8"?>
<ds:datastoreItem xmlns:ds="http://schemas.openxmlformats.org/officeDocument/2006/customXml" ds:itemID="{41380248-4CFB-4993-B89D-1048CD526895}"/>
</file>

<file path=customXml/itemProps3.xml><?xml version="1.0" encoding="utf-8"?>
<ds:datastoreItem xmlns:ds="http://schemas.openxmlformats.org/officeDocument/2006/customXml" ds:itemID="{E4FCE5D6-A7FB-4AE5-9AFA-5E3AED8BE73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2025-02-07T12:54:18Z</dcterms:created>
  <dcterms:modified xsi:type="dcterms:W3CDTF">2025-02-07T12:54:33Z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