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605B67B3-2F70-48E9-B0E4-1E0F5A961095}" xr6:coauthVersionLast="47" xr6:coauthVersionMax="47" xr10:uidLastSave="{E5AD4BB1-0B19-4920-85D6-F65AEDB709E6}"/>
  <workbookProtection workbookAlgorithmName="SHA-512" workbookHashValue="ToUnjYeTdWFa/cs62mzgllHYq4nH2V4PxAtTZ6FZIeIraJZ5eUWCk3ept50a4HXgak4wH1WD1qfDia2/HfIJnA==" workbookSaltValue="8C5TlC4bUCbNzT0wAB91T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H85" i="4"/>
  <c r="BB10" i="4"/>
  <c r="AT10" i="4"/>
  <c r="I10" i="4"/>
  <c r="B10" i="4"/>
  <c r="BB8" i="4"/>
  <c r="AT8" i="4"/>
  <c r="AL8" i="4"/>
  <c r="AD8" i="4"/>
  <c r="W8" i="4"/>
  <c r="B8" i="4"/>
  <c r="B6"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<sst xmlns="http://schemas.openxmlformats.org/spreadsheetml/2006/main" count="231" uniqueCount="111">
  <si>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</si>
  <si>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</si>
  <si>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</si>
  <si>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</si>
  <si>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</si>
  <si>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</si>
  <si>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</si>
  <si>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</si>
  <si>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</si>
  <si>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</si>
  <si>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</si>
  <si>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</si>
  <si>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</si>
  <si>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</si>
  <si>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</si>
  <si>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</si>
  <si>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</si>
  <si>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</si>
  <si>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</si>
  <si>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</si>
  <si>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</si>
  <si>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</si>
  <si>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</si>
  <si>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</si>
  <si>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</si>
  <si>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</si>
  <si>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【①経常収支比率・⑤料金回収率】
　両指標とも100％超で、類似団体平均値を下回っていたが、令和３年度から上回っている。令和４年度は、電気料金の高騰による動力費の増により若干下降したものの、減価償却費や支払利息など経常費用の減により全体的に上昇傾向にある。
【②累積欠損金比率】
　企業債利息・減価償却費の逓減、人件費削減、経費縮減などの経営改善努力等により損益の改善が図られた結果、平成26年度に累積欠損金を解消している。
【③流動比率】
　平成26年度以降新会計制度の適用に伴い借入資本金として整理されていた企業債が負債計上となった影響から令和２年度まで100％を下回っていたが、令和３年度から100％を超えている。類似団体平均値を下回っているが、流動負債の大部分が計画的に償還を行っている企業債であり、支払能力に不足は生じていない。
【④企業債残高対給水収益率】
　着実に企業債元金の償還を進めていることに加え、事業費の精査による平準化や計画的な企業債発行により、企業債残高は減少傾向にある。
【⑥給水原価】
　令和４年度は、電気料金の高騰による動力費の増に伴い上昇したものの、減価償却費や支払利息など経常費用の減により、類似団体平均値を下回っている。
【⑦施設利用率】
　類似団体平均値を下回っている。構成団体側の工事（企業団からの給水増の要因）も一段落し、水需要が横ばいである中で、概ね50％で推移している。
【⑧有収率】
　構成団体へ水量の受渡しをする給水地点で配水量の算定を行うことから、100％である。</t>
    <phoneticPr fontId="4"/>
  </si>
  <si>
    <t>2. 老朽化の状況について</t>
    <phoneticPr fontId="4"/>
  </si>
  <si>
    <t>【①有形固定資産減価償却率】
　類似団体平均値を上回っている。創設時に整備した電気機械設備のほか、拡張事業で整備した浄水場等の電気機械設備が稼動開始から20年以上経過し、老朽化が進行している。改正水道法の施設台帳の整備等による適切な資産管理の推進という立法趣旨を踏まえ、現在運用中の施設管理システムによりアセットマネジメントの実践に取り組み、中長期的な更新需要の把握及び事業費の平準化、ひいては適切な施設更新の実施を図っていく。
【②管路経年化率・③管路更新率】
　管路経年化率については、類似団体平均値を上回っている。導水管・送水管合わせて延長200kmを超える管路を有しているが、更新の実績はない状況にある。
　創設事業で布設した管路が令和２年度に全て経年管となり、その後の拡張事業で布設した管路も今後順次法定耐用年数を迎えていくことから、経年化率は令和７年度ごろから上昇が見込まれる。</t>
    <phoneticPr fontId="4"/>
  </si>
  <si>
    <t>2. 老朽化の状況</t>
    <phoneticPr fontId="4"/>
  </si>
  <si>
    <t>全体総括</t>
    <rPh sb="0" eb="2">
      <t>ゼンタイ</t>
    </rPh>
    <rPh sb="2" eb="4">
      <t>ソウカツ</t>
    </rPh>
    <phoneticPr fontId="4"/>
  </si>
  <si>
    <t>○県内水需要の減少や施設の老朽化という厳しい経営環境に加え、物価や労務単価の上昇等により動力費など経常経費が増加傾向にある中で、これまで経費抑制や企業債元金の着実な償還を進めてきたこと等により、令和７年度までの現行実施計画期間中は損益黒字や適正資金の確保が図れる見通しである。
○一方で、今後は水道施設の再構築や管路更新に取り組むことに伴い施設整備費が増大するため、長期的な収支均衡と適正資金の確保の両立を目的として、引き続き業務効率化や補助金等の財源確保など経営基盤の強化に取り組んでいく。</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</si>
  <si>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</si>
  <si>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</si>
  <si>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</si>
  <si>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</si>
  <si>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</si>
  <si>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</si>
  <si>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</si>
  <si>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</si>
  <si>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</si>
  <si>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</si>
  <si>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</si>
  <si>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</si>
  <si>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</si>
  <si>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</si>
  <si>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</si>
  <si>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</si>
  <si>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</si>
  <si>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</si>
  <si>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</si>
  <si>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</si>
  <si>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</si>
  <si>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</si>
  <si>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</si>
  <si>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</si>
  <si>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</si>
  <si>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</si>
  <si>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</si>
  <si>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</si>
  <si>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</si>
  <si>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</si>
  <si>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</si>
  <si>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</si>
  <si>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</si>
  <si>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</si>
  <si>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</si>
  <si>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</si>
  <si>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</si>
  <si>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</si>
  <si>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</si>
  <si>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</si>
  <si>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</si>
  <si>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</si>
  <si>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</si>
  <si>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</si>
  <si>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</si>
  <si>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</si>
  <si>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</si>
  <si>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</si>
  <si>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</si>
  <si>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</si>
  <si>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</si>
  <si>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</si>
  <si>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</si>
  <si>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</si>
  <si>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</si>
  <si>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</si>
  <si>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</si>
  <si>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</si>
  <si>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</si>
  <si>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</si>
  <si>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</si>
  <si>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</si>
  <si>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</si>
  <si>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神奈川県内広域水道企業団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</si>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</sst>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50-46F1-9623-BDC4732085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4950-46F1-9623-BDC4732085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107.11</c:v>
                </c:pt>
                <c:pt idx="1">
                  <c:v>109.04</c:v>
                </c:pt>
                <c:pt idx="2">
                  <c:v>116.51</c:v>
                </c:pt>
                <c:pt idx="3">
                  <c:v>115.16</c:v>
                </c:pt>
                <c:pt idx="4">
                  <c:v>117.91</c:v>
                </c:pt>
              </c:numCache>
            </c:numRef>
          </c:val>
          <c:extLst>
            <c:ext xmlns:c16="http://schemas.microsoft.com/office/drawing/2014/chart" uri="{C3380CC4-5D6E-409C-BE32-E72D297353CC}">
              <c16:uniqueId val="{00000000-C4D8-4291-9041-18CFDE3CFF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C4D8-4291-9041-18CFDE3CFF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63.14</c:v>
                </c:pt>
                <c:pt idx="1">
                  <c:v>63.94</c:v>
                </c:pt>
                <c:pt idx="2">
                  <c:v>64.989999999999995</c:v>
                </c:pt>
                <c:pt idx="3">
                  <c:v>65.8</c:v>
                </c:pt>
                <c:pt idx="4">
                  <c:v>66.42</c:v>
                </c:pt>
              </c:numCache>
            </c:numRef>
          </c:val>
          <c:extLst>
            <c:ext xmlns:c16="http://schemas.microsoft.com/office/drawing/2014/chart" uri="{C3380CC4-5D6E-409C-BE32-E72D297353CC}">
              <c16:uniqueId val="{00000000-6966-47D2-AB2E-CF43FACDE7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6966-47D2-AB2E-CF43FACDE7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51</c:v>
                </c:pt>
                <c:pt idx="1">
                  <c:v>52.78</c:v>
                </c:pt>
                <c:pt idx="2">
                  <c:v>52.78</c:v>
                </c:pt>
                <c:pt idx="3">
                  <c:v>52.78</c:v>
                </c:pt>
                <c:pt idx="4">
                  <c:v>52.78</c:v>
                </c:pt>
              </c:numCache>
            </c:numRef>
          </c:val>
          <c:extLst>
            <c:ext xmlns:c16="http://schemas.microsoft.com/office/drawing/2014/chart" uri="{C3380CC4-5D6E-409C-BE32-E72D297353CC}">
              <c16:uniqueId val="{00000000-E5C6-45D3-9E83-DA6A3511AB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E5C6-45D3-9E83-DA6A3511AB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04-4F9A-AEE0-521C689E0B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7004-4F9A-AEE0-521C689E0B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87.42</c:v>
                </c:pt>
                <c:pt idx="1">
                  <c:v>95.86</c:v>
                </c:pt>
                <c:pt idx="2">
                  <c:v>107.2</c:v>
                </c:pt>
                <c:pt idx="3">
                  <c:v>110.54</c:v>
                </c:pt>
                <c:pt idx="4">
                  <c:v>124.09</c:v>
                </c:pt>
              </c:numCache>
            </c:numRef>
          </c:val>
          <c:extLst>
            <c:ext xmlns:c16="http://schemas.microsoft.com/office/drawing/2014/chart" uri="{C3380CC4-5D6E-409C-BE32-E72D297353CC}">
              <c16:uniqueId val="{00000000-11F4-4058-B3A6-B28BDFCD8F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11F4-4058-B3A6-B28BDFCD8F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268.82</c:v>
                </c:pt>
                <c:pt idx="1">
                  <c:v>241.04</c:v>
                </c:pt>
                <c:pt idx="2">
                  <c:v>207.09</c:v>
                </c:pt>
                <c:pt idx="3">
                  <c:v>177.52</c:v>
                </c:pt>
                <c:pt idx="4">
                  <c:v>149.09</c:v>
                </c:pt>
              </c:numCache>
            </c:numRef>
          </c:val>
          <c:extLst>
            <c:ext xmlns:c16="http://schemas.microsoft.com/office/drawing/2014/chart" uri="{C3380CC4-5D6E-409C-BE32-E72D297353CC}">
              <c16:uniqueId val="{00000000-32D8-48D1-9ABC-72B511068A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32D8-48D1-9ABC-72B511068A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107.43</c:v>
                </c:pt>
                <c:pt idx="1">
                  <c:v>109.66</c:v>
                </c:pt>
                <c:pt idx="2">
                  <c:v>117.71</c:v>
                </c:pt>
                <c:pt idx="3">
                  <c:v>116.41</c:v>
                </c:pt>
                <c:pt idx="4">
                  <c:v>119.48</c:v>
                </c:pt>
              </c:numCache>
            </c:numRef>
          </c:val>
          <c:extLst>
            <c:ext xmlns:c16="http://schemas.microsoft.com/office/drawing/2014/chart" uri="{C3380CC4-5D6E-409C-BE32-E72D297353CC}">
              <c16:uniqueId val="{00000000-895A-46A8-921C-4EDBE63FF9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895A-46A8-921C-4EDBE63FF9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75.709999999999994</c:v>
                </c:pt>
                <c:pt idx="1">
                  <c:v>73.67</c:v>
                </c:pt>
                <c:pt idx="2">
                  <c:v>67.47</c:v>
                </c:pt>
                <c:pt idx="3">
                  <c:v>70.09</c:v>
                </c:pt>
                <c:pt idx="4">
                  <c:v>65.739999999999995</c:v>
                </c:pt>
              </c:numCache>
            </c:numRef>
          </c:val>
          <c:extLst>
            <c:ext xmlns:c16="http://schemas.microsoft.com/office/drawing/2014/chart" uri="{C3380CC4-5D6E-409C-BE32-E72D297353CC}">
              <c16:uniqueId val="{00000000-4596-4788-B94C-D8EE42DBF2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4596-4788-B94C-D8EE42DBF2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48.87</c:v>
                </c:pt>
                <c:pt idx="1">
                  <c:v>49.3</c:v>
                </c:pt>
                <c:pt idx="2">
                  <c:v>50.34</c:v>
                </c:pt>
                <c:pt idx="3">
                  <c:v>48.7</c:v>
                </c:pt>
                <c:pt idx="4">
                  <c:v>50.99</c:v>
                </c:pt>
              </c:numCache>
            </c:numRef>
          </c:val>
          <c:extLst>
            <c:ext xmlns:c16="http://schemas.microsoft.com/office/drawing/2014/chart" uri="{C3380CC4-5D6E-409C-BE32-E72D297353CC}">
              <c16:uniqueId val="{00000000-10B5-43EB-82C3-0889F97ED2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10B5-43EB-82C3-0889F97ED2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29-4C70-8E20-DEA688D56A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0F29-4C70-8E20-DEA688D56A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H87" sqref="BH87"/>
    </sheetView>
  </sheetViews>
  <sheetFormatPr defaultColWidth="2.7265625" defaultRowHeight="13" x14ac:dyDescent="0.2"/>
  <cols>
    <col min="1" max="1" width="2.726562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神奈川県　神奈川県内広域水道企業団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84.53</v>
      </c>
      <c r="J10" s="46"/>
      <c r="K10" s="46"/>
      <c r="L10" s="46"/>
      <c r="M10" s="46"/>
      <c r="N10" s="46"/>
      <c r="O10" s="80"/>
      <c r="P10" s="47">
        <f>データ!$P$6</f>
        <v>97.6</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8530280</v>
      </c>
      <c r="AM10" s="44"/>
      <c r="AN10" s="44"/>
      <c r="AO10" s="44"/>
      <c r="AP10" s="44"/>
      <c r="AQ10" s="44"/>
      <c r="AR10" s="44"/>
      <c r="AS10" s="44"/>
      <c r="AT10" s="45">
        <f>データ!$V$6</f>
        <v>1458.92</v>
      </c>
      <c r="AU10" s="46"/>
      <c r="AV10" s="46"/>
      <c r="AW10" s="46"/>
      <c r="AX10" s="46"/>
      <c r="AY10" s="46"/>
      <c r="AZ10" s="46"/>
      <c r="BA10" s="46"/>
      <c r="BB10" s="47">
        <f>データ!$W$6</f>
        <v>5846.98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gNFtn1ebkveddLA+NFMYDyJxLqxuMjkkX74gusc8Sr3mNlbhznWeYawoBNe813bIEeJWtWxk6ZtygezsWdoa5w==" saltValue="RPJZHdHeygUtyRolAbHD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148253</v>
      </c>
      <c r="D6" s="20">
        <f t="shared" si="3"/>
        <v>46</v>
      </c>
      <c r="E6" s="20">
        <f t="shared" si="3"/>
        <v>1</v>
      </c>
      <c r="F6" s="20">
        <f t="shared" si="3"/>
        <v>0</v>
      </c>
      <c r="G6" s="20">
        <f t="shared" si="3"/>
        <v>2</v>
      </c>
      <c r="H6" s="20" t="str">
        <f t="shared" si="3"/>
        <v>神奈川県　神奈川県内広域水道企業団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84.53</v>
      </c>
      <c r="P6" s="21">
        <f t="shared" si="3"/>
        <v>97.6</v>
      </c>
      <c r="Q6" s="21">
        <f t="shared" si="3"/>
        <v>0</v>
      </c>
      <c r="R6" s="21" t="str">
        <f t="shared" si="3"/>
        <v>-</v>
      </c>
      <c r="S6" s="21" t="str">
        <f t="shared" si="3"/>
        <v>-</v>
      </c>
      <c r="T6" s="21" t="str">
        <f t="shared" si="3"/>
        <v>-</v>
      </c>
      <c r="U6" s="21">
        <f t="shared" si="3"/>
        <v>8530280</v>
      </c>
      <c r="V6" s="21">
        <f t="shared" si="3"/>
        <v>1458.92</v>
      </c>
      <c r="W6" s="21">
        <f t="shared" si="3"/>
        <v>5846.98</v>
      </c>
      <c r="X6" s="22">
        <f>IF(X7="",NA(),X7)</f>
        <v>107.11</v>
      </c>
      <c r="Y6" s="22">
        <f t="shared" ref="Y6:AG6" si="4">IF(Y7="",NA(),Y7)</f>
        <v>109.04</v>
      </c>
      <c r="Z6" s="22">
        <f t="shared" si="4"/>
        <v>116.51</v>
      </c>
      <c r="AA6" s="22">
        <f t="shared" si="4"/>
        <v>115.16</v>
      </c>
      <c r="AB6" s="22">
        <f t="shared" si="4"/>
        <v>117.91</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87.42</v>
      </c>
      <c r="AU6" s="22">
        <f t="shared" ref="AU6:BC6" si="6">IF(AU7="",NA(),AU7)</f>
        <v>95.86</v>
      </c>
      <c r="AV6" s="22">
        <f t="shared" si="6"/>
        <v>107.2</v>
      </c>
      <c r="AW6" s="22">
        <f t="shared" si="6"/>
        <v>110.54</v>
      </c>
      <c r="AX6" s="22">
        <f t="shared" si="6"/>
        <v>124.09</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268.82</v>
      </c>
      <c r="BF6" s="22">
        <f t="shared" ref="BF6:BN6" si="7">IF(BF7="",NA(),BF7)</f>
        <v>241.04</v>
      </c>
      <c r="BG6" s="22">
        <f t="shared" si="7"/>
        <v>207.09</v>
      </c>
      <c r="BH6" s="22">
        <f t="shared" si="7"/>
        <v>177.52</v>
      </c>
      <c r="BI6" s="22">
        <f t="shared" si="7"/>
        <v>149.09</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107.43</v>
      </c>
      <c r="BQ6" s="22">
        <f t="shared" ref="BQ6:BY6" si="8">IF(BQ7="",NA(),BQ7)</f>
        <v>109.66</v>
      </c>
      <c r="BR6" s="22">
        <f t="shared" si="8"/>
        <v>117.71</v>
      </c>
      <c r="BS6" s="22">
        <f t="shared" si="8"/>
        <v>116.41</v>
      </c>
      <c r="BT6" s="22">
        <f t="shared" si="8"/>
        <v>119.48</v>
      </c>
      <c r="BU6" s="22">
        <f t="shared" si="8"/>
        <v>112.84</v>
      </c>
      <c r="BV6" s="22">
        <f t="shared" si="8"/>
        <v>110.77</v>
      </c>
      <c r="BW6" s="22">
        <f t="shared" si="8"/>
        <v>112.35</v>
      </c>
      <c r="BX6" s="22">
        <f t="shared" si="8"/>
        <v>106.47</v>
      </c>
      <c r="BY6" s="22">
        <f t="shared" si="8"/>
        <v>107.7</v>
      </c>
      <c r="BZ6" s="21" t="str">
        <f>IF(BZ7="","",IF(BZ7="-","【-】","【"&amp;SUBSTITUTE(TEXT(BZ7,"#,##0.00"),"-","△")&amp;"】"))</f>
        <v>【107.70】</v>
      </c>
      <c r="CA6" s="22">
        <f>IF(CA7="",NA(),CA7)</f>
        <v>75.709999999999994</v>
      </c>
      <c r="CB6" s="22">
        <f t="shared" ref="CB6:CJ6" si="9">IF(CB7="",NA(),CB7)</f>
        <v>73.67</v>
      </c>
      <c r="CC6" s="22">
        <f t="shared" si="9"/>
        <v>67.47</v>
      </c>
      <c r="CD6" s="22">
        <f t="shared" si="9"/>
        <v>70.09</v>
      </c>
      <c r="CE6" s="22">
        <f t="shared" si="9"/>
        <v>65.739999999999995</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48.87</v>
      </c>
      <c r="CM6" s="22">
        <f t="shared" ref="CM6:CU6" si="10">IF(CM7="",NA(),CM7)</f>
        <v>49.3</v>
      </c>
      <c r="CN6" s="22">
        <f t="shared" si="10"/>
        <v>50.34</v>
      </c>
      <c r="CO6" s="22">
        <f t="shared" si="10"/>
        <v>48.7</v>
      </c>
      <c r="CP6" s="22">
        <f t="shared" si="10"/>
        <v>50.99</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63.14</v>
      </c>
      <c r="DI6" s="22">
        <f t="shared" ref="DI6:DQ6" si="12">IF(DI7="",NA(),DI7)</f>
        <v>63.94</v>
      </c>
      <c r="DJ6" s="22">
        <f t="shared" si="12"/>
        <v>64.989999999999995</v>
      </c>
      <c r="DK6" s="22">
        <f t="shared" si="12"/>
        <v>65.8</v>
      </c>
      <c r="DL6" s="22">
        <f t="shared" si="12"/>
        <v>66.42</v>
      </c>
      <c r="DM6" s="22">
        <f t="shared" si="12"/>
        <v>56.48</v>
      </c>
      <c r="DN6" s="22">
        <f t="shared" si="12"/>
        <v>57.5</v>
      </c>
      <c r="DO6" s="22">
        <f t="shared" si="12"/>
        <v>58.52</v>
      </c>
      <c r="DP6" s="22">
        <f t="shared" si="12"/>
        <v>59.51</v>
      </c>
      <c r="DQ6" s="22">
        <f t="shared" si="12"/>
        <v>60.24</v>
      </c>
      <c r="DR6" s="21" t="str">
        <f>IF(DR7="","",IF(DR7="-","【-】","【"&amp;SUBSTITUTE(TEXT(DR7,"#,##0.00"),"-","△")&amp;"】"))</f>
        <v>【60.24】</v>
      </c>
      <c r="DS6" s="22">
        <f>IF(DS7="",NA(),DS7)</f>
        <v>51</v>
      </c>
      <c r="DT6" s="22">
        <f t="shared" ref="DT6:EB6" si="13">IF(DT7="",NA(),DT7)</f>
        <v>52.78</v>
      </c>
      <c r="DU6" s="22">
        <f t="shared" si="13"/>
        <v>52.78</v>
      </c>
      <c r="DV6" s="22">
        <f t="shared" si="13"/>
        <v>52.78</v>
      </c>
      <c r="DW6" s="22">
        <f t="shared" si="13"/>
        <v>52.78</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148253</v>
      </c>
      <c r="D7" s="24">
        <v>46</v>
      </c>
      <c r="E7" s="24">
        <v>1</v>
      </c>
      <c r="F7" s="24">
        <v>0</v>
      </c>
      <c r="G7" s="24">
        <v>2</v>
      </c>
      <c r="H7" s="24" t="s">
        <v>95</v>
      </c>
      <c r="I7" s="24" t="s">
        <v>96</v>
      </c>
      <c r="J7" s="24" t="s">
        <v>97</v>
      </c>
      <c r="K7" s="24" t="s">
        <v>98</v>
      </c>
      <c r="L7" s="24" t="s">
        <v>99</v>
      </c>
      <c r="M7" s="24" t="s">
        <v>100</v>
      </c>
      <c r="N7" s="25" t="s">
        <v>101</v>
      </c>
      <c r="O7" s="25">
        <v>84.53</v>
      </c>
      <c r="P7" s="25">
        <v>97.6</v>
      </c>
      <c r="Q7" s="25">
        <v>0</v>
      </c>
      <c r="R7" s="25" t="s">
        <v>101</v>
      </c>
      <c r="S7" s="25" t="s">
        <v>101</v>
      </c>
      <c r="T7" s="25" t="s">
        <v>101</v>
      </c>
      <c r="U7" s="25">
        <v>8530280</v>
      </c>
      <c r="V7" s="25">
        <v>1458.92</v>
      </c>
      <c r="W7" s="25">
        <v>5846.98</v>
      </c>
      <c r="X7" s="25">
        <v>107.11</v>
      </c>
      <c r="Y7" s="25">
        <v>109.04</v>
      </c>
      <c r="Z7" s="25">
        <v>116.51</v>
      </c>
      <c r="AA7" s="25">
        <v>115.16</v>
      </c>
      <c r="AB7" s="25">
        <v>117.91</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87.42</v>
      </c>
      <c r="AU7" s="25">
        <v>95.86</v>
      </c>
      <c r="AV7" s="25">
        <v>107.2</v>
      </c>
      <c r="AW7" s="25">
        <v>110.54</v>
      </c>
      <c r="AX7" s="25">
        <v>124.09</v>
      </c>
      <c r="AY7" s="25">
        <v>271.10000000000002</v>
      </c>
      <c r="AZ7" s="25">
        <v>284.45</v>
      </c>
      <c r="BA7" s="25">
        <v>309.23</v>
      </c>
      <c r="BB7" s="25">
        <v>313.43</v>
      </c>
      <c r="BC7" s="25">
        <v>303.10000000000002</v>
      </c>
      <c r="BD7" s="25">
        <v>303.10000000000002</v>
      </c>
      <c r="BE7" s="25">
        <v>268.82</v>
      </c>
      <c r="BF7" s="25">
        <v>241.04</v>
      </c>
      <c r="BG7" s="25">
        <v>207.09</v>
      </c>
      <c r="BH7" s="25">
        <v>177.52</v>
      </c>
      <c r="BI7" s="25">
        <v>149.09</v>
      </c>
      <c r="BJ7" s="25">
        <v>272.95999999999998</v>
      </c>
      <c r="BK7" s="25">
        <v>260.95999999999998</v>
      </c>
      <c r="BL7" s="25">
        <v>240.07</v>
      </c>
      <c r="BM7" s="25">
        <v>224.81</v>
      </c>
      <c r="BN7" s="25">
        <v>210.83</v>
      </c>
      <c r="BO7" s="25">
        <v>210.83</v>
      </c>
      <c r="BP7" s="25">
        <v>107.43</v>
      </c>
      <c r="BQ7" s="25">
        <v>109.66</v>
      </c>
      <c r="BR7" s="25">
        <v>117.71</v>
      </c>
      <c r="BS7" s="25">
        <v>116.41</v>
      </c>
      <c r="BT7" s="25">
        <v>119.48</v>
      </c>
      <c r="BU7" s="25">
        <v>112.84</v>
      </c>
      <c r="BV7" s="25">
        <v>110.77</v>
      </c>
      <c r="BW7" s="25">
        <v>112.35</v>
      </c>
      <c r="BX7" s="25">
        <v>106.47</v>
      </c>
      <c r="BY7" s="25">
        <v>107.7</v>
      </c>
      <c r="BZ7" s="25">
        <v>107.7</v>
      </c>
      <c r="CA7" s="25">
        <v>75.709999999999994</v>
      </c>
      <c r="CB7" s="25">
        <v>73.67</v>
      </c>
      <c r="CC7" s="25">
        <v>67.47</v>
      </c>
      <c r="CD7" s="25">
        <v>70.09</v>
      </c>
      <c r="CE7" s="25">
        <v>65.739999999999995</v>
      </c>
      <c r="CF7" s="25">
        <v>73.849999999999994</v>
      </c>
      <c r="CG7" s="25">
        <v>73.180000000000007</v>
      </c>
      <c r="CH7" s="25">
        <v>73.05</v>
      </c>
      <c r="CI7" s="25">
        <v>77.53</v>
      </c>
      <c r="CJ7" s="25">
        <v>76.25</v>
      </c>
      <c r="CK7" s="25">
        <v>76.25</v>
      </c>
      <c r="CL7" s="25">
        <v>48.87</v>
      </c>
      <c r="CM7" s="25">
        <v>49.3</v>
      </c>
      <c r="CN7" s="25">
        <v>50.34</v>
      </c>
      <c r="CO7" s="25">
        <v>48.7</v>
      </c>
      <c r="CP7" s="25">
        <v>50.99</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63.14</v>
      </c>
      <c r="DI7" s="25">
        <v>63.94</v>
      </c>
      <c r="DJ7" s="25">
        <v>64.989999999999995</v>
      </c>
      <c r="DK7" s="25">
        <v>65.8</v>
      </c>
      <c r="DL7" s="25">
        <v>66.42</v>
      </c>
      <c r="DM7" s="25">
        <v>56.48</v>
      </c>
      <c r="DN7" s="25">
        <v>57.5</v>
      </c>
      <c r="DO7" s="25">
        <v>58.52</v>
      </c>
      <c r="DP7" s="25">
        <v>59.51</v>
      </c>
      <c r="DQ7" s="25">
        <v>60.24</v>
      </c>
      <c r="DR7" s="25">
        <v>60.24</v>
      </c>
      <c r="DS7" s="25">
        <v>51</v>
      </c>
      <c r="DT7" s="25">
        <v>52.78</v>
      </c>
      <c r="DU7" s="25">
        <v>52.78</v>
      </c>
      <c r="DV7" s="25">
        <v>52.78</v>
      </c>
      <c r="DW7" s="25">
        <v>52.78</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8EC6A2A-B2C2-46C7-BFE3-024D2ECD25A6}"/>
</file>

<file path=customXml/itemProps2.xml><?xml version="1.0" encoding="utf-8"?>
<ds:datastoreItem xmlns:ds="http://schemas.openxmlformats.org/officeDocument/2006/customXml" ds:itemID="{41380248-4CFB-4993-B89D-1048CD526895}"/>
</file>

<file path=customXml/itemProps3.xml><?xml version="1.0" encoding="utf-8"?>
<ds:datastoreItem xmlns:ds="http://schemas.openxmlformats.org/officeDocument/2006/customXml" ds:itemID="{E4FCE5D6-A7FB-4AE5-9AFA-5E3AED8BE7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2025-02-07T12:54:18Z</dcterms:created>
  <dcterms:modified xsi:type="dcterms:W3CDTF">2025-02-07T12:54:33Z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