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8.xml" ContentType="application/vnd.openxmlformats-officedocument.drawingml.chartshapes+xml"/>
  <Override PartName="/xl/drawings/drawing3.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D4CE4FCE-12EE-4E30-884C-33F21545B45E}" xr6:coauthVersionLast="47" xr6:coauthVersionMax="47" xr10:uidLastSave="{081F39E7-3C6D-4A5F-96D7-DC188D01EA34}"/>
  <workbookProtection workbookAlgorithmName="SHA-512" workbookHashValue="7H7NdtvX5sdlj7IA4P00qX+mnMd3W3CZNTrH6SoboTpUmyQ1jydPT4N2wNoXbQcwNnvdPPNNenotaPXvoetI0Q==" workbookSaltValue="6darjs0aJtq6EgfcsyneM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12"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OZ55" i="4" s="1"/>
  <c r="CS6" i="5"/>
  <c r="CT11" i="5" s="1"/>
  <c r="CR6" i="5"/>
  <c r="FI90" i="4" s="1"/>
  <c r="CQ6" i="5"/>
  <c r="CM12" i="5" s="1"/>
  <c r="CP6" i="5"/>
  <c r="CL12" i="5" s="1"/>
  <c r="CO6" i="5"/>
  <c r="CK12" i="5" s="1"/>
  <c r="CN6" i="5"/>
  <c r="CJ12" i="5" s="1"/>
  <c r="CM6" i="5"/>
  <c r="CI12" i="5" s="1"/>
  <c r="CL6" i="5"/>
  <c r="CM11" i="5" s="1"/>
  <c r="CK6" i="5"/>
  <c r="CL11" i="5" s="1"/>
  <c r="CJ6" i="5"/>
  <c r="KZ55" i="4" s="1"/>
  <c r="CI6" i="5"/>
  <c r="KF55" i="4" s="1"/>
  <c r="CH6" i="5"/>
  <c r="CI11" i="5" s="1"/>
  <c r="CG6" i="5"/>
  <c r="CF6" i="5"/>
  <c r="CB12" i="5" s="1"/>
  <c r="CE6" i="5"/>
  <c r="GZ56" i="4" s="1"/>
  <c r="CD6" i="5"/>
  <c r="BZ12" i="5"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CZ55" i="4" s="1"/>
  <c r="BO6" i="5"/>
  <c r="CF55" i="4" s="1"/>
  <c r="BN6" i="5"/>
  <c r="BO11" i="5" s="1"/>
  <c r="BM6" i="5"/>
  <c r="BN11" i="5" s="1"/>
  <c r="BL6" i="5"/>
  <c r="X55" i="4" s="1"/>
  <c r="BK6" i="5"/>
  <c r="CF90" i="4" s="1"/>
  <c r="BJ6" i="5"/>
  <c r="RH33" i="4" s="1"/>
  <c r="BI6" i="5"/>
  <c r="BE12" i="5" s="1"/>
  <c r="BH6" i="5"/>
  <c r="BD12" i="5" s="1"/>
  <c r="BG6" i="5"/>
  <c r="OZ33" i="4" s="1"/>
  <c r="BF6" i="5"/>
  <c r="OF33" i="4" s="1"/>
  <c r="BE6" i="5"/>
  <c r="RH32" i="4" s="1"/>
  <c r="BD6" i="5"/>
  <c r="BE11" i="5" s="1"/>
  <c r="BC6" i="5"/>
  <c r="BD11" i="5" s="1"/>
  <c r="BB6" i="5"/>
  <c r="OZ32" i="4" s="1"/>
  <c r="BA6" i="5"/>
  <c r="BB11" i="5" s="1"/>
  <c r="AZ6" i="5"/>
  <c r="AY6" i="5"/>
  <c r="AU12" i="5" s="1"/>
  <c r="AX6" i="5"/>
  <c r="AT12" i="5" s="1"/>
  <c r="AW6" i="5"/>
  <c r="AS12" i="5" s="1"/>
  <c r="AV6" i="5"/>
  <c r="AR12" i="5" s="1"/>
  <c r="AU6" i="5"/>
  <c r="AQ12" i="5" s="1"/>
  <c r="AT6" i="5"/>
  <c r="AU11" i="5" s="1"/>
  <c r="AS6" i="5"/>
  <c r="AT11" i="5" s="1"/>
  <c r="AR6" i="5"/>
  <c r="KZ32" i="4" s="1"/>
  <c r="AQ6" i="5"/>
  <c r="KF32" i="4" s="1"/>
  <c r="AP6" i="5"/>
  <c r="AQ11" i="5" s="1"/>
  <c r="AO6" i="5"/>
  <c r="AN6" i="5"/>
  <c r="AJ12" i="5" s="1"/>
  <c r="AM6" i="5"/>
  <c r="GZ33" i="4" s="1"/>
  <c r="AL6" i="5"/>
  <c r="GF33" i="4" s="1"/>
  <c r="AK6" i="5"/>
  <c r="AG12" i="5" s="1"/>
  <c r="AJ6" i="5"/>
  <c r="AF12" i="5" s="1"/>
  <c r="AI6" i="5"/>
  <c r="AJ11" i="5" s="1"/>
  <c r="AH6" i="5"/>
  <c r="GZ32" i="4" s="1"/>
  <c r="AG6" i="5"/>
  <c r="GF32" i="4" s="1"/>
  <c r="AF6" i="5"/>
  <c r="AG11" i="5" s="1"/>
  <c r="AE6" i="5"/>
  <c r="AF11" i="5" s="1"/>
  <c r="AD6" i="5"/>
  <c r="AC6" i="5"/>
  <c r="Y12" i="5" s="1"/>
  <c r="AB6" i="5"/>
  <c r="X12" i="5" s="1"/>
  <c r="AA6" i="5"/>
  <c r="W12" i="5" s="1"/>
  <c r="Z6" i="5"/>
  <c r="V12" i="5" s="1"/>
  <c r="Y6" i="5"/>
  <c r="U12" i="5" s="1"/>
  <c r="X6" i="5"/>
  <c r="CZ32" i="4" s="1"/>
  <c r="W6" i="5"/>
  <c r="CF32" i="4" s="1"/>
  <c r="V6" i="5"/>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DG90" i="4"/>
  <c r="BE90" i="4"/>
  <c r="AD90" i="4"/>
  <c r="C90" i="4"/>
  <c r="PZ81" i="4"/>
  <c r="OY81" i="4"/>
  <c r="NX81" i="4"/>
  <c r="KO81" i="4"/>
  <c r="JN81" i="4"/>
  <c r="IM81" i="4"/>
  <c r="HL81" i="4"/>
  <c r="GK81" i="4"/>
  <c r="EC81" i="4"/>
  <c r="AZ81" i="4"/>
  <c r="RA80" i="4"/>
  <c r="PZ80" i="4"/>
  <c r="OY80" i="4"/>
  <c r="NX80" i="4"/>
  <c r="MW80" i="4"/>
  <c r="JN80" i="4"/>
  <c r="IM80" i="4"/>
  <c r="HL80" i="4"/>
  <c r="EC80" i="4"/>
  <c r="DB80" i="4"/>
  <c r="CA80" i="4"/>
  <c r="AZ80" i="4"/>
  <c r="Y80" i="4"/>
  <c r="RA79" i="4"/>
  <c r="PZ79" i="4"/>
  <c r="NX79" i="4"/>
  <c r="MW79" i="4"/>
  <c r="KO79" i="4"/>
  <c r="IM79" i="4"/>
  <c r="HL79" i="4"/>
  <c r="GK79" i="4"/>
  <c r="CA79" i="4"/>
  <c r="AZ79" i="4"/>
  <c r="RH56" i="4"/>
  <c r="QN56" i="4"/>
  <c r="PT56" i="4"/>
  <c r="OF56" i="4"/>
  <c r="MN56" i="4"/>
  <c r="LT56" i="4"/>
  <c r="KZ56" i="4"/>
  <c r="KF56" i="4"/>
  <c r="HT56" i="4"/>
  <c r="GF56" i="4"/>
  <c r="FL56" i="4"/>
  <c r="ER56" i="4"/>
  <c r="CZ56" i="4"/>
  <c r="BL56" i="4"/>
  <c r="AR56" i="4"/>
  <c r="X56" i="4"/>
  <c r="RH55" i="4"/>
  <c r="QN55" i="4"/>
  <c r="PT55" i="4"/>
  <c r="OF55" i="4"/>
  <c r="MN55" i="4"/>
  <c r="LT55" i="4"/>
  <c r="JL55" i="4"/>
  <c r="HT55" i="4"/>
  <c r="GF55" i="4"/>
  <c r="FL55" i="4"/>
  <c r="ER55" i="4"/>
  <c r="BL55" i="4"/>
  <c r="RH54" i="4"/>
  <c r="QN54" i="4"/>
  <c r="PT54" i="4"/>
  <c r="OZ54" i="4"/>
  <c r="OF54" i="4"/>
  <c r="MN54" i="4"/>
  <c r="LT54" i="4"/>
  <c r="KZ54" i="4"/>
  <c r="KF54" i="4"/>
  <c r="JL54" i="4"/>
  <c r="HT54" i="4"/>
  <c r="GF54" i="4"/>
  <c r="FL54" i="4"/>
  <c r="ER54" i="4"/>
  <c r="BL54" i="4"/>
  <c r="AR54" i="4"/>
  <c r="QN33" i="4"/>
  <c r="LT33" i="4"/>
  <c r="KZ33" i="4"/>
  <c r="KF33" i="4"/>
  <c r="JL33" i="4"/>
  <c r="FL33" i="4"/>
  <c r="CZ33" i="4"/>
  <c r="CF33" i="4"/>
  <c r="BL33" i="4"/>
  <c r="AR33" i="4"/>
  <c r="X33" i="4"/>
  <c r="PT32" i="4"/>
  <c r="OF32" i="4"/>
  <c r="MN32" i="4"/>
  <c r="LT32" i="4"/>
  <c r="JL32" i="4"/>
  <c r="HT32" i="4"/>
  <c r="ER32" i="4"/>
  <c r="AR32" i="4"/>
  <c r="RH31" i="4"/>
  <c r="QN31" i="4"/>
  <c r="PT31" i="4"/>
  <c r="OZ31" i="4"/>
  <c r="OF31" i="4"/>
  <c r="MN31" i="4"/>
  <c r="LT31" i="4"/>
  <c r="KZ31" i="4"/>
  <c r="KF31" i="4"/>
  <c r="JL31" i="4"/>
  <c r="HT31" i="4"/>
  <c r="GF31" i="4"/>
  <c r="FL31" i="4"/>
  <c r="ER31" i="4"/>
  <c r="BL31" i="4"/>
  <c r="AR31" i="4"/>
  <c r="LZ10" i="4"/>
  <c r="IT10" i="4"/>
  <c r="FN10" i="4"/>
  <c r="CH10" i="4"/>
  <c r="B10" i="4"/>
  <c r="PF8" i="4"/>
  <c r="LZ8" i="4"/>
  <c r="IT8" i="4"/>
  <c r="FN8" i="4"/>
  <c r="CH8" i="4"/>
  <c r="B8" i="4"/>
  <c r="B5" i="4"/>
  <c r="BO10" i="5" l="1"/>
  <c r="AH11" i="5"/>
  <c r="ER33" i="4"/>
  <c r="PT33" i="4"/>
  <c r="JL56" i="4"/>
  <c r="Y81" i="4"/>
  <c r="V10" i="5"/>
  <c r="BY10" i="5"/>
  <c r="MN33" i="4"/>
  <c r="W10" i="5"/>
  <c r="CJ10" i="5"/>
  <c r="BF11" i="5"/>
  <c r="FL32" i="4"/>
  <c r="QN32" i="4"/>
  <c r="HT33" i="4"/>
  <c r="AR55" i="4"/>
  <c r="CF56" i="4"/>
  <c r="DB81" i="4"/>
  <c r="AG10" i="5"/>
  <c r="CM10" i="5"/>
  <c r="AQ10" i="5"/>
  <c r="DF10" i="5"/>
  <c r="AR10" i="5"/>
  <c r="DG10" i="5"/>
  <c r="AU10" i="5"/>
  <c r="DQ10" i="5"/>
  <c r="BN10" i="5"/>
  <c r="EB10" i="5"/>
  <c r="BL32" i="4"/>
  <c r="W11" i="5"/>
  <c r="AF10" i="5"/>
  <c r="AJ10" i="5"/>
  <c r="AT10" i="5"/>
  <c r="BD10" i="5"/>
  <c r="BX10" i="5"/>
  <c r="CB10" i="5"/>
  <c r="CL10" i="5"/>
  <c r="CV10" i="5"/>
  <c r="DP10" i="5"/>
  <c r="DT10" i="5"/>
  <c r="ED10" i="5"/>
  <c r="AH12" i="5"/>
  <c r="BB12" i="5"/>
  <c r="BF12" i="5"/>
  <c r="BE10" i="5"/>
  <c r="CI10" i="5"/>
  <c r="CW10" i="5"/>
  <c r="EA10" i="5"/>
  <c r="EE10" i="5"/>
  <c r="X11" i="5"/>
  <c r="AR11" i="5"/>
  <c r="BP11" i="5"/>
  <c r="CJ11" i="5"/>
  <c r="AI12" i="5"/>
  <c r="BC12" i="5"/>
  <c r="CA12" i="5"/>
  <c r="CU12" i="5"/>
  <c r="X10" i="5"/>
  <c r="AH10" i="5"/>
  <c r="BB10" i="5"/>
  <c r="BF10" i="5"/>
  <c r="BP10" i="5"/>
  <c r="BZ10" i="5"/>
  <c r="CT10" i="5"/>
  <c r="CX10" i="5"/>
  <c r="DH10" i="5"/>
  <c r="DR10" i="5"/>
  <c r="U11" i="5"/>
  <c r="Y11" i="5"/>
  <c r="AI11" i="5"/>
  <c r="AS11" i="5"/>
  <c r="BC11" i="5"/>
  <c r="BM11" i="5"/>
  <c r="BQ11" i="5"/>
  <c r="CA11" i="5"/>
  <c r="CK11" i="5"/>
  <c r="CU11" i="5"/>
  <c r="CF31" i="4"/>
  <c r="CF54" i="4"/>
  <c r="DB79" i="4"/>
  <c r="X31" i="4"/>
  <c r="CZ31" i="4"/>
  <c r="GZ31" i="4"/>
  <c r="X54" i="4"/>
  <c r="CZ54" i="4"/>
  <c r="GZ54" i="4"/>
  <c r="Y79" i="4"/>
  <c r="EC79" i="4"/>
  <c r="JN79" i="4"/>
  <c r="OY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<sst xmlns="http://schemas.openxmlformats.org/spreadsheetml/2006/main" count="262" uniqueCount="107">
  <si>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</si>
  <si>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</si>
  <si>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</si>
  <si>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</si>
  <si>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</si>
  <si>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</si>
  <si>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</si>
  <si>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</si>
  <si>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</si>
  <si>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</si>
  <si>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</si>
  <si>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</si>
  <si>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</si>
  <si>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</si>
  <si>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</si>
  <si>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</si>
  <si>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</si>
  <si>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</si>
  <si>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</si>
  <si>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</si>
  <si>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</si>
  <si>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</si>
  <si>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</si>
  <si>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</si>
  <si>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</si>
  <si>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</si>
  <si>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</si>
  <si>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</si>
  <si>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</si>
  <si>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</si>
  <si>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</si>
  <si>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</si>
  <si>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</si>
  <si>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</si>
  <si>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</si>
  <si>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</si>
  <si>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</si>
  <si>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</si>
  <si>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</si>
  <si>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</si>
  <si>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</si>
  <si>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</si>
  <si>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</si>
  <si>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</si>
  <si>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</si>
  <si>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</si>
  <si>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</si>
  <si>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</si>
  <si>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</si>
  <si>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</si>
  <si>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</si>
  <si>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</si>
  <si>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</si>
  <si>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</si>
  <si>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</si>
  <si>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</si>
  <si>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</si>
  <si>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</si>
  <si>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</si>
  <si>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</si>
  <si>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</si>
  <si>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</si>
  <si>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</si>
  <si>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</si>
  <si>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</si>
  <si>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</si>
  <si>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</si>
  <si>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</si>
  <si>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</si>
  <si>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</si>
  <si>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</si>
  <si>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</si>
  <si>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</si>
  <si>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</si>
  <si>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</si>
  <si>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</si>
  <si>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</si>
  <si>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</si>
  <si>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</si>
  <si>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</si>
  <si>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</si>
  <si>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</si>
  <si>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</si>
  <si>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</si>
  <si>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</si>
  <si>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</si>
  <si>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</si>
  <si>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</si>
  <si>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150002</t>
  </si>
  <si>
    <t>46</t>
  </si>
  <si>
    <t>02</t>
  </si>
  <si>
    <t>0</t>
  </si>
  <si>
    <t>000</t>
  </si>
  <si>
    <t>新潟県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</si>
  <si>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</si>
  <si>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</si>
  <si>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</si>
  <si>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</si>
  <si>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</si>
  <si>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</si>
  <si>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</si>
  <si>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</si>
  <si>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</si>
  <si>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</si>
  <si>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は、上越工業用水道事業での修繕費の減少等により、経常費用が抑えられたため、前年度比で3.30ポイント増の106.26％となっており、引き続き単年度での経常収支では黒字を確保できている。
　｢流動比率｣は、100％を大きく超えており、短期的な支払能力は十分に備えている。
　｢企業債残高対給水収益比率｣は、栃尾工業用水道事業において年度当初に唯一の受水企業が事業を廃止したことを主因に、給水収益が減少したため、前年度比で7.19ポイント減の186.06％となったものの、全国及び類似団体平均値を上回る水準にある。
　｢給水原価｣は、経常費用の減少と年間総有収水量の増加から、前年度比で0.59円減の23.49円に改善している。
　｢料金回収率｣は、給水原価の低減が寄与し、前年度比1.90ポイント増の103.34％となっており、給水に係る費用を給水収益で賄うことができている。
　｢契約率｣は、上越工業用水道事業での実給水量の増加が寄与し、前年度比0.23ポイント改善し、｢施設利用率｣では、新潟臨海工業用水道事業での契約水量の増加により、前年度比0.76ポイント改善している。
　もっとも、 ｢経常収支比率｣、「料金回収率」、「給水原価」、「契約率」、「施設利用率」は、全国及び類似団体平均に達していないことから、ダウンサイジング等によるコスト縮減や給水収益の拡大に取り組んでいく必要がある。</t>
    <rPh sb="12" eb="19">
      <t>ジョウエツコウギョウヨウスイドウ</t>
    </rPh>
    <rPh sb="19" eb="21">
      <t>ジギョウ</t>
    </rPh>
    <rPh sb="23" eb="26">
      <t>シュウゼンヒ</t>
    </rPh>
    <rPh sb="27" eb="30">
      <t>ゲンショウトウ</t>
    </rPh>
    <rPh sb="34" eb="38">
      <t>ケイジョウヒヨウ</t>
    </rPh>
    <rPh sb="39" eb="40">
      <t>オサ</t>
    </rPh>
    <rPh sb="60" eb="61">
      <t>ゾウ</t>
    </rPh>
    <rPh sb="76" eb="77">
      <t>ヒ</t>
    </rPh>
    <rPh sb="78" eb="79">
      <t>ツヅ</t>
    </rPh>
    <rPh sb="80" eb="83">
      <t>タンネンド</t>
    </rPh>
    <rPh sb="85" eb="89">
      <t>ケイジョウシュウシ</t>
    </rPh>
    <rPh sb="91" eb="93">
      <t>クロジ</t>
    </rPh>
    <rPh sb="94" eb="96">
      <t>カクホ</t>
    </rPh>
    <rPh sb="175" eb="177">
      <t>ネンド</t>
    </rPh>
    <rPh sb="177" eb="179">
      <t>トウショ</t>
    </rPh>
    <rPh sb="180" eb="182">
      <t>ユイイツ</t>
    </rPh>
    <rPh sb="183" eb="187">
      <t>ジュスイキギョウ</t>
    </rPh>
    <rPh sb="188" eb="190">
      <t>ジギョウ</t>
    </rPh>
    <rPh sb="191" eb="193">
      <t>ハイシ</t>
    </rPh>
    <rPh sb="198" eb="200">
      <t>シュイン</t>
    </rPh>
    <rPh sb="202" eb="206">
      <t>キュウスイシュウエキ</t>
    </rPh>
    <rPh sb="207" eb="209">
      <t>ゲンショウ</t>
    </rPh>
    <rPh sb="227" eb="228">
      <t>ゲン</t>
    </rPh>
    <rPh sb="244" eb="246">
      <t>ゼンコク</t>
    </rPh>
    <rPh sb="246" eb="247">
      <t>オヨ</t>
    </rPh>
    <rPh sb="248" eb="250">
      <t>ルイジ</t>
    </rPh>
    <rPh sb="250" eb="255">
      <t>ダンタイヘイキンチ</t>
    </rPh>
    <rPh sb="256" eb="258">
      <t>ウワマワ</t>
    </rPh>
    <rPh sb="259" eb="261">
      <t>スイジュン</t>
    </rPh>
    <rPh sb="275" eb="280">
      <t>ケイジョ</t>
    </rPh>
    <rPh sb="280" eb="282">
      <t>ゲンショウ</t>
    </rPh>
    <rPh sb="291" eb="293">
      <t>ゾウカ</t>
    </rPh>
    <rPh sb="306" eb="307">
      <t>ゲン</t>
    </rPh>
    <rPh sb="313" eb="314">
      <t>エン</t>
    </rPh>
    <rPh sb="315" eb="317">
      <t>カイゼン</t>
    </rPh>
    <rPh sb="333" eb="337">
      <t>キュウスイゲンカ</t>
    </rPh>
    <rPh sb="338" eb="340">
      <t>テイゲン</t>
    </rPh>
    <rPh sb="341" eb="343">
      <t>キヨ</t>
    </rPh>
    <rPh sb="345" eb="349">
      <t>ゼンネンドヒ</t>
    </rPh>
    <rPh sb="357" eb="358">
      <t>ゾウ</t>
    </rPh>
    <rPh sb="373" eb="375">
      <t>キュウスイ</t>
    </rPh>
    <rPh sb="376" eb="377">
      <t>カカ</t>
    </rPh>
    <rPh sb="378" eb="380">
      <t>ヒヨウ</t>
    </rPh>
    <rPh sb="381" eb="385">
      <t>キュウスイシュウエキ</t>
    </rPh>
    <rPh sb="386" eb="387">
      <t>マカナ</t>
    </rPh>
    <rPh sb="406" eb="415">
      <t>ジョウエツコウギョウヨウスイドウジギョウ</t>
    </rPh>
    <rPh sb="417" eb="421">
      <t>ジツキュウスイリョウ</t>
    </rPh>
    <rPh sb="422" eb="424">
      <t>ゾウカ</t>
    </rPh>
    <rPh sb="425" eb="427">
      <t>キヨ</t>
    </rPh>
    <rPh sb="429" eb="433">
      <t>ゼンネンドヒ</t>
    </rPh>
    <rPh sb="441" eb="443">
      <t>カイゼン</t>
    </rPh>
    <rPh sb="455" eb="466">
      <t>ニイガタリンカイコウギョウヨウスイドウジギョウ</t>
    </rPh>
    <rPh sb="468" eb="472">
      <t>ケイヤクスイリョウ</t>
    </rPh>
    <rPh sb="473" eb="475">
      <t>ゾウカ</t>
    </rPh>
    <rPh sb="479" eb="483">
      <t>ゼンネンドヒ</t>
    </rPh>
    <rPh sb="491" eb="493">
      <t>カイゼン</t>
    </rPh>
    <rPh sb="516" eb="521">
      <t>リョウキンカイシュウリツ</t>
    </rPh>
    <rPh sb="531" eb="534">
      <t>ケイヤクリツ</t>
    </rPh>
    <rPh sb="537" eb="542">
      <t>シセツリヨウリツ</t>
    </rPh>
    <rPh sb="575" eb="576">
      <t>トウ</t>
    </rPh>
    <rPh sb="582" eb="584">
      <t>シュクゲン</t>
    </rPh>
    <rPh sb="593" eb="594">
      <t>ト</t>
    </rPh>
    <rPh sb="595" eb="596">
      <t>ク</t>
    </rPh>
    <phoneticPr fontId="5"/>
  </si>
  <si>
    <t>　令和５年度の経営の健全性・効率性を示す指標では、令和４年度と比較し、全般的に改善が図られているものの、引き続きコスト縮減等の取組が必要であると考えられる。
　受水企業数の伸び悩みや節水意識の浸透などにより、工水需要の大幅な伸びが期待し難い中で、物価の高騰や老朽化施設の更新、耐震化対策など、経費の増大が予想されることから、経営環境は厳しさを増す見通しとなっている。
　このため、令和２年度に策定した工業用水道事業の中長期的な基本計画である｢経営戦略｣を踏まえ、今後も計画的に老朽化した施設、管路の更新を図るとともに、維持管理経費等のコストの見直しや新たな給水先の確保等の取組により、経営基盤を強化し、引き続き良質な工業用水道を安定的に供給することで産業振興に貢献していく。</t>
    <rPh sb="1" eb="3">
      <t>レイワ</t>
    </rPh>
    <rPh sb="4" eb="6">
      <t>ネンド</t>
    </rPh>
    <rPh sb="7" eb="9">
      <t>ケイエイ</t>
    </rPh>
    <rPh sb="10" eb="13">
      <t>ケンゼンセイ</t>
    </rPh>
    <rPh sb="14" eb="17">
      <t>コウリツセイ</t>
    </rPh>
    <rPh sb="18" eb="19">
      <t>シメ</t>
    </rPh>
    <rPh sb="35" eb="38">
      <t>ゼンパンテキ</t>
    </rPh>
    <rPh sb="42" eb="43">
      <t>ハカ</t>
    </rPh>
    <rPh sb="52" eb="53">
      <t>ヒ</t>
    </rPh>
    <rPh sb="54" eb="55">
      <t>ツヅ</t>
    </rPh>
    <rPh sb="59" eb="61">
      <t>シュクゲン</t>
    </rPh>
    <rPh sb="61" eb="62">
      <t>トウ</t>
    </rPh>
    <rPh sb="63" eb="65">
      <t>トリクミ</t>
    </rPh>
    <rPh sb="66" eb="68">
      <t>ヒツヨウ</t>
    </rPh>
    <rPh sb="72" eb="73">
      <t>カンガ</t>
    </rPh>
    <rPh sb="84" eb="85">
      <t>スウ</t>
    </rPh>
    <rPh sb="86" eb="87">
      <t>ノ</t>
    </rPh>
    <rPh sb="88" eb="89">
      <t>ナヤ</t>
    </rPh>
    <rPh sb="104" eb="106">
      <t>コウスイ</t>
    </rPh>
    <rPh sb="106" eb="108">
      <t>ジュヨウ</t>
    </rPh>
    <rPh sb="109" eb="111">
      <t>オオハバ</t>
    </rPh>
    <rPh sb="112" eb="113">
      <t>ノ</t>
    </rPh>
    <rPh sb="115" eb="117">
      <t>キタイ</t>
    </rPh>
    <rPh sb="118" eb="119">
      <t>ガタ</t>
    </rPh>
    <rPh sb="120" eb="121">
      <t>ナカ</t>
    </rPh>
    <phoneticPr fontId="5"/>
  </si>
  <si>
    <t>　償却対象資産の減価償却の状況を示す｢有形固定資産減価償却率｣は、前年度比1.72ポイント増の62.37％、法定耐用年数を経過した管路延長の割合を示す｢管路経年化率｣は、新潟臨海工業用水道事業で耐用年数を超える管路が増加したことから、前年度比8.55ポイント増の49.24％となっており、資産の老朽化は進んでいる。これらの比率は、類似団体平均と比較し、低い水準で推移しているものの、近年、その差は縮小傾向にある。
　今後、更新時期を迎える施設、管路等の増加が見込まれるため、投資費用の平準化等を図りながら、計画的かつ効率的な更新を行っていく必要がある。</t>
    <rPh sb="1" eb="7">
      <t>ショウキャクタイショウシサン</t>
    </rPh>
    <rPh sb="8" eb="12">
      <t>ゲンカショウキャク</t>
    </rPh>
    <rPh sb="13" eb="15">
      <t>ジョウキョウ</t>
    </rPh>
    <rPh sb="16" eb="17">
      <t>シメ</t>
    </rPh>
    <rPh sb="33" eb="37">
      <t>ゼンネンドヒ</t>
    </rPh>
    <rPh sb="45" eb="46">
      <t>ゾウ</t>
    </rPh>
    <rPh sb="85" eb="92">
      <t>ニイガタリンカイコウギョウヨウ</t>
    </rPh>
    <rPh sb="92" eb="96">
      <t>スイドウジギョウ</t>
    </rPh>
    <rPh sb="97" eb="101">
      <t>タイヨウネンスウ</t>
    </rPh>
    <rPh sb="102" eb="103">
      <t>コ</t>
    </rPh>
    <rPh sb="105" eb="107">
      <t>カンロ</t>
    </rPh>
    <rPh sb="108" eb="110">
      <t>ゾウカ</t>
    </rPh>
    <rPh sb="117" eb="121">
      <t>ゼンネンドヒ</t>
    </rPh>
    <rPh sb="129" eb="130">
      <t>ゾウ</t>
    </rPh>
    <rPh sb="144" eb="146">
      <t>シサン</t>
    </rPh>
    <rPh sb="147" eb="150">
      <t>ロウキュウカ</t>
    </rPh>
    <rPh sb="151" eb="152">
      <t>スス</t>
    </rPh>
    <rPh sb="161" eb="16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</si>
</sst>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56.4</c:v>
                </c:pt>
                <c:pt idx="1">
                  <c:v>56.61</c:v>
                </c:pt>
                <c:pt idx="2">
                  <c:v>58.98</c:v>
                </c:pt>
                <c:pt idx="3">
                  <c:v>60.65</c:v>
                </c:pt>
                <c:pt idx="4">
                  <c:v>61.52</c:v>
                </c:pt>
              </c:numCache>
            </c:numRef>
          </c:val>
          <c:extLst>
            <c:ext xmlns:c16="http://schemas.microsoft.com/office/drawing/2014/chart" uri="{C3380CC4-5D6E-409C-BE32-E72D297353CC}">
              <c16:uniqueId val="{00000000-70CE-4A03-9596-41A2FCBB71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70CE-4A03-9596-41A2FCBB71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36.200000000000003</c:v>
                </c:pt>
                <c:pt idx="1">
                  <c:v>41.32</c:v>
                </c:pt>
                <c:pt idx="2">
                  <c:v>41.32</c:v>
                </c:pt>
                <c:pt idx="3">
                  <c:v>40.69</c:v>
                </c:pt>
                <c:pt idx="4">
                  <c:v>49.24</c:v>
                </c:pt>
              </c:numCache>
            </c:numRef>
          </c:val>
          <c:extLst>
            <c:ext xmlns:c16="http://schemas.microsoft.com/office/drawing/2014/chart" uri="{C3380CC4-5D6E-409C-BE32-E72D297353CC}">
              <c16:uniqueId val="{00000000-F22D-4225-A9EF-C5C152A1E7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F22D-4225-A9EF-C5C152A1E7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1.1000000000000001</c:v>
                </c:pt>
                <c:pt idx="2">
                  <c:v>0</c:v>
                </c:pt>
                <c:pt idx="3">
                  <c:v>0</c:v>
                </c:pt>
                <c:pt idx="4">
                  <c:v>0.59</c:v>
                </c:pt>
              </c:numCache>
            </c:numRef>
          </c:val>
          <c:extLst>
            <c:ext xmlns:c16="http://schemas.microsoft.com/office/drawing/2014/chart" uri="{C3380CC4-5D6E-409C-BE32-E72D297353CC}">
              <c16:uniqueId val="{00000000-4F85-456C-AACE-AE52682391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4F85-456C-AACE-AE52682391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891.79</c:v>
                </c:pt>
                <c:pt idx="1">
                  <c:v>461.21</c:v>
                </c:pt>
                <c:pt idx="2">
                  <c:v>980.51</c:v>
                </c:pt>
                <c:pt idx="3">
                  <c:v>1403.9</c:v>
                </c:pt>
                <c:pt idx="4">
                  <c:v>1134.46</c:v>
                </c:pt>
              </c:numCache>
            </c:numRef>
          </c:val>
          <c:extLst>
            <c:ext xmlns:c16="http://schemas.microsoft.com/office/drawing/2014/chart" uri="{C3380CC4-5D6E-409C-BE32-E72D297353CC}">
              <c16:uniqueId val="{00000000-0BFB-4F65-9725-FB6574B85E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0BFB-4F65-9725-FB6574B85E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201.51</c:v>
                </c:pt>
                <c:pt idx="1">
                  <c:v>218.42</c:v>
                </c:pt>
                <c:pt idx="2">
                  <c:v>217.56</c:v>
                </c:pt>
                <c:pt idx="3">
                  <c:v>193.25</c:v>
                </c:pt>
                <c:pt idx="4">
                  <c:v>186.06</c:v>
                </c:pt>
              </c:numCache>
            </c:numRef>
          </c:val>
          <c:extLst>
            <c:ext xmlns:c16="http://schemas.microsoft.com/office/drawing/2014/chart" uri="{C3380CC4-5D6E-409C-BE32-E72D297353CC}">
              <c16:uniqueId val="{00000000-EDB5-4E2C-AF91-67D4259587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EDB5-4E2C-AF91-67D4259587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104.59</c:v>
                </c:pt>
                <c:pt idx="1">
                  <c:v>100.41</c:v>
                </c:pt>
                <c:pt idx="2">
                  <c:v>86.21</c:v>
                </c:pt>
                <c:pt idx="3">
                  <c:v>101.44</c:v>
                </c:pt>
                <c:pt idx="4">
                  <c:v>103.34</c:v>
                </c:pt>
              </c:numCache>
            </c:numRef>
          </c:val>
          <c:extLst>
            <c:ext xmlns:c16="http://schemas.microsoft.com/office/drawing/2014/chart" uri="{C3380CC4-5D6E-409C-BE32-E72D297353CC}">
              <c16:uniqueId val="{00000000-0DF9-4A7D-983A-8060D2A51A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0DF9-4A7D-983A-8060D2A51A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21.43</c:v>
                </c:pt>
                <c:pt idx="1">
                  <c:v>22.28</c:v>
                </c:pt>
                <c:pt idx="2">
                  <c:v>26.03</c:v>
                </c:pt>
                <c:pt idx="3">
                  <c:v>24.08</c:v>
                </c:pt>
                <c:pt idx="4">
                  <c:v>23.49</c:v>
                </c:pt>
              </c:numCache>
            </c:numRef>
          </c:val>
          <c:extLst>
            <c:ext xmlns:c16="http://schemas.microsoft.com/office/drawing/2014/chart" uri="{C3380CC4-5D6E-409C-BE32-E72D297353CC}">
              <c16:uniqueId val="{00000000-AE42-4846-98CB-2A6E111299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AE42-4846-98CB-2A6E111299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51.04</c:v>
                </c:pt>
                <c:pt idx="1">
                  <c:v>49.46</c:v>
                </c:pt>
                <c:pt idx="2">
                  <c:v>48.31</c:v>
                </c:pt>
                <c:pt idx="3">
                  <c:v>47.98</c:v>
                </c:pt>
                <c:pt idx="4">
                  <c:v>48.21</c:v>
                </c:pt>
              </c:numCache>
            </c:numRef>
          </c:val>
          <c:extLst>
            <c:ext xmlns:c16="http://schemas.microsoft.com/office/drawing/2014/chart" uri="{C3380CC4-5D6E-409C-BE32-E72D297353CC}">
              <c16:uniqueId val="{00000000-0FD0-4EC2-9AD8-6A1E21803E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0FD0-4EC2-9AD8-6A1E21803E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60.78</c:v>
                </c:pt>
                <c:pt idx="1">
                  <c:v>60.37</c:v>
                </c:pt>
                <c:pt idx="2">
                  <c:v>56.11</c:v>
                </c:pt>
                <c:pt idx="3">
                  <c:v>55.49</c:v>
                </c:pt>
                <c:pt idx="4">
                  <c:v>56.25</c:v>
                </c:pt>
              </c:numCache>
            </c:numRef>
          </c:val>
          <c:extLst>
            <c:ext xmlns:c16="http://schemas.microsoft.com/office/drawing/2014/chart" uri="{C3380CC4-5D6E-409C-BE32-E72D297353CC}">
              <c16:uniqueId val="{00000000-5E74-4554-9084-D3A34A0FFA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5E74-4554-9084-D3A34A0FFA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F2-4F6C-A406-33955F086C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24F2-4F6C-A406-33955F086C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108.06</c:v>
                </c:pt>
                <c:pt idx="1">
                  <c:v>110.53</c:v>
                </c:pt>
                <c:pt idx="2">
                  <c:v>108.85</c:v>
                </c:pt>
                <c:pt idx="3">
                  <c:v>102.96</c:v>
                </c:pt>
                <c:pt idx="4">
                  <c:v>106.26</c:v>
                </c:pt>
              </c:numCache>
            </c:numRef>
          </c:val>
          <c:extLst>
            <c:ext xmlns:c16="http://schemas.microsoft.com/office/drawing/2014/chart" uri="{C3380CC4-5D6E-409C-BE32-E72D297353CC}">
              <c16:uniqueId val="{00000000-BC27-42CD-A7BE-2E614334DE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BC27-42CD-A7BE-2E614334DE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2" sqref="B2:TA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新潟県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272300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131288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91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153156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108.06</v>
      </c>
      <c r="Y32" s="121"/>
      <c r="Z32" s="121"/>
      <c r="AA32" s="121"/>
      <c r="AB32" s="121"/>
      <c r="AC32" s="121"/>
      <c r="AD32" s="121"/>
      <c r="AE32" s="121"/>
      <c r="AF32" s="121"/>
      <c r="AG32" s="121"/>
      <c r="AH32" s="121"/>
      <c r="AI32" s="121"/>
      <c r="AJ32" s="121"/>
      <c r="AK32" s="121"/>
      <c r="AL32" s="121"/>
      <c r="AM32" s="121"/>
      <c r="AN32" s="121"/>
      <c r="AO32" s="121"/>
      <c r="AP32" s="121"/>
      <c r="AQ32" s="122"/>
      <c r="AR32" s="120">
        <f>データ!U6</f>
        <v>110.53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108.85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102.96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106.26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891.79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461.21</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980.51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1403.9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1134.46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201.51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218.42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217.56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193.25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186.06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104.59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100.41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86.21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101.44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103.34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21.43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22.28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26.03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24.08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23.49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51.04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49.46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48.31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47.98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48.21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60.78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60.37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56.11</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55.49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56.25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56.4</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56.61</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58.98</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60.65</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61.52</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36.200000000000003</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41.32</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41.32</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40.69</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49.24</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1.1000000000000001</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0.59</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60.09</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60.35</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61.07</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61.99</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62.44</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50.93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52.07</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50.36</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51.48</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52.79</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0.22</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0.5</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0.24</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0.31</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37</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VdY0ccP3J37GzM9qoIb+v1o4+cgTesrBUA9R3sDKaJ5Wgmi5w24ncy4z0SYhFxGBIY2UVQBUVZnne5PNl8bEw==" saltValue="oSIGKu+wmu/ftc/t3lQYT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108.06</v>
      </c>
      <c r="U6" s="35">
        <f>U7</f>
        <v>110.53</v>
      </c>
      <c r="V6" s="35">
        <f>V7</f>
        <v>108.85</v>
      </c>
      <c r="W6" s="35">
        <f>W7</f>
        <v>102.96</v>
      </c>
      <c r="X6" s="35">
        <f t="shared" si="3"/>
        <v>106.26</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891.79</v>
      </c>
      <c r="AQ6" s="35">
        <f>AQ7</f>
        <v>461.21</v>
      </c>
      <c r="AR6" s="35">
        <f>AR7</f>
        <v>980.51</v>
      </c>
      <c r="AS6" s="35">
        <f>AS7</f>
        <v>1403.9</v>
      </c>
      <c r="AT6" s="35">
        <f t="shared" si="3"/>
        <v>1134.46</v>
      </c>
      <c r="AU6" s="35">
        <f t="shared" si="3"/>
        <v>368.36</v>
      </c>
      <c r="AV6" s="35">
        <f t="shared" si="3"/>
        <v>380.84</v>
      </c>
      <c r="AW6" s="35">
        <f t="shared" si="3"/>
        <v>424.64</v>
      </c>
      <c r="AX6" s="35">
        <f t="shared" si="3"/>
        <v>427.23</v>
      </c>
      <c r="AY6" s="35">
        <f t="shared" si="3"/>
        <v>454.07</v>
      </c>
      <c r="AZ6" s="33" t="str">
        <f>IF(AZ7="-","【-】","【"&amp;SUBSTITUTE(TEXT(AZ7,"#,##0.00"),"-","△")&amp;"】")</f>
        <v>【494.95】</v>
      </c>
      <c r="BA6" s="35">
        <f t="shared" si="3"/>
        <v>201.51</v>
      </c>
      <c r="BB6" s="35">
        <f>BB7</f>
        <v>218.42</v>
      </c>
      <c r="BC6" s="35">
        <f>BC7</f>
        <v>217.56</v>
      </c>
      <c r="BD6" s="35">
        <f>BD7</f>
        <v>193.25</v>
      </c>
      <c r="BE6" s="35">
        <f t="shared" si="3"/>
        <v>186.06</v>
      </c>
      <c r="BF6" s="35">
        <f t="shared" si="3"/>
        <v>227.51</v>
      </c>
      <c r="BG6" s="35">
        <f t="shared" si="3"/>
        <v>225.72</v>
      </c>
      <c r="BH6" s="35">
        <f t="shared" si="3"/>
        <v>217.8</v>
      </c>
      <c r="BI6" s="35">
        <f t="shared" si="3"/>
        <v>216.05</v>
      </c>
      <c r="BJ6" s="35">
        <f t="shared" si="3"/>
        <v>213.13</v>
      </c>
      <c r="BK6" s="33" t="str">
        <f>IF(BK7="-","【-】","【"&amp;SUBSTITUTE(TEXT(BK7,"#,##0.00"),"-","△")&amp;"】")</f>
        <v>【229.84】</v>
      </c>
      <c r="BL6" s="35">
        <f t="shared" si="3"/>
        <v>104.59</v>
      </c>
      <c r="BM6" s="35">
        <f>BM7</f>
        <v>100.41</v>
      </c>
      <c r="BN6" s="35">
        <f>BN7</f>
        <v>86.21</v>
      </c>
      <c r="BO6" s="35">
        <f>BO7</f>
        <v>101.44</v>
      </c>
      <c r="BP6" s="35">
        <f t="shared" si="3"/>
        <v>103.34</v>
      </c>
      <c r="BQ6" s="35">
        <f t="shared" si="3"/>
        <v>117.69</v>
      </c>
      <c r="BR6" s="35">
        <f t="shared" si="3"/>
        <v>116.75</v>
      </c>
      <c r="BS6" s="35">
        <f t="shared" si="3"/>
        <v>115.48</v>
      </c>
      <c r="BT6" s="35">
        <f t="shared" si="3"/>
        <v>109.91</v>
      </c>
      <c r="BU6" s="35">
        <f t="shared" si="3"/>
        <v>111.83</v>
      </c>
      <c r="BV6" s="33" t="str">
        <f>IF(BV7="-","【-】","【"&amp;SUBSTITUTE(TEXT(BV7,"#,##0.00"),"-","△")&amp;"】")</f>
        <v>【110.13】</v>
      </c>
      <c r="BW6" s="35">
        <f t="shared" si="3"/>
        <v>21.43</v>
      </c>
      <c r="BX6" s="35">
        <f>BX7</f>
        <v>22.28</v>
      </c>
      <c r="BY6" s="35">
        <f>BY7</f>
        <v>26.03</v>
      </c>
      <c r="BZ6" s="35">
        <f>BZ7</f>
        <v>24.08</v>
      </c>
      <c r="CA6" s="35">
        <f t="shared" si="3"/>
        <v>23.49</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51.04</v>
      </c>
      <c r="CI6" s="35">
        <f>CI7</f>
        <v>49.46</v>
      </c>
      <c r="CJ6" s="35">
        <f>CJ7</f>
        <v>48.31</v>
      </c>
      <c r="CK6" s="35">
        <f>CK7</f>
        <v>47.98</v>
      </c>
      <c r="CL6" s="35">
        <f t="shared" si="5"/>
        <v>48.21</v>
      </c>
      <c r="CM6" s="35">
        <f t="shared" si="5"/>
        <v>57.96</v>
      </c>
      <c r="CN6" s="35">
        <f t="shared" si="5"/>
        <v>56</v>
      </c>
      <c r="CO6" s="35">
        <f t="shared" si="5"/>
        <v>56.81</v>
      </c>
      <c r="CP6" s="35">
        <f t="shared" si="5"/>
        <v>55.65</v>
      </c>
      <c r="CQ6" s="35">
        <f t="shared" si="5"/>
        <v>54.73</v>
      </c>
      <c r="CR6" s="33" t="str">
        <f>IF(CR7="-","【-】","【"&amp;SUBSTITUTE(TEXT(CR7,"#,##0.00"),"-","△")&amp;"】")</f>
        <v>【52.61】</v>
      </c>
      <c r="CS6" s="35">
        <f t="shared" ref="CS6:DB6" si="6">CS7</f>
        <v>60.78</v>
      </c>
      <c r="CT6" s="35">
        <f>CT7</f>
        <v>60.37</v>
      </c>
      <c r="CU6" s="35">
        <f>CU7</f>
        <v>56.11</v>
      </c>
      <c r="CV6" s="35">
        <f>CV7</f>
        <v>55.49</v>
      </c>
      <c r="CW6" s="35">
        <f t="shared" si="6"/>
        <v>56.25</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56.4</v>
      </c>
      <c r="DE6" s="35">
        <f>DE7</f>
        <v>56.61</v>
      </c>
      <c r="DF6" s="35">
        <f>DF7</f>
        <v>58.98</v>
      </c>
      <c r="DG6" s="35">
        <f>DG7</f>
        <v>60.65</v>
      </c>
      <c r="DH6" s="35">
        <f t="shared" si="7"/>
        <v>61.52</v>
      </c>
      <c r="DI6" s="35">
        <f t="shared" si="7"/>
        <v>60.09</v>
      </c>
      <c r="DJ6" s="35">
        <f t="shared" si="7"/>
        <v>60.35</v>
      </c>
      <c r="DK6" s="35">
        <f t="shared" si="7"/>
        <v>61.07</v>
      </c>
      <c r="DL6" s="35">
        <f t="shared" si="7"/>
        <v>61.99</v>
      </c>
      <c r="DM6" s="35">
        <f t="shared" si="7"/>
        <v>62.44</v>
      </c>
      <c r="DN6" s="33" t="str">
        <f>IF(DN7="-","【-】","【"&amp;SUBSTITUTE(TEXT(DN7,"#,##0.00"),"-","△")&amp;"】")</f>
        <v>【61.16】</v>
      </c>
      <c r="DO6" s="35">
        <f t="shared" ref="DO6:DX6" si="8">DO7</f>
        <v>36.200000000000003</v>
      </c>
      <c r="DP6" s="35">
        <f>DP7</f>
        <v>41.32</v>
      </c>
      <c r="DQ6" s="35">
        <f>DQ7</f>
        <v>41.32</v>
      </c>
      <c r="DR6" s="35">
        <f>DR7</f>
        <v>40.69</v>
      </c>
      <c r="DS6" s="35">
        <f t="shared" si="8"/>
        <v>49.24</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1.1000000000000001</v>
      </c>
      <c r="EB6" s="35">
        <f>EB7</f>
        <v>0</v>
      </c>
      <c r="EC6" s="35">
        <f>EC7</f>
        <v>0</v>
      </c>
      <c r="ED6" s="35">
        <f t="shared" si="9"/>
        <v>0.59</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272300</v>
      </c>
      <c r="L7" s="37" t="s">
        <v>96</v>
      </c>
      <c r="M7" s="38">
        <v>3</v>
      </c>
      <c r="N7" s="38">
        <v>131288</v>
      </c>
      <c r="O7" s="39" t="s">
        <v>97</v>
      </c>
      <c r="P7" s="39">
        <v>83.9</v>
      </c>
      <c r="Q7" s="38">
        <v>91</v>
      </c>
      <c r="R7" s="38">
        <v>153156</v>
      </c>
      <c r="S7" s="37" t="s">
        <v>98</v>
      </c>
      <c r="T7" s="40">
        <v>108.06</v>
      </c>
      <c r="U7" s="40">
        <v>110.53</v>
      </c>
      <c r="V7" s="40">
        <v>108.85</v>
      </c>
      <c r="W7" s="40">
        <v>102.96</v>
      </c>
      <c r="X7" s="40">
        <v>106.26</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891.79</v>
      </c>
      <c r="AQ7" s="40">
        <v>461.21</v>
      </c>
      <c r="AR7" s="40">
        <v>980.51</v>
      </c>
      <c r="AS7" s="40">
        <v>1403.9</v>
      </c>
      <c r="AT7" s="40">
        <v>1134.46</v>
      </c>
      <c r="AU7" s="40">
        <v>368.36</v>
      </c>
      <c r="AV7" s="40">
        <v>380.84</v>
      </c>
      <c r="AW7" s="40">
        <v>424.64</v>
      </c>
      <c r="AX7" s="40">
        <v>427.23</v>
      </c>
      <c r="AY7" s="40">
        <v>454.07</v>
      </c>
      <c r="AZ7" s="40">
        <v>494.95</v>
      </c>
      <c r="BA7" s="40">
        <v>201.51</v>
      </c>
      <c r="BB7" s="40">
        <v>218.42</v>
      </c>
      <c r="BC7" s="40">
        <v>217.56</v>
      </c>
      <c r="BD7" s="40">
        <v>193.25</v>
      </c>
      <c r="BE7" s="40">
        <v>186.06</v>
      </c>
      <c r="BF7" s="40">
        <v>227.51</v>
      </c>
      <c r="BG7" s="40">
        <v>225.72</v>
      </c>
      <c r="BH7" s="40">
        <v>217.8</v>
      </c>
      <c r="BI7" s="40">
        <v>216.05</v>
      </c>
      <c r="BJ7" s="40">
        <v>213.13</v>
      </c>
      <c r="BK7" s="40">
        <v>229.84</v>
      </c>
      <c r="BL7" s="40">
        <v>104.59</v>
      </c>
      <c r="BM7" s="40">
        <v>100.41</v>
      </c>
      <c r="BN7" s="40">
        <v>86.21</v>
      </c>
      <c r="BO7" s="40">
        <v>101.44</v>
      </c>
      <c r="BP7" s="40">
        <v>103.34</v>
      </c>
      <c r="BQ7" s="40">
        <v>117.69</v>
      </c>
      <c r="BR7" s="40">
        <v>116.75</v>
      </c>
      <c r="BS7" s="40">
        <v>115.48</v>
      </c>
      <c r="BT7" s="40">
        <v>109.91</v>
      </c>
      <c r="BU7" s="40">
        <v>111.83</v>
      </c>
      <c r="BV7" s="40">
        <v>110.13</v>
      </c>
      <c r="BW7" s="40">
        <v>21.43</v>
      </c>
      <c r="BX7" s="40">
        <v>22.28</v>
      </c>
      <c r="BY7" s="40">
        <v>26.03</v>
      </c>
      <c r="BZ7" s="40">
        <v>24.08</v>
      </c>
      <c r="CA7" s="40">
        <v>23.49</v>
      </c>
      <c r="CB7" s="40">
        <v>17.07</v>
      </c>
      <c r="CC7" s="40">
        <v>17.22</v>
      </c>
      <c r="CD7" s="40">
        <v>17.440000000000001</v>
      </c>
      <c r="CE7" s="40">
        <v>18.62</v>
      </c>
      <c r="CF7" s="40">
        <v>18.36</v>
      </c>
      <c r="CG7" s="40">
        <v>19.72</v>
      </c>
      <c r="CH7" s="40">
        <v>51.04</v>
      </c>
      <c r="CI7" s="40">
        <v>49.46</v>
      </c>
      <c r="CJ7" s="40">
        <v>48.31</v>
      </c>
      <c r="CK7" s="40">
        <v>47.98</v>
      </c>
      <c r="CL7" s="40">
        <v>48.21</v>
      </c>
      <c r="CM7" s="40">
        <v>57.96</v>
      </c>
      <c r="CN7" s="40">
        <v>56</v>
      </c>
      <c r="CO7" s="40">
        <v>56.81</v>
      </c>
      <c r="CP7" s="40">
        <v>55.65</v>
      </c>
      <c r="CQ7" s="40">
        <v>54.73</v>
      </c>
      <c r="CR7" s="40">
        <v>52.61</v>
      </c>
      <c r="CS7" s="40">
        <v>60.78</v>
      </c>
      <c r="CT7" s="40">
        <v>60.37</v>
      </c>
      <c r="CU7" s="40">
        <v>56.11</v>
      </c>
      <c r="CV7" s="40">
        <v>55.49</v>
      </c>
      <c r="CW7" s="40">
        <v>56.25</v>
      </c>
      <c r="CX7" s="40">
        <v>80.540000000000006</v>
      </c>
      <c r="CY7" s="40">
        <v>80.08</v>
      </c>
      <c r="CZ7" s="40">
        <v>79.69</v>
      </c>
      <c r="DA7" s="40">
        <v>78.66</v>
      </c>
      <c r="DB7" s="40">
        <v>80.2</v>
      </c>
      <c r="DC7" s="40">
        <v>77.52</v>
      </c>
      <c r="DD7" s="40">
        <v>56.4</v>
      </c>
      <c r="DE7" s="40">
        <v>56.61</v>
      </c>
      <c r="DF7" s="40">
        <v>58.98</v>
      </c>
      <c r="DG7" s="40">
        <v>60.65</v>
      </c>
      <c r="DH7" s="40">
        <v>61.52</v>
      </c>
      <c r="DI7" s="40">
        <v>60.09</v>
      </c>
      <c r="DJ7" s="40">
        <v>60.35</v>
      </c>
      <c r="DK7" s="40">
        <v>61.07</v>
      </c>
      <c r="DL7" s="40">
        <v>61.99</v>
      </c>
      <c r="DM7" s="40">
        <v>62.44</v>
      </c>
      <c r="DN7" s="40">
        <v>61.16</v>
      </c>
      <c r="DO7" s="40">
        <v>36.200000000000003</v>
      </c>
      <c r="DP7" s="40">
        <v>41.32</v>
      </c>
      <c r="DQ7" s="40">
        <v>41.32</v>
      </c>
      <c r="DR7" s="40">
        <v>40.69</v>
      </c>
      <c r="DS7" s="40">
        <v>49.24</v>
      </c>
      <c r="DT7" s="40">
        <v>50.93</v>
      </c>
      <c r="DU7" s="40">
        <v>52.07</v>
      </c>
      <c r="DV7" s="40">
        <v>50.36</v>
      </c>
      <c r="DW7" s="40">
        <v>51.48</v>
      </c>
      <c r="DX7" s="40">
        <v>52.79</v>
      </c>
      <c r="DY7" s="40">
        <v>49.95</v>
      </c>
      <c r="DZ7" s="40">
        <v>0</v>
      </c>
      <c r="EA7" s="40">
        <v>1.1000000000000001</v>
      </c>
      <c r="EB7" s="40">
        <v>0</v>
      </c>
      <c r="EC7" s="40">
        <v>0</v>
      </c>
      <c r="ED7" s="40">
        <v>0.59</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108.06</v>
      </c>
      <c r="V11" s="48">
        <f>IF(U6="-",NA(),U6)</f>
        <v>110.53</v>
      </c>
      <c r="W11" s="48">
        <f>IF(V6="-",NA(),V6)</f>
        <v>108.85</v>
      </c>
      <c r="X11" s="48">
        <f>IF(W6="-",NA(),W6)</f>
        <v>102.96</v>
      </c>
      <c r="Y11" s="48">
        <f>IF(X6="-",NA(),X6)</f>
        <v>106.26</v>
      </c>
      <c r="AE11" s="47" t="s">
        <v>23</v>
      </c>
      <c r="AF11" s="48">
        <f>IF(AE6="-",NA(),AE6)</f>
        <v>0</v>
      </c>
      <c r="AG11" s="48">
        <f>IF(AF6="-",NA(),AF6)</f>
        <v>0</v>
      </c>
      <c r="AH11" s="48">
        <f>IF(AG6="-",NA(),AG6)</f>
        <v>0</v>
      </c>
      <c r="AI11" s="48">
        <f>IF(AH6="-",NA(),AH6)</f>
        <v>0</v>
      </c>
      <c r="AJ11" s="48">
        <f>IF(AI6="-",NA(),AI6)</f>
        <v>0</v>
      </c>
      <c r="AP11" s="47" t="s">
        <v>23</v>
      </c>
      <c r="AQ11" s="48">
        <f>IF(AP6="-",NA(),AP6)</f>
        <v>891.79</v>
      </c>
      <c r="AR11" s="48">
        <f>IF(AQ6="-",NA(),AQ6)</f>
        <v>461.21</v>
      </c>
      <c r="AS11" s="48">
        <f>IF(AR6="-",NA(),AR6)</f>
        <v>980.51</v>
      </c>
      <c r="AT11" s="48">
        <f>IF(AS6="-",NA(),AS6)</f>
        <v>1403.9</v>
      </c>
      <c r="AU11" s="48">
        <f>IF(AT6="-",NA(),AT6)</f>
        <v>1134.46</v>
      </c>
      <c r="BA11" s="47" t="s">
        <v>23</v>
      </c>
      <c r="BB11" s="48">
        <f>IF(BA6="-",NA(),BA6)</f>
        <v>201.51</v>
      </c>
      <c r="BC11" s="48">
        <f>IF(BB6="-",NA(),BB6)</f>
        <v>218.42</v>
      </c>
      <c r="BD11" s="48">
        <f>IF(BC6="-",NA(),BC6)</f>
        <v>217.56</v>
      </c>
      <c r="BE11" s="48">
        <f>IF(BD6="-",NA(),BD6)</f>
        <v>193.25</v>
      </c>
      <c r="BF11" s="48">
        <f>IF(BE6="-",NA(),BE6)</f>
        <v>186.06</v>
      </c>
      <c r="BL11" s="47" t="s">
        <v>23</v>
      </c>
      <c r="BM11" s="48">
        <f>IF(BL6="-",NA(),BL6)</f>
        <v>104.59</v>
      </c>
      <c r="BN11" s="48">
        <f>IF(BM6="-",NA(),BM6)</f>
        <v>100.41</v>
      </c>
      <c r="BO11" s="48">
        <f>IF(BN6="-",NA(),BN6)</f>
        <v>86.21</v>
      </c>
      <c r="BP11" s="48">
        <f>IF(BO6="-",NA(),BO6)</f>
        <v>101.44</v>
      </c>
      <c r="BQ11" s="48">
        <f>IF(BP6="-",NA(),BP6)</f>
        <v>103.34</v>
      </c>
      <c r="BW11" s="47" t="s">
        <v>23</v>
      </c>
      <c r="BX11" s="48">
        <f>IF(BW6="-",NA(),BW6)</f>
        <v>21.43</v>
      </c>
      <c r="BY11" s="48">
        <f>IF(BX6="-",NA(),BX6)</f>
        <v>22.28</v>
      </c>
      <c r="BZ11" s="48">
        <f>IF(BY6="-",NA(),BY6)</f>
        <v>26.03</v>
      </c>
      <c r="CA11" s="48">
        <f>IF(BZ6="-",NA(),BZ6)</f>
        <v>24.08</v>
      </c>
      <c r="CB11" s="48">
        <f>IF(CA6="-",NA(),CA6)</f>
        <v>23.49</v>
      </c>
      <c r="CH11" s="47" t="s">
        <v>23</v>
      </c>
      <c r="CI11" s="48">
        <f>IF(CH6="-",NA(),CH6)</f>
        <v>51.04</v>
      </c>
      <c r="CJ11" s="48">
        <f>IF(CI6="-",NA(),CI6)</f>
        <v>49.46</v>
      </c>
      <c r="CK11" s="48">
        <f>IF(CJ6="-",NA(),CJ6)</f>
        <v>48.31</v>
      </c>
      <c r="CL11" s="48">
        <f>IF(CK6="-",NA(),CK6)</f>
        <v>47.98</v>
      </c>
      <c r="CM11" s="48">
        <f>IF(CL6="-",NA(),CL6)</f>
        <v>48.21</v>
      </c>
      <c r="CS11" s="47" t="s">
        <v>23</v>
      </c>
      <c r="CT11" s="48">
        <f>IF(CS6="-",NA(),CS6)</f>
        <v>60.78</v>
      </c>
      <c r="CU11" s="48">
        <f>IF(CT6="-",NA(),CT6)</f>
        <v>60.37</v>
      </c>
      <c r="CV11" s="48">
        <f>IF(CU6="-",NA(),CU6)</f>
        <v>56.11</v>
      </c>
      <c r="CW11" s="48">
        <f>IF(CV6="-",NA(),CV6)</f>
        <v>55.49</v>
      </c>
      <c r="CX11" s="48">
        <f>IF(CW6="-",NA(),CW6)</f>
        <v>56.25</v>
      </c>
      <c r="DD11" s="47" t="s">
        <v>23</v>
      </c>
      <c r="DE11" s="48">
        <f>IF(DD6="-",NA(),DD6)</f>
        <v>56.4</v>
      </c>
      <c r="DF11" s="48">
        <f>IF(DE6="-",NA(),DE6)</f>
        <v>56.61</v>
      </c>
      <c r="DG11" s="48">
        <f>IF(DF6="-",NA(),DF6)</f>
        <v>58.98</v>
      </c>
      <c r="DH11" s="48">
        <f>IF(DG6="-",NA(),DG6)</f>
        <v>60.65</v>
      </c>
      <c r="DI11" s="48">
        <f>IF(DH6="-",NA(),DH6)</f>
        <v>61.52</v>
      </c>
      <c r="DO11" s="47" t="s">
        <v>23</v>
      </c>
      <c r="DP11" s="48">
        <f>IF(DO6="-",NA(),DO6)</f>
        <v>36.200000000000003</v>
      </c>
      <c r="DQ11" s="48">
        <f>IF(DP6="-",NA(),DP6)</f>
        <v>41.32</v>
      </c>
      <c r="DR11" s="48">
        <f>IF(DQ6="-",NA(),DQ6)</f>
        <v>41.32</v>
      </c>
      <c r="DS11" s="48">
        <f>IF(DR6="-",NA(),DR6)</f>
        <v>40.69</v>
      </c>
      <c r="DT11" s="48">
        <f>IF(DS6="-",NA(),DS6)</f>
        <v>49.24</v>
      </c>
      <c r="DZ11" s="47" t="s">
        <v>23</v>
      </c>
      <c r="EA11" s="48">
        <f>IF(DZ6="-",NA(),DZ6)</f>
        <v>0</v>
      </c>
      <c r="EB11" s="48">
        <f>IF(EA6="-",NA(),EA6)</f>
        <v>1.1000000000000001</v>
      </c>
      <c r="EC11" s="48">
        <f>IF(EB6="-",NA(),EB6)</f>
        <v>0</v>
      </c>
      <c r="ED11" s="48">
        <f>IF(EC6="-",NA(),EC6)</f>
        <v>0</v>
      </c>
      <c r="EE11" s="48">
        <f>IF(ED6="-",NA(),ED6)</f>
        <v>0.59</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F19898A7-3E70-42FE-B3EF-A631D3A928AB}"/>
</file>

<file path=customXml/itemProps2.xml><?xml version="1.0" encoding="utf-8"?>
<ds:datastoreItem xmlns:ds="http://schemas.openxmlformats.org/officeDocument/2006/customXml" ds:itemID="{AE11A414-398D-4BF0-8E6B-284B331C5176}"/>
</file>

<file path=customXml/itemProps3.xml><?xml version="1.0" encoding="utf-8"?>
<ds:datastoreItem xmlns:ds="http://schemas.openxmlformats.org/officeDocument/2006/customXml" ds:itemID="{3A034930-E19E-4F0E-9A02-47439F2C3D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2025-02-13T05:43:29Z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