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2" documentId="13_ncr:1_{81269516-00ED-4252-A261-07BED52DEFEF}" xr6:coauthVersionLast="47" xr6:coauthVersionMax="47" xr10:uidLastSave="{9EF428D6-0EB0-46ED-8F8C-6E3CA105052D}"/>
  <workbookProtection workbookAlgorithmName="SHA-512" workbookHashValue="6+BVQFmwQ0xQf40NRWbydj/YoTZ0fCpA2kXogL2sbkEByOfSLvIfqDXxXjj3lnzgfDXbaOqkUrZJTgGWq2LAEg==" workbookSaltValue="1lQGKcoR53LI4hQvF1BBew==" workbookSpinCount="100000" lockStructure="1"/>
  <bookViews>
    <workbookView xWindow="-120" yWindow="-120" windowWidth="29040" windowHeight="15720" xr2:uid="{00000000-000D-0000-FFFF-FFFF00000000}"/>
  </bookViews>
  <sheets>
    <sheet name="法適用_下水道事業" sheetId="4" r:id="rId1"/>
    <sheet name="データ" sheetId="5" state="hidden" r:id="rId2"/>
  </sheet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J85" i="4"/>
  <c r="I85" i="4"/>
  <c r="G85" i="4"/>
  <c r="F85" i="4"/>
  <c r="E85" i="4"/>
  <c r="AT10" i="4"/>
  <c r="AL10" i="4"/>
  <c r="I10" i="4"/>
  <c r="I8" i="4"/>
</calcChain>
</file>

<file path=xl/sharedStrings.xml><?xml version="1.0" encoding="utf-8"?>
<sst xmlns="http://schemas.openxmlformats.org/spreadsheetml/2006/main" count="253" uniqueCount="115">
  <si>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</si>
  <si>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</si>
  <si>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</si>
  <si>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</si>
  <si>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</si>
  <si>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</si>
  <si>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</si>
  <si>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</si>
  <si>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</si>
  <si>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</si>
  <si>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</si>
  <si>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</si>
  <si>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</si>
  <si>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</si>
  <si>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</si>
  <si>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</si>
  <si>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</si>
  <si>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</si>
  <si>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</si>
  <si>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</si>
  <si>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</si>
  <si>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</si>
  <si>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</si>
  <si>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</si>
  <si>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</si>
  <si>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</si>
  <si>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</si>
  <si>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</si>
  <si>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</si>
  <si>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</si>
  <si>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</si>
  <si>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</si>
  <si>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</si>
  <si>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</si>
  <si>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</si>
  <si>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</si>
  <si>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</si>
  <si>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</si>
  <si>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</si>
  <si>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</si>
  <si>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</si>
  <si>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</si>
  <si>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</si>
  <si>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</si>
  <si>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</si>
  <si>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</si>
  <si>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</si>
  <si>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</si>
  <si>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</si>
  <si>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</si>
  <si>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</si>
  <si>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</si>
  <si>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</si>
  <si>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</si>
  <si>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</si>
  <si>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</si>
  <si>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</si>
  <si>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</si>
  <si>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</si>
  <si>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</si>
  <si>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</si>
  <si>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</si>
  <si>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</si>
  <si>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</si>
  <si>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</si>
  <si>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</si>
  <si>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</si>
  <si>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</si>
  <si>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</si>
  <si>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</si>
  <si>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</si>
  <si>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</si>
  <si>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</si>
  <si>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</si>
  <si>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</si>
  <si>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</si>
  <si>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</si>
  <si>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</si>
  <si>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</si>
  <si>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</si>
  <si>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</si>
  <si>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</si>
  <si>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</si>
  <si>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</si>
  <si>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</si>
  <si>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</si>
  <si>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</si>
  <si>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</si>
  <si>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</si>
  <si>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</si>
  <si>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</si>
  <si>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</si>
  <si>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</si>
  <si>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</si>
  <si>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</si>
  <si>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</t>
  </si>
  <si>
    <t>法適用</t>
  </si>
  <si>
    <t>下水道事業</t>
  </si>
  <si>
    <t>流域下水道</t>
  </si>
  <si>
    <t>E1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</si>
  <si>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</si>
  <si>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</si>
  <si>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</si>
  <si>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</si>
  <si>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</si>
  <si>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</si>
  <si>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</si>
  <si>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</si>
  <si>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</si>
  <si>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</si>
  <si>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</si>
  <si>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</si>
  <si>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令和２年度より公営企業会計に移行したため、減価償却累計額が４か年分しか計上されていないことから、類似団体に比して低い水準となっています。
②管渠老朽化率
　事業開始が最も早い新潟処理区の供用開始が昭和55年であり、法定耐用年数を経過した管渠はありません。
③管渠改善率
　令和５年度の管渠の更新はありませんでした。</t>
    <phoneticPr fontId="4"/>
  </si>
  <si>
    <t>　本県では流域下水道施設維持管理計画を踏まえて、
・定期的な調査・点検の実施
・現在の施設状態の評価
・下水道ストックマネジメント計画の策定
・計画的な修繕及び改築更新の実施
を行い、各施設のライフサイクルコスト（LCC）の縮減と事業の平準化を図ることとしています。
　今後とも、経営戦略を踏まえながら、計画的な更新投資及び維持管理により施設の安全性・信頼性を確保するとともに、経営基盤の強化に努めます。</t>
    <phoneticPr fontId="4"/>
  </si>
  <si>
    <t>①経常収支比率、②累積欠損金比率
　経常収支比率は100%を上回っており、累積欠損金もないことから、経営は健全であると考えています。
③流動比率
　流動比率は100%を超えており、支払能力に支障はないと考えています。
④企業債残高対事業規模比率
　投資計画に基づき適切な施設整備・改築更新を行っており、類似団体と比較しても概ね同じ比率となっています。
⑥汚水処理原価
　企業債利息が減少したことにより、前年度比0.44円の減となっています。
⑦施設利用率
　類似団体より低い状況にあり、汚水処理の広域化・共同化計画に基づき、市町村の下水道等との接続を進めることで利用率向上に努めます。
⑧水洗化率
　類似団体より低い状況にあり、関連市町村と連携し、接続率向上に努めます。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</si>
</sst>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0.02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2B-434A-92D8-3FABA651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1.87</c:v>
                </c:pt>
                <c:pt idx="2">
                  <c:v>0.1</c:v>
                </c:pt>
                <c:pt idx="3">
                  <c:v>0.09</c:v>
                </c:pt>
                <c:pt idx="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2B-434A-92D8-3FABA651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69.91</c:v>
                </c:pt>
                <c:pt idx="2">
                  <c:v>67.87</c:v>
                </c:pt>
                <c:pt idx="3">
                  <c:v>67.38</c:v>
                </c:pt>
                <c:pt idx="4">
                  <c:v>66.84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6-4A31-A7F3-F28DAD07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68.2</c:v>
                </c:pt>
                <c:pt idx="2">
                  <c:v>68.05</c:v>
                </c:pt>
                <c:pt idx="3">
                  <c:v>67.099999999999994</c:v>
                </c:pt>
                <c:pt idx="4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6-4A31-A7F3-F28DAD07E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86.89</c:v>
                </c:pt>
                <c:pt idx="2">
                  <c:v>87.3</c:v>
                </c:pt>
                <c:pt idx="3">
                  <c:v>87.88</c:v>
                </c:pt>
                <c:pt idx="4">
                  <c:v>88.31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5-4510-B565-1E59C258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94.01</c:v>
                </c:pt>
                <c:pt idx="2">
                  <c:v>94.14</c:v>
                </c:pt>
                <c:pt idx="3">
                  <c:v>94.02</c:v>
                </c:pt>
                <c:pt idx="4">
                  <c:v>94.43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D5-4510-B565-1E59C258E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109.51</c:v>
                </c:pt>
                <c:pt idx="2">
                  <c:v>107.51</c:v>
                </c:pt>
                <c:pt idx="3">
                  <c:v>107.66</c:v>
                </c:pt>
                <c:pt idx="4">
                  <c:v>110.74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D-4F74-AFE4-4E8146666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101.63</c:v>
                </c:pt>
                <c:pt idx="2">
                  <c:v>100.14</c:v>
                </c:pt>
                <c:pt idx="3">
                  <c:v>99.22</c:v>
                </c:pt>
                <c:pt idx="4">
                  <c:v>100.31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FD-4F74-AFE4-4E8146666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4.6100000000000003</c:v>
                </c:pt>
                <c:pt idx="2">
                  <c:v>8.83</c:v>
                </c:pt>
                <c:pt idx="3">
                  <c:v>12.85</c:v>
                </c:pt>
                <c:pt idx="4">
                  <c:v>16.63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0-4EDD-BE4E-1A6721947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31.96</c:v>
                </c:pt>
                <c:pt idx="2">
                  <c:v>34.17</c:v>
                </c:pt>
                <c:pt idx="3">
                  <c:v>36.770000000000003</c:v>
                </c:pt>
                <c:pt idx="4">
                  <c:v>41.04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A0-4EDD-BE4E-1A6721947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8-41F2-A617-AB6695FFE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0.93</c:v>
                </c:pt>
                <c:pt idx="2">
                  <c:v>1.04</c:v>
                </c:pt>
                <c:pt idx="3">
                  <c:v>1.26</c:v>
                </c:pt>
                <c:pt idx="4">
                  <c:v>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8-41F2-A617-AB6695FFE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A-4E67-B90F-E04943E0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9.1</c:v>
                </c:pt>
                <c:pt idx="2">
                  <c:v>10.71</c:v>
                </c:pt>
                <c:pt idx="3">
                  <c:v>11.46</c:v>
                </c:pt>
                <c:pt idx="4">
                  <c:v>9.85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A-4E67-B90F-E04943E0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89.43</c:v>
                </c:pt>
                <c:pt idx="2">
                  <c:v>101.67</c:v>
                </c:pt>
                <c:pt idx="3">
                  <c:v>112.27</c:v>
                </c:pt>
                <c:pt idx="4">
                  <c:v>142.76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C5-4C01-8C36-33210230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101.14</c:v>
                </c:pt>
                <c:pt idx="2">
                  <c:v>104.74</c:v>
                </c:pt>
                <c:pt idx="3">
                  <c:v>104.74</c:v>
                </c:pt>
                <c:pt idx="4">
                  <c:v>104.66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C5-4C01-8C36-33210230E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297.07</c:v>
                </c:pt>
                <c:pt idx="2">
                  <c:v>292.19</c:v>
                </c:pt>
                <c:pt idx="3">
                  <c:v>276.33</c:v>
                </c:pt>
                <c:pt idx="4">
                  <c:v>225.57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3-4A46-BECB-E16D2C78E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255.67</c:v>
                </c:pt>
                <c:pt idx="2">
                  <c:v>242.44</c:v>
                </c:pt>
                <c:pt idx="3">
                  <c:v>228.09</c:v>
                </c:pt>
                <c:pt idx="4">
                  <c:v>223.54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63-4A46-BECB-E16D2C78E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D-4219-9EC6-054050B9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AD-4219-9EC6-054050B90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50.21</c:v>
                </c:pt>
                <c:pt idx="2">
                  <c:v>50.14</c:v>
                </c:pt>
                <c:pt idx="3">
                  <c:v>50.59</c:v>
                </c:pt>
                <c:pt idx="4">
                  <c:v>50.15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D-4325-BDE2-C0CF3D7EC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50.67</c:v>
                </c:pt>
                <c:pt idx="2">
                  <c:v>48.7</c:v>
                </c:pt>
                <c:pt idx="3">
                  <c:v>52.53</c:v>
                </c:pt>
                <c:pt idx="4">
                  <c:v>52.75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9D-4325-BDE2-C0CF3D7EC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【225.90】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AW12" sqref="AW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新潟県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9" t="str">
        <f>データ!I6</f>
        <v>法適用</v>
      </c>
      <c r="C8" s="39"/>
      <c r="D8" s="39"/>
      <c r="E8" s="39"/>
      <c r="F8" s="39"/>
      <c r="G8" s="39"/>
      <c r="H8" s="39"/>
      <c r="I8" s="39" t="str">
        <f>データ!J6</f>
        <v>下水道事業</v>
      </c>
      <c r="J8" s="39"/>
      <c r="K8" s="39"/>
      <c r="L8" s="39"/>
      <c r="M8" s="39"/>
      <c r="N8" s="39"/>
      <c r="O8" s="39"/>
      <c r="P8" s="39" t="str">
        <f>データ!K6</f>
        <v>流域下水道</v>
      </c>
      <c r="Q8" s="39"/>
      <c r="R8" s="39"/>
      <c r="S8" s="39"/>
      <c r="T8" s="39"/>
      <c r="U8" s="39"/>
      <c r="V8" s="39"/>
      <c r="W8" s="39" t="str">
        <f>データ!L6</f>
        <v>E1</v>
      </c>
      <c r="X8" s="39"/>
      <c r="Y8" s="39"/>
      <c r="Z8" s="39"/>
      <c r="AA8" s="39"/>
      <c r="AB8" s="39"/>
      <c r="AC8" s="39"/>
      <c r="AD8" s="40" t="str">
        <f>データ!$M$6</f>
        <v>非設置</v>
      </c>
      <c r="AE8" s="40"/>
      <c r="AF8" s="40"/>
      <c r="AG8" s="40"/>
      <c r="AH8" s="40"/>
      <c r="AI8" s="40"/>
      <c r="AJ8" s="40"/>
      <c r="AK8" s="3"/>
      <c r="AL8" s="41">
        <f>データ!S6</f>
        <v>2137672</v>
      </c>
      <c r="AM8" s="41"/>
      <c r="AN8" s="41"/>
      <c r="AO8" s="41"/>
      <c r="AP8" s="41"/>
      <c r="AQ8" s="41"/>
      <c r="AR8" s="41"/>
      <c r="AS8" s="41"/>
      <c r="AT8" s="34">
        <f>データ!T6</f>
        <v>12583.88</v>
      </c>
      <c r="AU8" s="34"/>
      <c r="AV8" s="34"/>
      <c r="AW8" s="34"/>
      <c r="AX8" s="34"/>
      <c r="AY8" s="34"/>
      <c r="AZ8" s="34"/>
      <c r="BA8" s="34"/>
      <c r="BB8" s="34">
        <f>データ!U6</f>
        <v>169.87</v>
      </c>
      <c r="BC8" s="34"/>
      <c r="BD8" s="34"/>
      <c r="BE8" s="34"/>
      <c r="BF8" s="34"/>
      <c r="BG8" s="34"/>
      <c r="BH8" s="34"/>
      <c r="BI8" s="34"/>
      <c r="BJ8" s="3"/>
      <c r="BK8" s="3"/>
      <c r="BL8" s="35" t="s">
        <v>10</v>
      </c>
      <c r="BM8" s="36"/>
      <c r="BN8" s="37" t="s">
        <v>11</v>
      </c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4" t="str">
        <f>データ!N6</f>
        <v>-</v>
      </c>
      <c r="C10" s="34"/>
      <c r="D10" s="34"/>
      <c r="E10" s="34"/>
      <c r="F10" s="34"/>
      <c r="G10" s="34"/>
      <c r="H10" s="34"/>
      <c r="I10" s="34">
        <f>データ!O6</f>
        <v>79.97</v>
      </c>
      <c r="J10" s="34"/>
      <c r="K10" s="34"/>
      <c r="L10" s="34"/>
      <c r="M10" s="34"/>
      <c r="N10" s="34"/>
      <c r="O10" s="34"/>
      <c r="P10" s="34">
        <f>データ!P6</f>
        <v>50.7</v>
      </c>
      <c r="Q10" s="34"/>
      <c r="R10" s="34"/>
      <c r="S10" s="34"/>
      <c r="T10" s="34"/>
      <c r="U10" s="34"/>
      <c r="V10" s="34"/>
      <c r="W10" s="34">
        <f>データ!Q6</f>
        <v>100</v>
      </c>
      <c r="X10" s="34"/>
      <c r="Y10" s="34"/>
      <c r="Z10" s="34"/>
      <c r="AA10" s="34"/>
      <c r="AB10" s="34"/>
      <c r="AC10" s="34"/>
      <c r="AD10" s="41">
        <f>データ!R6</f>
        <v>0</v>
      </c>
      <c r="AE10" s="41"/>
      <c r="AF10" s="41"/>
      <c r="AG10" s="41"/>
      <c r="AH10" s="41"/>
      <c r="AI10" s="41"/>
      <c r="AJ10" s="41"/>
      <c r="AK10" s="2"/>
      <c r="AL10" s="41">
        <f>データ!V6</f>
        <v>717689</v>
      </c>
      <c r="AM10" s="41"/>
      <c r="AN10" s="41"/>
      <c r="AO10" s="41"/>
      <c r="AP10" s="41"/>
      <c r="AQ10" s="41"/>
      <c r="AR10" s="41"/>
      <c r="AS10" s="41"/>
      <c r="AT10" s="34">
        <f>データ!W6</f>
        <v>217.23</v>
      </c>
      <c r="AU10" s="34"/>
      <c r="AV10" s="34"/>
      <c r="AW10" s="34"/>
      <c r="AX10" s="34"/>
      <c r="AY10" s="34"/>
      <c r="AZ10" s="34"/>
      <c r="BA10" s="34"/>
      <c r="BB10" s="34">
        <f>データ!X6</f>
        <v>3303.82</v>
      </c>
      <c r="BC10" s="34"/>
      <c r="BD10" s="34"/>
      <c r="BE10" s="34"/>
      <c r="BF10" s="34"/>
      <c r="BG10" s="34"/>
      <c r="BH10" s="34"/>
      <c r="BI10" s="34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112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113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【100.34】</v>
      </c>
      <c r="F85" s="12" t="str">
        <f>データ!AT6</f>
        <v>【9.79】</v>
      </c>
      <c r="G85" s="12" t="str">
        <f>データ!BE6</f>
        <v>【104.39】</v>
      </c>
      <c r="H85" s="12" t="str">
        <f>データ!BP6</f>
        <v>【225.90】</v>
      </c>
      <c r="I85" s="12" t="str">
        <f>データ!CA6</f>
        <v>【0.00】</v>
      </c>
      <c r="J85" s="12" t="str">
        <f>データ!CL6</f>
        <v>【52.93】</v>
      </c>
      <c r="K85" s="12" t="str">
        <f>データ!CW6</f>
        <v>【71.88】</v>
      </c>
      <c r="L85" s="12" t="str">
        <f>データ!DH6</f>
        <v>【94.36】</v>
      </c>
      <c r="M85" s="12" t="str">
        <f>データ!DS6</f>
        <v>【40.81】</v>
      </c>
      <c r="N85" s="12" t="str">
        <f>データ!ED6</f>
        <v>【1.62】</v>
      </c>
      <c r="O85" s="12" t="str">
        <f>データ!EO6</f>
        <v>【0.06】</v>
      </c>
    </row>
  </sheetData>
  <sheetProtection algorithmName="SHA-512" hashValue="ahymV0SrfJBYnegF11ePfJvBonHdR6cNNTXrmWMlcLP6RraBEVNQBaWdsD+5b5USflqKSkI8bhbkj9koWIU6vw==" saltValue="/4ICD5J8WTqs89vfmDRGz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28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55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56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57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58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59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60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61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62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63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65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2023</v>
      </c>
      <c r="C6" s="19">
        <f t="shared" ref="C6:X6" si="3">C7</f>
        <v>150002</v>
      </c>
      <c r="D6" s="19">
        <f t="shared" si="3"/>
        <v>46</v>
      </c>
      <c r="E6" s="19">
        <f t="shared" si="3"/>
        <v>17</v>
      </c>
      <c r="F6" s="19">
        <f t="shared" si="3"/>
        <v>3</v>
      </c>
      <c r="G6" s="19">
        <f t="shared" si="3"/>
        <v>0</v>
      </c>
      <c r="H6" s="19" t="str">
        <f t="shared" si="3"/>
        <v>新潟県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流域下水道</v>
      </c>
      <c r="L6" s="19" t="str">
        <f t="shared" si="3"/>
        <v>E1</v>
      </c>
      <c r="M6" s="19" t="str">
        <f t="shared" si="3"/>
        <v>非設置</v>
      </c>
      <c r="N6" s="20" t="str">
        <f t="shared" si="3"/>
        <v>-</v>
      </c>
      <c r="O6" s="20">
        <f t="shared" si="3"/>
        <v>79.97</v>
      </c>
      <c r="P6" s="20">
        <f t="shared" si="3"/>
        <v>50.7</v>
      </c>
      <c r="Q6" s="20">
        <f t="shared" si="3"/>
        <v>100</v>
      </c>
      <c r="R6" s="20">
        <f t="shared" si="3"/>
        <v>0</v>
      </c>
      <c r="S6" s="20">
        <f t="shared" si="3"/>
        <v>2137672</v>
      </c>
      <c r="T6" s="20">
        <f t="shared" si="3"/>
        <v>12583.88</v>
      </c>
      <c r="U6" s="20">
        <f t="shared" si="3"/>
        <v>169.87</v>
      </c>
      <c r="V6" s="20">
        <f t="shared" si="3"/>
        <v>717689</v>
      </c>
      <c r="W6" s="20">
        <f t="shared" si="3"/>
        <v>217.23</v>
      </c>
      <c r="X6" s="20">
        <f t="shared" si="3"/>
        <v>3303.82</v>
      </c>
      <c r="Y6" s="21" t="str">
        <f>IF(Y7="",NA(),Y7)</f>
        <v>-</v>
      </c>
      <c r="Z6" s="21">
        <f t="shared" ref="Z6:AH6" si="4">IF(Z7="",NA(),Z7)</f>
        <v>109.51</v>
      </c>
      <c r="AA6" s="21">
        <f t="shared" si="4"/>
        <v>107.51</v>
      </c>
      <c r="AB6" s="21">
        <f t="shared" si="4"/>
        <v>107.66</v>
      </c>
      <c r="AC6" s="21">
        <f t="shared" si="4"/>
        <v>110.74</v>
      </c>
      <c r="AD6" s="21" t="str">
        <f t="shared" si="4"/>
        <v>-</v>
      </c>
      <c r="AE6" s="21">
        <f t="shared" si="4"/>
        <v>101.63</v>
      </c>
      <c r="AF6" s="21">
        <f t="shared" si="4"/>
        <v>100.14</v>
      </c>
      <c r="AG6" s="21">
        <f t="shared" si="4"/>
        <v>99.22</v>
      </c>
      <c r="AH6" s="21">
        <f t="shared" si="4"/>
        <v>100.31</v>
      </c>
      <c r="AI6" s="20" t="str">
        <f>IF(AI7="","",IF(AI7="-","【-】","【"&amp;SUBSTITUTE(TEXT(AI7,"#,##0.00"),"-","△")&amp;"】"))</f>
        <v>【100.34】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9.1</v>
      </c>
      <c r="AQ6" s="21">
        <f t="shared" si="5"/>
        <v>10.71</v>
      </c>
      <c r="AR6" s="21">
        <f t="shared" si="5"/>
        <v>11.46</v>
      </c>
      <c r="AS6" s="21">
        <f t="shared" si="5"/>
        <v>9.85</v>
      </c>
      <c r="AT6" s="20" t="str">
        <f>IF(AT7="","",IF(AT7="-","【-】","【"&amp;SUBSTITUTE(TEXT(AT7,"#,##0.00"),"-","△")&amp;"】"))</f>
        <v>【9.79】</v>
      </c>
      <c r="AU6" s="21" t="str">
        <f>IF(AU7="",NA(),AU7)</f>
        <v>-</v>
      </c>
      <c r="AV6" s="21">
        <f t="shared" ref="AV6:BD6" si="6">IF(AV7="",NA(),AV7)</f>
        <v>89.43</v>
      </c>
      <c r="AW6" s="21">
        <f t="shared" si="6"/>
        <v>101.67</v>
      </c>
      <c r="AX6" s="21">
        <f t="shared" si="6"/>
        <v>112.27</v>
      </c>
      <c r="AY6" s="21">
        <f t="shared" si="6"/>
        <v>142.76</v>
      </c>
      <c r="AZ6" s="21" t="str">
        <f t="shared" si="6"/>
        <v>-</v>
      </c>
      <c r="BA6" s="21">
        <f t="shared" si="6"/>
        <v>101.14</v>
      </c>
      <c r="BB6" s="21">
        <f t="shared" si="6"/>
        <v>104.74</v>
      </c>
      <c r="BC6" s="21">
        <f t="shared" si="6"/>
        <v>104.74</v>
      </c>
      <c r="BD6" s="21">
        <f t="shared" si="6"/>
        <v>104.66</v>
      </c>
      <c r="BE6" s="20" t="str">
        <f>IF(BE7="","",IF(BE7="-","【-】","【"&amp;SUBSTITUTE(TEXT(BE7,"#,##0.00"),"-","△")&amp;"】"))</f>
        <v>【104.39】</v>
      </c>
      <c r="BF6" s="21" t="str">
        <f>IF(BF7="",NA(),BF7)</f>
        <v>-</v>
      </c>
      <c r="BG6" s="21">
        <f t="shared" ref="BG6:BO6" si="7">IF(BG7="",NA(),BG7)</f>
        <v>297.07</v>
      </c>
      <c r="BH6" s="21">
        <f t="shared" si="7"/>
        <v>292.19</v>
      </c>
      <c r="BI6" s="21">
        <f t="shared" si="7"/>
        <v>276.33</v>
      </c>
      <c r="BJ6" s="21">
        <f t="shared" si="7"/>
        <v>225.57</v>
      </c>
      <c r="BK6" s="21" t="str">
        <f t="shared" si="7"/>
        <v>-</v>
      </c>
      <c r="BL6" s="21">
        <f t="shared" si="7"/>
        <v>255.67</v>
      </c>
      <c r="BM6" s="21">
        <f t="shared" si="7"/>
        <v>242.44</v>
      </c>
      <c r="BN6" s="21">
        <f t="shared" si="7"/>
        <v>228.09</v>
      </c>
      <c r="BO6" s="21">
        <f t="shared" si="7"/>
        <v>223.54</v>
      </c>
      <c r="BP6" s="20" t="str">
        <f>IF(BP7="","",IF(BP7="-","【-】","【"&amp;SUBSTITUTE(TEXT(BP7,"#,##0.00"),"-","△")&amp;"】"))</f>
        <v>【225.90】</v>
      </c>
      <c r="BQ6" s="21" t="str">
        <f>IF(BQ7="",NA(),BQ7)</f>
        <v>-</v>
      </c>
      <c r="BR6" s="20">
        <f t="shared" ref="BR6:BZ6" si="8">IF(BR7="",NA(),BR7)</f>
        <v>0</v>
      </c>
      <c r="BS6" s="20">
        <f t="shared" si="8"/>
        <v>0</v>
      </c>
      <c r="BT6" s="20">
        <f t="shared" si="8"/>
        <v>0</v>
      </c>
      <c r="BU6" s="20">
        <f t="shared" si="8"/>
        <v>0</v>
      </c>
      <c r="BV6" s="21" t="str">
        <f t="shared" si="8"/>
        <v>-</v>
      </c>
      <c r="BW6" s="20">
        <f t="shared" si="8"/>
        <v>0</v>
      </c>
      <c r="BX6" s="20">
        <f t="shared" si="8"/>
        <v>0</v>
      </c>
      <c r="BY6" s="20">
        <f t="shared" si="8"/>
        <v>0</v>
      </c>
      <c r="BZ6" s="20">
        <f t="shared" si="8"/>
        <v>0</v>
      </c>
      <c r="CA6" s="20" t="str">
        <f>IF(CA7="","",IF(CA7="-","【-】","【"&amp;SUBSTITUTE(TEXT(CA7,"#,##0.00"),"-","△")&amp;"】"))</f>
        <v>【0.00】</v>
      </c>
      <c r="CB6" s="21" t="str">
        <f>IF(CB7="",NA(),CB7)</f>
        <v>-</v>
      </c>
      <c r="CC6" s="21">
        <f t="shared" ref="CC6:CK6" si="9">IF(CC7="",NA(),CC7)</f>
        <v>50.21</v>
      </c>
      <c r="CD6" s="21">
        <f t="shared" si="9"/>
        <v>50.14</v>
      </c>
      <c r="CE6" s="21">
        <f t="shared" si="9"/>
        <v>50.59</v>
      </c>
      <c r="CF6" s="21">
        <f t="shared" si="9"/>
        <v>50.15</v>
      </c>
      <c r="CG6" s="21" t="str">
        <f t="shared" si="9"/>
        <v>-</v>
      </c>
      <c r="CH6" s="21">
        <f t="shared" si="9"/>
        <v>50.67</v>
      </c>
      <c r="CI6" s="21">
        <f t="shared" si="9"/>
        <v>48.7</v>
      </c>
      <c r="CJ6" s="21">
        <f t="shared" si="9"/>
        <v>52.53</v>
      </c>
      <c r="CK6" s="21">
        <f t="shared" si="9"/>
        <v>52.75</v>
      </c>
      <c r="CL6" s="20" t="str">
        <f>IF(CL7="","",IF(CL7="-","【-】","【"&amp;SUBSTITUTE(TEXT(CL7,"#,##0.00"),"-","△")&amp;"】"))</f>
        <v>【52.93】</v>
      </c>
      <c r="CM6" s="21" t="str">
        <f>IF(CM7="",NA(),CM7)</f>
        <v>-</v>
      </c>
      <c r="CN6" s="21">
        <f t="shared" ref="CN6:CV6" si="10">IF(CN7="",NA(),CN7)</f>
        <v>69.91</v>
      </c>
      <c r="CO6" s="21">
        <f t="shared" si="10"/>
        <v>67.87</v>
      </c>
      <c r="CP6" s="21">
        <f t="shared" si="10"/>
        <v>67.38</v>
      </c>
      <c r="CQ6" s="21">
        <f t="shared" si="10"/>
        <v>66.84</v>
      </c>
      <c r="CR6" s="21" t="str">
        <f t="shared" si="10"/>
        <v>-</v>
      </c>
      <c r="CS6" s="21">
        <f t="shared" si="10"/>
        <v>68.2</v>
      </c>
      <c r="CT6" s="21">
        <f t="shared" si="10"/>
        <v>68.05</v>
      </c>
      <c r="CU6" s="21">
        <f t="shared" si="10"/>
        <v>67.099999999999994</v>
      </c>
      <c r="CV6" s="21">
        <f t="shared" si="10"/>
        <v>71.900000000000006</v>
      </c>
      <c r="CW6" s="20" t="str">
        <f>IF(CW7="","",IF(CW7="-","【-】","【"&amp;SUBSTITUTE(TEXT(CW7,"#,##0.00"),"-","△")&amp;"】"))</f>
        <v>【71.88】</v>
      </c>
      <c r="CX6" s="21" t="str">
        <f>IF(CX7="",NA(),CX7)</f>
        <v>-</v>
      </c>
      <c r="CY6" s="21">
        <f t="shared" ref="CY6:DG6" si="11">IF(CY7="",NA(),CY7)</f>
        <v>86.89</v>
      </c>
      <c r="CZ6" s="21">
        <f t="shared" si="11"/>
        <v>87.3</v>
      </c>
      <c r="DA6" s="21">
        <f t="shared" si="11"/>
        <v>87.88</v>
      </c>
      <c r="DB6" s="21">
        <f t="shared" si="11"/>
        <v>88.31</v>
      </c>
      <c r="DC6" s="21" t="str">
        <f t="shared" si="11"/>
        <v>-</v>
      </c>
      <c r="DD6" s="21">
        <f t="shared" si="11"/>
        <v>94.01</v>
      </c>
      <c r="DE6" s="21">
        <f t="shared" si="11"/>
        <v>94.14</v>
      </c>
      <c r="DF6" s="21">
        <f t="shared" si="11"/>
        <v>94.02</v>
      </c>
      <c r="DG6" s="21">
        <f t="shared" si="11"/>
        <v>94.43</v>
      </c>
      <c r="DH6" s="20" t="str">
        <f>IF(DH7="","",IF(DH7="-","【-】","【"&amp;SUBSTITUTE(TEXT(DH7,"#,##0.00"),"-","△")&amp;"】"))</f>
        <v>【94.36】</v>
      </c>
      <c r="DI6" s="21" t="str">
        <f>IF(DI7="",NA(),DI7)</f>
        <v>-</v>
      </c>
      <c r="DJ6" s="21">
        <f t="shared" ref="DJ6:DR6" si="12">IF(DJ7="",NA(),DJ7)</f>
        <v>4.6100000000000003</v>
      </c>
      <c r="DK6" s="21">
        <f t="shared" si="12"/>
        <v>8.83</v>
      </c>
      <c r="DL6" s="21">
        <f t="shared" si="12"/>
        <v>12.85</v>
      </c>
      <c r="DM6" s="21">
        <f t="shared" si="12"/>
        <v>16.63</v>
      </c>
      <c r="DN6" s="21" t="str">
        <f t="shared" si="12"/>
        <v>-</v>
      </c>
      <c r="DO6" s="21">
        <f t="shared" si="12"/>
        <v>31.96</v>
      </c>
      <c r="DP6" s="21">
        <f t="shared" si="12"/>
        <v>34.17</v>
      </c>
      <c r="DQ6" s="21">
        <f t="shared" si="12"/>
        <v>36.770000000000003</v>
      </c>
      <c r="DR6" s="21">
        <f t="shared" si="12"/>
        <v>41.04</v>
      </c>
      <c r="DS6" s="20" t="str">
        <f>IF(DS7="","",IF(DS7="-","【-】","【"&amp;SUBSTITUTE(TEXT(DS7,"#,##0.00"),"-","△")&amp;"】"))</f>
        <v>【40.81】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>
        <f t="shared" si="13"/>
        <v>0.93</v>
      </c>
      <c r="EA6" s="21">
        <f t="shared" si="13"/>
        <v>1.04</v>
      </c>
      <c r="EB6" s="21">
        <f t="shared" si="13"/>
        <v>1.26</v>
      </c>
      <c r="EC6" s="21">
        <f t="shared" si="13"/>
        <v>1.64</v>
      </c>
      <c r="ED6" s="20" t="str">
        <f>IF(ED7="","",IF(ED7="-","【-】","【"&amp;SUBSTITUTE(TEXT(ED7,"#,##0.00"),"-","△")&amp;"】"))</f>
        <v>【1.62】</v>
      </c>
      <c r="EE6" s="21" t="str">
        <f>IF(EE7="",NA(),EE7)</f>
        <v>-</v>
      </c>
      <c r="EF6" s="21">
        <f t="shared" ref="EF6:EN6" si="14">IF(EF7="",NA(),EF7)</f>
        <v>0.1</v>
      </c>
      <c r="EG6" s="21">
        <f t="shared" si="14"/>
        <v>0.02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1.87</v>
      </c>
      <c r="EL6" s="21">
        <f t="shared" si="14"/>
        <v>0.1</v>
      </c>
      <c r="EM6" s="21">
        <f t="shared" si="14"/>
        <v>0.09</v>
      </c>
      <c r="EN6" s="21">
        <f t="shared" si="14"/>
        <v>0.06</v>
      </c>
      <c r="EO6" s="20" t="str">
        <f>IF(EO7="","",IF(EO7="-","【-】","【"&amp;SUBSTITUTE(TEXT(EO7,"#,##0.00"),"-","△")&amp;"】"))</f>
        <v>【0.06】</v>
      </c>
    </row>
    <row r="7" spans="1:148" s="22" customFormat="1" x14ac:dyDescent="0.15">
      <c r="A7" s="14"/>
      <c r="B7" s="23">
        <v>2023</v>
      </c>
      <c r="C7" s="23">
        <v>150002</v>
      </c>
      <c r="D7" s="23">
        <v>46</v>
      </c>
      <c r="E7" s="23">
        <v>17</v>
      </c>
      <c r="F7" s="23">
        <v>3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79.97</v>
      </c>
      <c r="P7" s="24">
        <v>50.7</v>
      </c>
      <c r="Q7" s="24">
        <v>100</v>
      </c>
      <c r="R7" s="24">
        <v>0</v>
      </c>
      <c r="S7" s="24">
        <v>2137672</v>
      </c>
      <c r="T7" s="24">
        <v>12583.88</v>
      </c>
      <c r="U7" s="24">
        <v>169.87</v>
      </c>
      <c r="V7" s="24">
        <v>717689</v>
      </c>
      <c r="W7" s="24">
        <v>217.23</v>
      </c>
      <c r="X7" s="24">
        <v>3303.82</v>
      </c>
      <c r="Y7" s="24" t="s">
        <v>101</v>
      </c>
      <c r="Z7" s="24">
        <v>109.51</v>
      </c>
      <c r="AA7" s="24">
        <v>107.51</v>
      </c>
      <c r="AB7" s="24">
        <v>107.66</v>
      </c>
      <c r="AC7" s="24">
        <v>110.74</v>
      </c>
      <c r="AD7" s="24" t="s">
        <v>101</v>
      </c>
      <c r="AE7" s="24">
        <v>101.63</v>
      </c>
      <c r="AF7" s="24">
        <v>100.14</v>
      </c>
      <c r="AG7" s="24">
        <v>99.22</v>
      </c>
      <c r="AH7" s="24">
        <v>100.31</v>
      </c>
      <c r="AI7" s="24">
        <v>100.34</v>
      </c>
      <c r="AJ7" s="24" t="s">
        <v>101</v>
      </c>
      <c r="AK7" s="24">
        <v>0</v>
      </c>
      <c r="AL7" s="24">
        <v>0</v>
      </c>
      <c r="AM7" s="24">
        <v>0</v>
      </c>
      <c r="AN7" s="24">
        <v>0</v>
      </c>
      <c r="AO7" s="24" t="s">
        <v>101</v>
      </c>
      <c r="AP7" s="24">
        <v>9.1</v>
      </c>
      <c r="AQ7" s="24">
        <v>10.71</v>
      </c>
      <c r="AR7" s="24">
        <v>11.46</v>
      </c>
      <c r="AS7" s="24">
        <v>9.85</v>
      </c>
      <c r="AT7" s="24">
        <v>9.7899999999999991</v>
      </c>
      <c r="AU7" s="24" t="s">
        <v>101</v>
      </c>
      <c r="AV7" s="24">
        <v>89.43</v>
      </c>
      <c r="AW7" s="24">
        <v>101.67</v>
      </c>
      <c r="AX7" s="24">
        <v>112.27</v>
      </c>
      <c r="AY7" s="24">
        <v>142.76</v>
      </c>
      <c r="AZ7" s="24" t="s">
        <v>101</v>
      </c>
      <c r="BA7" s="24">
        <v>101.14</v>
      </c>
      <c r="BB7" s="24">
        <v>104.74</v>
      </c>
      <c r="BC7" s="24">
        <v>104.74</v>
      </c>
      <c r="BD7" s="24">
        <v>104.66</v>
      </c>
      <c r="BE7" s="24">
        <v>104.39</v>
      </c>
      <c r="BF7" s="24" t="s">
        <v>101</v>
      </c>
      <c r="BG7" s="24">
        <v>297.07</v>
      </c>
      <c r="BH7" s="24">
        <v>292.19</v>
      </c>
      <c r="BI7" s="24">
        <v>276.33</v>
      </c>
      <c r="BJ7" s="24">
        <v>225.57</v>
      </c>
      <c r="BK7" s="24" t="s">
        <v>101</v>
      </c>
      <c r="BL7" s="24">
        <v>255.67</v>
      </c>
      <c r="BM7" s="24">
        <v>242.44</v>
      </c>
      <c r="BN7" s="24">
        <v>228.09</v>
      </c>
      <c r="BO7" s="24">
        <v>223.54</v>
      </c>
      <c r="BP7" s="24">
        <v>225.9</v>
      </c>
      <c r="BQ7" s="24" t="s">
        <v>101</v>
      </c>
      <c r="BR7" s="24">
        <v>0</v>
      </c>
      <c r="BS7" s="24">
        <v>0</v>
      </c>
      <c r="BT7" s="24">
        <v>0</v>
      </c>
      <c r="BU7" s="24">
        <v>0</v>
      </c>
      <c r="BV7" s="24" t="s">
        <v>101</v>
      </c>
      <c r="BW7" s="24">
        <v>0</v>
      </c>
      <c r="BX7" s="24">
        <v>0</v>
      </c>
      <c r="BY7" s="24">
        <v>0</v>
      </c>
      <c r="BZ7" s="24">
        <v>0</v>
      </c>
      <c r="CA7" s="24">
        <v>0</v>
      </c>
      <c r="CB7" s="24" t="s">
        <v>101</v>
      </c>
      <c r="CC7" s="24">
        <v>50.21</v>
      </c>
      <c r="CD7" s="24">
        <v>50.14</v>
      </c>
      <c r="CE7" s="24">
        <v>50.59</v>
      </c>
      <c r="CF7" s="24">
        <v>50.15</v>
      </c>
      <c r="CG7" s="24" t="s">
        <v>101</v>
      </c>
      <c r="CH7" s="24">
        <v>50.67</v>
      </c>
      <c r="CI7" s="24">
        <v>48.7</v>
      </c>
      <c r="CJ7" s="24">
        <v>52.53</v>
      </c>
      <c r="CK7" s="24">
        <v>52.75</v>
      </c>
      <c r="CL7" s="24">
        <v>52.93</v>
      </c>
      <c r="CM7" s="24" t="s">
        <v>101</v>
      </c>
      <c r="CN7" s="24">
        <v>69.91</v>
      </c>
      <c r="CO7" s="24">
        <v>67.87</v>
      </c>
      <c r="CP7" s="24">
        <v>67.38</v>
      </c>
      <c r="CQ7" s="24">
        <v>66.84</v>
      </c>
      <c r="CR7" s="24" t="s">
        <v>101</v>
      </c>
      <c r="CS7" s="24">
        <v>68.2</v>
      </c>
      <c r="CT7" s="24">
        <v>68.05</v>
      </c>
      <c r="CU7" s="24">
        <v>67.099999999999994</v>
      </c>
      <c r="CV7" s="24">
        <v>71.900000000000006</v>
      </c>
      <c r="CW7" s="24">
        <v>71.88</v>
      </c>
      <c r="CX7" s="24" t="s">
        <v>101</v>
      </c>
      <c r="CY7" s="24">
        <v>86.89</v>
      </c>
      <c r="CZ7" s="24">
        <v>87.3</v>
      </c>
      <c r="DA7" s="24">
        <v>87.88</v>
      </c>
      <c r="DB7" s="24">
        <v>88.31</v>
      </c>
      <c r="DC7" s="24" t="s">
        <v>101</v>
      </c>
      <c r="DD7" s="24">
        <v>94.01</v>
      </c>
      <c r="DE7" s="24">
        <v>94.14</v>
      </c>
      <c r="DF7" s="24">
        <v>94.02</v>
      </c>
      <c r="DG7" s="24">
        <v>94.43</v>
      </c>
      <c r="DH7" s="24">
        <v>94.36</v>
      </c>
      <c r="DI7" s="24" t="s">
        <v>101</v>
      </c>
      <c r="DJ7" s="24">
        <v>4.6100000000000003</v>
      </c>
      <c r="DK7" s="24">
        <v>8.83</v>
      </c>
      <c r="DL7" s="24">
        <v>12.85</v>
      </c>
      <c r="DM7" s="24">
        <v>16.63</v>
      </c>
      <c r="DN7" s="24" t="s">
        <v>101</v>
      </c>
      <c r="DO7" s="24">
        <v>31.96</v>
      </c>
      <c r="DP7" s="24">
        <v>34.17</v>
      </c>
      <c r="DQ7" s="24">
        <v>36.770000000000003</v>
      </c>
      <c r="DR7" s="24">
        <v>41.04</v>
      </c>
      <c r="DS7" s="24">
        <v>40.81</v>
      </c>
      <c r="DT7" s="24" t="s">
        <v>101</v>
      </c>
      <c r="DU7" s="24">
        <v>0</v>
      </c>
      <c r="DV7" s="24">
        <v>0</v>
      </c>
      <c r="DW7" s="24">
        <v>0</v>
      </c>
      <c r="DX7" s="24">
        <v>0</v>
      </c>
      <c r="DY7" s="24" t="s">
        <v>101</v>
      </c>
      <c r="DZ7" s="24">
        <v>0.93</v>
      </c>
      <c r="EA7" s="24">
        <v>1.04</v>
      </c>
      <c r="EB7" s="24">
        <v>1.26</v>
      </c>
      <c r="EC7" s="24">
        <v>1.64</v>
      </c>
      <c r="ED7" s="24">
        <v>1.62</v>
      </c>
      <c r="EE7" s="24" t="s">
        <v>101</v>
      </c>
      <c r="EF7" s="24">
        <v>0.1</v>
      </c>
      <c r="EG7" s="24">
        <v>0.02</v>
      </c>
      <c r="EH7" s="24">
        <v>0</v>
      </c>
      <c r="EI7" s="24">
        <v>0</v>
      </c>
      <c r="EJ7" s="24" t="s">
        <v>101</v>
      </c>
      <c r="EK7" s="24">
        <v>1.87</v>
      </c>
      <c r="EL7" s="24">
        <v>0.1</v>
      </c>
      <c r="EM7" s="24">
        <v>0.09</v>
      </c>
      <c r="EN7" s="24">
        <v>0.06</v>
      </c>
      <c r="EO7" s="24">
        <v>0.06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15">
      <c r="B13" t="s">
        <v>109</v>
      </c>
      <c r="C13" t="s">
        <v>110</v>
      </c>
      <c r="D13" t="s">
        <v>109</v>
      </c>
      <c r="E13" t="s">
        <v>109</v>
      </c>
      <c r="F13" t="s">
        <v>109</v>
      </c>
      <c r="G13" t="s">
        <v>111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EF3322E74AA3E4495704B129218BECF" ma:contentTypeVersion="14" ma:contentTypeDescription="新しいドキュメントを作成します。" ma:contentTypeScope="" ma:versionID="7b6a6477365ce567ca5d4dd701570cd1">
  <xsd:schema xmlns:xsd="http://www.w3.org/2001/XMLSchema" xmlns:xs="http://www.w3.org/2001/XMLSchema" xmlns:p="http://schemas.microsoft.com/office/2006/metadata/properties" xmlns:ns2="96f7774a-1fa4-49d3-a956-75b9c85e9b43" xmlns:ns3="fd32c9f7-8932-4d07-b49b-91c8a1e26893" targetNamespace="http://schemas.microsoft.com/office/2006/metadata/properties" ma:root="true" ma:fieldsID="26f2120a38770ca02403bd13ba031762" ns2:_="" ns3:_="">
    <xsd:import namespace="96f7774a-1fa4-49d3-a956-75b9c85e9b43"/>
    <xsd:import namespace="fd32c9f7-8932-4d07-b49b-91c8a1e26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7774a-1fa4-49d3-a956-75b9c85e9b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2c9f7-8932-4d07-b49b-91c8a1e2689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cff7d86-9e4e-4f1d-854b-9758e901a9c6}" ma:internalName="TaxCatchAll" ma:showField="CatchAllData" ma:web="fd32c9f7-8932-4d07-b49b-91c8a1e26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d32c9f7-8932-4d07-b49b-91c8a1e26893" xsi:nil="true"/>
    <lcf76f155ced4ddcb4097134ff3c332f xmlns="96f7774a-1fa4-49d3-a956-75b9c85e9b43">
      <Terms xmlns="http://schemas.microsoft.com/office/infopath/2007/PartnerControls"/>
    </lcf76f155ced4ddcb4097134ff3c332f>
    <_Flow_SignoffStatus xmlns="96f7774a-1fa4-49d3-a956-75b9c85e9b43" xsi:nil="true"/>
  </documentManagement>
</p:properties>
</file>

<file path=customXml/itemProps1.xml><?xml version="1.0" encoding="utf-8"?>
<ds:datastoreItem xmlns:ds="http://schemas.openxmlformats.org/officeDocument/2006/customXml" ds:itemID="{1B8495EC-8CD0-4C0E-8E1C-8B5C859BAAD1}"/>
</file>

<file path=customXml/itemProps2.xml><?xml version="1.0" encoding="utf-8"?>
<ds:datastoreItem xmlns:ds="http://schemas.openxmlformats.org/officeDocument/2006/customXml" ds:itemID="{E83342EA-112D-4A25-AD3D-25AA0E865C6F}"/>
</file>

<file path=customXml/itemProps3.xml><?xml version="1.0" encoding="utf-8"?>
<ds:datastoreItem xmlns:ds="http://schemas.openxmlformats.org/officeDocument/2006/customXml" ds:itemID="{30D0E66D-6124-4325-8950-44DF8DFA35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2025-02-15T05:38:18Z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0x0101006EF3322E74AA3E4495704B129218BECF</vt:lpwstr>
  </property>
</Properties>
</file>