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xl/charts/chart1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94FBFA5B-F383-4A48-86CC-3B8F5E204A3F}" xr6:coauthVersionLast="47" xr6:coauthVersionMax="47" xr10:uidLastSave="{E18310CB-FB1A-4171-BCB5-4DA14DD5C24E}"/>
  <workbookProtection workbookAlgorithmName="SHA-512" workbookHashValue="B1LxI5AGTdW2sITblr869qwJVaSJq+npyqI5Bc+CA1k4jtBJF95HOtws+4xbDBpYYu0yFNumn/o88XpjClW45A==" workbookSaltValue="smgsetl0/yemPvTAA1kOuQ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MO80" i="4" s="1"/>
  <c r="FH7" i="5"/>
  <c r="LZ80" i="4" s="1"/>
  <c r="FG7" i="5"/>
  <c r="LK80" i="4" s="1"/>
  <c r="FF7" i="5"/>
  <c r="FE7" i="5"/>
  <c r="KG80" i="4" s="1"/>
  <c r="FD7" i="5"/>
  <c r="MO79" i="4" s="1"/>
  <c r="FC7" i="5"/>
  <c r="LZ79" i="4" s="1"/>
  <c r="FB7" i="5"/>
  <c r="LK79" i="4" s="1"/>
  <c r="FA7" i="5"/>
  <c r="EZ7" i="5"/>
  <c r="KG79" i="4" s="1"/>
  <c r="EX7" i="5"/>
  <c r="JB80" i="4" s="1"/>
  <c r="EW7" i="5"/>
  <c r="EV7" i="5"/>
  <c r="EU7" i="5"/>
  <c r="HI80" i="4" s="1"/>
  <c r="ET7" i="5"/>
  <c r="GT80" i="4" s="1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K79" i="4" s="1"/>
  <c r="EE7" i="5"/>
  <c r="DV79" i="4" s="1"/>
  <c r="ED7" i="5"/>
  <c r="EB7" i="5"/>
  <c r="BX80" i="4" s="1"/>
  <c r="EA7" i="5"/>
  <c r="BI80" i="4" s="1"/>
  <c r="DZ7" i="5"/>
  <c r="AT80" i="4" s="1"/>
  <c r="DY7" i="5"/>
  <c r="DX7" i="5"/>
  <c r="P80" i="4" s="1"/>
  <c r="DW7" i="5"/>
  <c r="DV7" i="5"/>
  <c r="BI79" i="4" s="1"/>
  <c r="DU7" i="5"/>
  <c r="AT79" i="4" s="1"/>
  <c r="DT7" i="5"/>
  <c r="AE79" i="4" s="1"/>
  <c r="DS7" i="5"/>
  <c r="P79" i="4" s="1"/>
  <c r="DQ7" i="5"/>
  <c r="MN56" i="4" s="1"/>
  <c r="DP7" i="5"/>
  <c r="LY56" i="4" s="1"/>
  <c r="DO7" i="5"/>
  <c r="LJ56" i="4" s="1"/>
  <c r="DN7" i="5"/>
  <c r="DM7" i="5"/>
  <c r="KF56" i="4" s="1"/>
  <c r="DL7" i="5"/>
  <c r="MN55" i="4" s="1"/>
  <c r="DK7" i="5"/>
  <c r="LY55" i="4" s="1"/>
  <c r="DJ7" i="5"/>
  <c r="LJ55" i="4" s="1"/>
  <c r="DI7" i="5"/>
  <c r="DH7" i="5"/>
  <c r="KF55" i="4" s="1"/>
  <c r="DF7" i="5"/>
  <c r="DE7" i="5"/>
  <c r="DD7" i="5"/>
  <c r="DC7" i="5"/>
  <c r="HG56" i="4" s="1"/>
  <c r="DB7" i="5"/>
  <c r="GR56" i="4" s="1"/>
  <c r="DA7" i="5"/>
  <c r="IZ55" i="4" s="1"/>
  <c r="CZ7" i="5"/>
  <c r="CY7" i="5"/>
  <c r="CX7" i="5"/>
  <c r="CW7" i="5"/>
  <c r="CU7" i="5"/>
  <c r="CT7" i="5"/>
  <c r="CS7" i="5"/>
  <c r="EH56" i="4" s="1"/>
  <c r="CR7" i="5"/>
  <c r="DS56" i="4" s="1"/>
  <c r="CQ7" i="5"/>
  <c r="CP7" i="5"/>
  <c r="CO7" i="5"/>
  <c r="CN7" i="5"/>
  <c r="EH55" i="4" s="1"/>
  <c r="CM7" i="5"/>
  <c r="DS55" i="4" s="1"/>
  <c r="CL7" i="5"/>
  <c r="DD55" i="4" s="1"/>
  <c r="CJ7" i="5"/>
  <c r="CI7" i="5"/>
  <c r="BI56" i="4" s="1"/>
  <c r="CH7" i="5"/>
  <c r="AT56" i="4" s="1"/>
  <c r="CG7" i="5"/>
  <c r="CF7" i="5"/>
  <c r="P56" i="4" s="1"/>
  <c r="CE7" i="5"/>
  <c r="CD7" i="5"/>
  <c r="BI55" i="4" s="1"/>
  <c r="CC7" i="5"/>
  <c r="AT55" i="4" s="1"/>
  <c r="CB7" i="5"/>
  <c r="AE55" i="4" s="1"/>
  <c r="CA7" i="5"/>
  <c r="P55" i="4" s="1"/>
  <c r="BY7" i="5"/>
  <c r="MN34" i="4" s="1"/>
  <c r="BX7" i="5"/>
  <c r="LY34" i="4" s="1"/>
  <c r="BW7" i="5"/>
  <c r="LJ34" i="4" s="1"/>
  <c r="BV7" i="5"/>
  <c r="BU7" i="5"/>
  <c r="KF34" i="4" s="1"/>
  <c r="BT7" i="5"/>
  <c r="MN33" i="4" s="1"/>
  <c r="BS7" i="5"/>
  <c r="BR7" i="5"/>
  <c r="BQ7" i="5"/>
  <c r="BP7" i="5"/>
  <c r="KF33" i="4" s="1"/>
  <c r="BN7" i="5"/>
  <c r="BM7" i="5"/>
  <c r="BL7" i="5"/>
  <c r="BK7" i="5"/>
  <c r="HG34" i="4" s="1"/>
  <c r="BJ7" i="5"/>
  <c r="GR34" i="4" s="1"/>
  <c r="BI7" i="5"/>
  <c r="IZ33" i="4" s="1"/>
  <c r="BH7" i="5"/>
  <c r="BG7" i="5"/>
  <c r="BF7" i="5"/>
  <c r="HG33" i="4" s="1"/>
  <c r="BE7" i="5"/>
  <c r="BC7" i="5"/>
  <c r="BB7" i="5"/>
  <c r="BA7" i="5"/>
  <c r="EH34" i="4" s="1"/>
  <c r="AZ7" i="5"/>
  <c r="DS34" i="4" s="1"/>
  <c r="AY7" i="5"/>
  <c r="AX7" i="5"/>
  <c r="AW7" i="5"/>
  <c r="AV7" i="5"/>
  <c r="EH33" i="4" s="1"/>
  <c r="AU7" i="5"/>
  <c r="DS33" i="4" s="1"/>
  <c r="AT7" i="5"/>
  <c r="DD33" i="4" s="1"/>
  <c r="AR7" i="5"/>
  <c r="BX34" i="4" s="1"/>
  <c r="AQ7" i="5"/>
  <c r="BI34" i="4" s="1"/>
  <c r="AP7" i="5"/>
  <c r="AT34" i="4" s="1"/>
  <c r="AO7" i="5"/>
  <c r="AN7" i="5"/>
  <c r="AM7" i="5"/>
  <c r="AL7" i="5"/>
  <c r="BI33" i="4" s="1"/>
  <c r="AK7" i="5"/>
  <c r="AT33" i="4" s="1"/>
  <c r="AJ7" i="5"/>
  <c r="AE33" i="4" s="1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LP10" i="4" s="1"/>
  <c r="AD6" i="5"/>
  <c r="JW10" i="4" s="1"/>
  <c r="AC6" i="5"/>
  <c r="ID10" i="4" s="1"/>
  <c r="AB6" i="5"/>
  <c r="LP8" i="4" s="1"/>
  <c r="AA6" i="5"/>
  <c r="JW8" i="4" s="1"/>
  <c r="Z6" i="5"/>
  <c r="Y6" i="5"/>
  <c r="X6" i="5"/>
  <c r="EG12" i="4" s="1"/>
  <c r="W6" i="5"/>
  <c r="CN12" i="4" s="1"/>
  <c r="V6" i="5"/>
  <c r="AU12" i="4" s="1"/>
  <c r="U6" i="5"/>
  <c r="B12" i="4" s="1"/>
  <c r="T6" i="5"/>
  <c r="S6" i="5"/>
  <c r="EG10" i="4" s="1"/>
  <c r="R6" i="5"/>
  <c r="Q6" i="5"/>
  <c r="P6" i="5"/>
  <c r="O6" i="5"/>
  <c r="N6" i="5"/>
  <c r="EG8" i="4" s="1"/>
  <c r="M6" i="5"/>
  <c r="CN8" i="4" s="1"/>
  <c r="L6" i="5"/>
  <c r="K6" i="5"/>
  <c r="H6" i="5"/>
  <c r="B6" i="4" s="1"/>
  <c r="G6" i="5"/>
  <c r="F6" i="5"/>
  <c r="E6" i="5"/>
  <c r="D6" i="5"/>
  <c r="C6" i="5"/>
  <c r="B6" i="5"/>
  <c r="E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G90" i="4"/>
  <c r="F90" i="4"/>
  <c r="KV80" i="4"/>
  <c r="IM80" i="4"/>
  <c r="HX80" i="4"/>
  <c r="FO80" i="4"/>
  <c r="EZ80" i="4"/>
  <c r="EK80" i="4"/>
  <c r="DV80" i="4"/>
  <c r="DG80" i="4"/>
  <c r="AE80" i="4"/>
  <c r="KV79" i="4"/>
  <c r="JB79" i="4"/>
  <c r="IM79" i="4"/>
  <c r="HX79" i="4"/>
  <c r="HI79" i="4"/>
  <c r="GT79" i="4"/>
  <c r="FO79" i="4"/>
  <c r="EZ79" i="4"/>
  <c r="DG79" i="4"/>
  <c r="BX79" i="4"/>
  <c r="EZ78" i="4"/>
  <c r="KU56" i="4"/>
  <c r="IZ56" i="4"/>
  <c r="IK56" i="4"/>
  <c r="HV56" i="4"/>
  <c r="FL56" i="4"/>
  <c r="EW56" i="4"/>
  <c r="DD56" i="4"/>
  <c r="BX56" i="4"/>
  <c r="AE56" i="4"/>
  <c r="KU55" i="4"/>
  <c r="IK55" i="4"/>
  <c r="HV55" i="4"/>
  <c r="HG55" i="4"/>
  <c r="GR55" i="4"/>
  <c r="FL55" i="4"/>
  <c r="EW55" i="4"/>
  <c r="BX55" i="4"/>
  <c r="EW54" i="4"/>
  <c r="KU34" i="4"/>
  <c r="IZ34" i="4"/>
  <c r="IK34" i="4"/>
  <c r="HV34" i="4"/>
  <c r="FL34" i="4"/>
  <c r="EW34" i="4"/>
  <c r="DD34" i="4"/>
  <c r="AE34" i="4"/>
  <c r="P34" i="4"/>
  <c r="LY33" i="4"/>
  <c r="LJ33" i="4"/>
  <c r="KU33" i="4"/>
  <c r="IK33" i="4"/>
  <c r="HV33" i="4"/>
  <c r="GR33" i="4"/>
  <c r="FL33" i="4"/>
  <c r="EW33" i="4"/>
  <c r="BX33" i="4"/>
  <c r="IK32" i="4"/>
  <c r="EW32" i="4"/>
  <c r="LP12" i="4"/>
  <c r="JW12" i="4"/>
  <c r="FZ12" i="4"/>
  <c r="FZ10" i="4"/>
  <c r="CN10" i="4"/>
  <c r="AU10" i="4"/>
  <c r="B10" i="4"/>
  <c r="ID8" i="4"/>
  <c r="FZ8" i="4"/>
  <c r="AU8" i="4"/>
  <c r="B8" i="4"/>
  <c r="BI78" i="4" l="1"/>
  <c r="BI54" i="4"/>
  <c r="BI32" i="4"/>
  <c r="LZ78" i="4"/>
  <c r="LY54" i="4"/>
  <c r="LY32" i="4"/>
  <c r="IM78" i="4"/>
  <c r="IK54" i="4"/>
  <c r="B11" i="5"/>
  <c r="F11" i="5"/>
  <c r="C11" i="5"/>
  <c r="D11" i="5"/>
  <c r="EK78" i="4" l="1"/>
  <c r="EH54" i="4"/>
  <c r="EH32" i="4"/>
  <c r="AT78" i="4"/>
  <c r="AT54" i="4"/>
  <c r="AT32" i="4"/>
  <c r="LK78" i="4"/>
  <c r="HV32" i="4"/>
  <c r="HX78" i="4"/>
  <c r="LJ54" i="4"/>
  <c r="LJ32" i="4"/>
  <c r="HV54" i="4"/>
  <c r="HI78" i="4"/>
  <c r="HG54" i="4"/>
  <c r="HG32" i="4"/>
  <c r="DV78" i="4"/>
  <c r="DS54" i="4"/>
  <c r="DS32" i="4"/>
  <c r="AE78" i="4"/>
  <c r="KV78" i="4"/>
  <c r="AE32" i="4"/>
  <c r="KU54" i="4"/>
  <c r="KU32" i="4"/>
  <c r="AE54" i="4"/>
  <c r="MO78" i="4"/>
  <c r="MN54" i="4"/>
  <c r="MN32" i="4"/>
  <c r="JB78" i="4"/>
  <c r="IZ54" i="4"/>
  <c r="IZ32" i="4"/>
  <c r="FO78" i="4"/>
  <c r="FL54" i="4"/>
  <c r="BX32" i="4"/>
  <c r="FL32" i="4"/>
  <c r="BX54" i="4"/>
  <c r="BX78" i="4"/>
  <c r="KG78" i="4"/>
  <c r="KF54" i="4"/>
  <c r="KF32" i="4"/>
  <c r="GT78" i="4"/>
  <c r="GR54" i="4"/>
  <c r="GR32" i="4"/>
  <c r="DG78" i="4"/>
  <c r="P78" i="4"/>
  <c r="P54" i="4"/>
  <c r="DD54" i="4"/>
  <c r="P32" i="4"/>
  <c r="DD32" i="4"/>
</calcChain>
</file>

<file path=xl/sharedStrings.xml><?xml version="1.0" encoding="utf-8"?>
<sst xmlns="http://schemas.openxmlformats.org/spreadsheetml/2006/main" count="344" uniqueCount="186">
  <si>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</si>
  <si>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</si>
  <si>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</si>
  <si>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</si>
  <si>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</si>
  <si>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</si>
  <si>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</si>
  <si>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</si>
  <si>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</si>
  <si>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</si>
  <si>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</si>
  <si>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</si>
  <si>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</si>
  <si>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</si>
  <si>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</si>
  <si>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</si>
  <si>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</si>
  <si>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</si>
  <si>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</si>
  <si>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</si>
  <si>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</si>
  <si>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</si>
  <si>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</si>
  <si>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</si>
  <si>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</si>
  <si>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</si>
  <si>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</si>
  <si>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</si>
  <si>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</si>
  <si>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</si>
  <si>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</si>
  <si>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</si>
  <si>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</si>
  <si>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</si>
  <si>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</si>
  <si>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</si>
  <si>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</si>
  <si>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</si>
  <si>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</si>
  <si>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</si>
  <si>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</si>
  <si>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</si>
  <si>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</si>
  <si>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</si>
  <si>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</si>
  <si>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</si>
  <si>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</si>
  <si>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</si>
  <si>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</si>
  <si>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</si>
  <si>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</si>
  <si>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</si>
  <si>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</si>
  <si>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</si>
  <si>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</si>
  <si>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</si>
  <si>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</si>
  <si>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</si>
  <si>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</si>
  <si>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</si>
  <si>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</si>
  <si>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</si>
  <si>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</si>
  <si>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</si>
  <si>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</si>
  <si>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</si>
  <si>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</si>
  <si>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</si>
  <si>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</si>
  <si>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</si>
  <si>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</si>
  <si>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</si>
  <si>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</si>
  <si>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</si>
  <si>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</si>
  <si>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</si>
  <si>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</si>
  <si>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</si>
  <si>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</si>
  <si>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</si>
  <si>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</si>
  <si>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</si>
  <si>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</si>
  <si>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</si>
  <si>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</si>
  <si>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</si>
  <si>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</si>
  <si>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</si>
  <si>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</si>
  <si>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</si>
  <si>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</si>
  <si>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</si>
  <si>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</si>
  <si>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</si>
  <si>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</si>
  <si>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</si>
  <si>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</si>
  <si>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</si>
  <si>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</si>
  <si>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</si>
  <si>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</si>
  <si>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</si>
  <si>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</si>
  <si>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</si>
  <si>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</si>
  <si>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</si>
  <si>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</si>
  <si>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</si>
  <si>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</si>
  <si>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</si>
  <si>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</si>
  <si>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</si>
  <si>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</si>
  <si>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</si>
  <si>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</si>
  <si>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</si>
  <si>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</si>
  <si>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</si>
  <si>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</si>
  <si>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</si>
  <si>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</si>
  <si>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</si>
  <si>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</si>
  <si>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</si>
  <si>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</si>
  <si>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</si>
  <si>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</si>
  <si>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</si>
  <si>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</si>
  <si>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</si>
  <si>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</si>
  <si>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</si>
  <si>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</si>
  <si>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</si>
  <si>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</si>
  <si>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</si>
  <si>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</si>
  <si>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</si>
  <si>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</si>
  <si>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</si>
  <si>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</si>
  <si>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</si>
  <si>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</si>
  <si>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</si>
  <si>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</si>
  <si>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</si>
  <si>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</si>
  <si>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</si>
  <si>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</si>
  <si>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</si>
  <si>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</si>
  <si>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</si>
  <si>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</si>
  <si>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</si>
  <si>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</si>
  <si>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</si>
  <si>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</si>
  <si>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</si>
  <si>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</si>
  <si>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</si>
  <si>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</si>
  <si>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</si>
  <si>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</si>
  <si>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</si>
  <si>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</si>
  <si>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</si>
  <si>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柿崎病院</t>
  </si>
  <si>
    <t>条例全部</t>
  </si>
  <si>
    <t>病院事業</t>
  </si>
  <si>
    <t>一般病院</t>
  </si>
  <si>
    <t>50床以上～100床未満</t>
  </si>
  <si>
    <t>自治体職員</t>
  </si>
  <si>
    <t>直営</t>
  </si>
  <si>
    <t>ド 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</si>
  <si>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</si>
  <si>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</si>
  <si>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</si>
  <si>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</si>
  <si>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</si>
  <si>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</si>
  <si>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</si>
  <si>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</si>
  <si>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</si>
  <si>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不採算地区病院に該当しており、一般会計繰入金を受けて、経常収支比率は概ね100％を上回るが、医業収支比率の類似病院平均との乖離がある。また、令和2年度以降、新型コロナウイルス感染症の影響もあり、従前よりも病床利用率が低くなっている。一般会計負担縮減の観点から、一層効率的な運営が求められる状況にある。
（各指標の類似病院平均との比較等）
①経常収支比率：数値が高い
②医業収支比率：数値が低い
③修正医業収支比率：数値が低い
④病床利用率：数値が低い
⑤入院患者１人１日当たり収益：数値が高い
⑥外来患者１人１日当たり収益：数値が低い
⑦職員給与費対医業収益比率：数値が高い
⑧材料費対医業収益比率：数値が低い</t>
    <phoneticPr fontId="5"/>
  </si>
  <si>
    <t xml:space="preserve"> 建物を中心として、施設全体の老朽化が一定程度進んでいる状況にある。
（各指標の類似病院平均との比較等）
①有形固定資産減価償却率：数値が高い
②器械備品減価償却率：数値が低い
③１床当たり有形固定資産：数値が低い</t>
    <phoneticPr fontId="5"/>
  </si>
  <si>
    <t>　軽度急性期～慢性期病床の機能を担い、上越医療圏の基幹的病院との連携のもと、プライマリ・ケア、入院医療及びリハビリを提供する。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</si>
</sst>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73.7</c:v>
                </c:pt>
                <c:pt idx="1">
                  <c:v>60.5</c:v>
                </c:pt>
                <c:pt idx="2">
                  <c:v>67.7</c:v>
                </c:pt>
                <c:pt idx="3">
                  <c:v>61</c:v>
                </c:pt>
                <c:pt idx="4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4-46DE-BB85-017871101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66.099999999999994</c:v>
                </c:pt>
                <c:pt idx="1">
                  <c:v>62.3</c:v>
                </c:pt>
                <c:pt idx="2">
                  <c:v>62.1</c:v>
                </c:pt>
                <c:pt idx="3">
                  <c:v>60.2</c:v>
                </c:pt>
                <c:pt idx="4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4-46DE-BB85-017871101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56.3</c:v>
                </c:pt>
                <c:pt idx="2">
                  <c:v>59.3</c:v>
                </c:pt>
                <c:pt idx="3">
                  <c:v>56.6</c:v>
                </c:pt>
                <c:pt idx="4">
                  <c:v>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A-495B-B15B-60AA05335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69.900000000000006</c:v>
                </c:pt>
                <c:pt idx="2">
                  <c:v>71.599999999999994</c:v>
                </c:pt>
                <c:pt idx="3">
                  <c:v>70.8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A-495B-B15B-60AA05335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59.8</c:v>
                </c:pt>
                <c:pt idx="2">
                  <c:v>62.6</c:v>
                </c:pt>
                <c:pt idx="3">
                  <c:v>59.9</c:v>
                </c:pt>
                <c:pt idx="4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0-4ED3-B971-CE4E2F34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77.099999999999994</c:v>
                </c:pt>
                <c:pt idx="1">
                  <c:v>73.8</c:v>
                </c:pt>
                <c:pt idx="2">
                  <c:v>75.5</c:v>
                </c:pt>
                <c:pt idx="3">
                  <c:v>74.599999999999994</c:v>
                </c:pt>
                <c:pt idx="4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0-4ED3-B971-CE4E2F34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100.7</c:v>
                </c:pt>
                <c:pt idx="1">
                  <c:v>101.1</c:v>
                </c:pt>
                <c:pt idx="2">
                  <c:v>104.1</c:v>
                </c:pt>
                <c:pt idx="3">
                  <c:v>100.3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F-4424-B4F2-E6C977D2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100.7</c:v>
                </c:pt>
                <c:pt idx="2">
                  <c:v>103.6</c:v>
                </c:pt>
                <c:pt idx="3">
                  <c:v>101.9</c:v>
                </c:pt>
                <c:pt idx="4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F-4424-B4F2-E6C977D2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79.3</c:v>
                </c:pt>
                <c:pt idx="1">
                  <c:v>80.7</c:v>
                </c:pt>
                <c:pt idx="2">
                  <c:v>82.1</c:v>
                </c:pt>
                <c:pt idx="3">
                  <c:v>82.5</c:v>
                </c:pt>
                <c:pt idx="4">
                  <c:v>76.099999999999994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0-48C9-844B-61FCB93F7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56.9</c:v>
                </c:pt>
                <c:pt idx="2">
                  <c:v>58.3</c:v>
                </c:pt>
                <c:pt idx="3">
                  <c:v>59.2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0-48C9-844B-61FCB93F7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77.7</c:v>
                </c:pt>
                <c:pt idx="1">
                  <c:v>80.5</c:v>
                </c:pt>
                <c:pt idx="2">
                  <c:v>83.1</c:v>
                </c:pt>
                <c:pt idx="3">
                  <c:v>82.7</c:v>
                </c:pt>
                <c:pt idx="4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5-42E0-B9CE-97C172BA7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72.5</c:v>
                </c:pt>
                <c:pt idx="2">
                  <c:v>72.3</c:v>
                </c:pt>
                <c:pt idx="3">
                  <c:v>72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5-42E0-B9CE-97C172BA7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32932218</c:v>
                </c:pt>
                <c:pt idx="1">
                  <c:v>32951964</c:v>
                </c:pt>
                <c:pt idx="2">
                  <c:v>33178782</c:v>
                </c:pt>
                <c:pt idx="3">
                  <c:v>33168655</c:v>
                </c:pt>
                <c:pt idx="4">
                  <c:v>33835218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E-4EE5-9668-251CC9AD7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40117620</c:v>
                </c:pt>
                <c:pt idx="1">
                  <c:v>42330999</c:v>
                </c:pt>
                <c:pt idx="2">
                  <c:v>43068047</c:v>
                </c:pt>
                <c:pt idx="3">
                  <c:v>44341948</c:v>
                </c:pt>
                <c:pt idx="4">
                  <c:v>45796115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E-4EE5-9668-251CC9AD7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10.7</c:v>
                </c:pt>
                <c:pt idx="1">
                  <c:v>10.3</c:v>
                </c:pt>
                <c:pt idx="2">
                  <c:v>10.5</c:v>
                </c:pt>
                <c:pt idx="3">
                  <c:v>10.7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1-4EA6-8808-7CC505756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16</c:v>
                </c:pt>
                <c:pt idx="1">
                  <c:v>15.7</c:v>
                </c:pt>
                <c:pt idx="2">
                  <c:v>14.6</c:v>
                </c:pt>
                <c:pt idx="3">
                  <c:v>15.1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1-4EA6-8808-7CC505756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112.1</c:v>
                </c:pt>
                <c:pt idx="2">
                  <c:v>106.5</c:v>
                </c:pt>
                <c:pt idx="3">
                  <c:v>116.2</c:v>
                </c:pt>
                <c:pt idx="4">
                  <c:v>114.8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E-4FC8-8722-A580A3BB0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72</c:v>
                </c:pt>
                <c:pt idx="1">
                  <c:v>77.7</c:v>
                </c:pt>
                <c:pt idx="2">
                  <c:v>75.7</c:v>
                </c:pt>
                <c:pt idx="3">
                  <c:v>75.400000000000006</c:v>
                </c:pt>
                <c:pt idx="4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E-4FC8-8722-A580A3BB0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6984</c:v>
                </c:pt>
                <c:pt idx="1">
                  <c:v>7261</c:v>
                </c:pt>
                <c:pt idx="2">
                  <c:v>7399</c:v>
                </c:pt>
                <c:pt idx="3">
                  <c:v>7711</c:v>
                </c:pt>
                <c:pt idx="4">
                  <c:v>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C-4C41-B132-BBCD71785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9135</c:v>
                </c:pt>
                <c:pt idx="1">
                  <c:v>9509</c:v>
                </c:pt>
                <c:pt idx="2">
                  <c:v>9548</c:v>
                </c:pt>
                <c:pt idx="3">
                  <c:v>9992</c:v>
                </c:pt>
                <c:pt idx="4">
                  <c:v>9779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C-4C41-B132-BBCD71785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26663</c:v>
                </c:pt>
                <c:pt idx="1">
                  <c:v>28978</c:v>
                </c:pt>
                <c:pt idx="2">
                  <c:v>28949</c:v>
                </c:pt>
                <c:pt idx="3">
                  <c:v>30844</c:v>
                </c:pt>
                <c:pt idx="4">
                  <c:v>31725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0-4017-AAE9-649E60DF9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26415</c:v>
                </c:pt>
                <c:pt idx="1">
                  <c:v>27227</c:v>
                </c:pt>
                <c:pt idx="2">
                  <c:v>28176</c:v>
                </c:pt>
                <c:pt idx="3">
                  <c:v>29348</c:v>
                </c:pt>
                <c:pt idx="4">
                  <c:v>29723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0-4017-AAE9-649E60DF9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4-4004-BF54-9813FD6D4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118.8</c:v>
                </c:pt>
                <c:pt idx="1">
                  <c:v>136</c:v>
                </c:pt>
                <c:pt idx="2">
                  <c:v>131.30000000000001</c:v>
                </c:pt>
                <c:pt idx="3">
                  <c:v>133.6</c:v>
                </c:pt>
                <c:pt idx="4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4-4004-BF54-9813FD6D4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JP1" zoomScale="85" zoomScaleNormal="85" zoomScaleSheetLayoutView="70" workbookViewId="0">
      <selection activeCell="NJ70" sqref="NJ70:NX84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2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2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49" t="str">
        <f>データ!H6</f>
        <v>新潟県　柿崎病院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2">
      <c r="A8" s="2"/>
      <c r="B8" s="130" t="str">
        <f>データ!K6</f>
        <v>条例全部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50床以上～100床未満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自治体職員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4">
        <f>データ!Z6</f>
        <v>55</v>
      </c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/>
      <c r="JW8" s="114" t="str">
        <f>データ!AA6</f>
        <v>-</v>
      </c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6"/>
      <c r="LP8" s="114" t="str">
        <f>データ!AB6</f>
        <v>-</v>
      </c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6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2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2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4">
        <f>データ!Q6</f>
        <v>10</v>
      </c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6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訓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臨 輪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4" t="str">
        <f>データ!AC6</f>
        <v>-</v>
      </c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6"/>
      <c r="JW10" s="114" t="str">
        <f>データ!AD6</f>
        <v>-</v>
      </c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6"/>
      <c r="LP10" s="114">
        <f>データ!AE6</f>
        <v>55</v>
      </c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6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2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14">
        <f>データ!U6</f>
        <v>2137672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6"/>
      <c r="AU12" s="114">
        <f>データ!V6</f>
        <v>3492</v>
      </c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6"/>
      <c r="CN12" s="130" t="str">
        <f>データ!W6</f>
        <v>第２種該当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-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１０：１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4">
        <f>データ!AF6</f>
        <v>43</v>
      </c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6"/>
      <c r="JW12" s="114" t="str">
        <f>データ!AG6</f>
        <v>-</v>
      </c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6"/>
      <c r="LP12" s="114">
        <f>データ!AH6</f>
        <v>43</v>
      </c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6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117" t="s">
        <v>32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2">
      <c r="A14" s="2"/>
      <c r="B14" s="117" t="s">
        <v>33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8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2">
      <c r="A16" s="10"/>
      <c r="B16" s="5"/>
      <c r="C16" s="6"/>
      <c r="D16" s="6"/>
      <c r="E16" s="6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6"/>
      <c r="NF16" s="6"/>
      <c r="NG16" s="6"/>
      <c r="NH16" s="7"/>
      <c r="NI16" s="2"/>
      <c r="NJ16" s="118" t="s">
        <v>36</v>
      </c>
      <c r="NK16" s="119"/>
      <c r="NL16" s="119"/>
      <c r="NM16" s="119"/>
      <c r="NN16" s="120"/>
      <c r="NO16" s="121" t="s">
        <v>37</v>
      </c>
      <c r="NP16" s="122"/>
      <c r="NQ16" s="122"/>
      <c r="NR16" s="122"/>
      <c r="NS16" s="123"/>
      <c r="NT16" s="121" t="s">
        <v>38</v>
      </c>
      <c r="NU16" s="122"/>
      <c r="NV16" s="122"/>
      <c r="NW16" s="122"/>
      <c r="NX16" s="123"/>
    </row>
    <row r="17" spans="1:393" ht="13.5" customHeight="1" x14ac:dyDescent="0.2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7" t="s">
        <v>39</v>
      </c>
      <c r="NK17" s="128"/>
      <c r="NL17" s="128"/>
      <c r="NM17" s="128"/>
      <c r="NN17" s="129"/>
      <c r="NO17" s="124"/>
      <c r="NP17" s="125"/>
      <c r="NQ17" s="125"/>
      <c r="NR17" s="125"/>
      <c r="NS17" s="126"/>
      <c r="NT17" s="124"/>
      <c r="NU17" s="125"/>
      <c r="NV17" s="125"/>
      <c r="NW17" s="125"/>
      <c r="NX17" s="126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6" t="s">
        <v>40</v>
      </c>
      <c r="NK18" s="107"/>
      <c r="NL18" s="107"/>
      <c r="NM18" s="110" t="s">
        <v>41</v>
      </c>
      <c r="NN18" s="111"/>
      <c r="NO18" s="106" t="s">
        <v>40</v>
      </c>
      <c r="NP18" s="107"/>
      <c r="NQ18" s="107"/>
      <c r="NR18" s="110" t="s">
        <v>41</v>
      </c>
      <c r="NS18" s="111"/>
      <c r="NT18" s="106" t="s">
        <v>40</v>
      </c>
      <c r="NU18" s="107"/>
      <c r="NV18" s="107"/>
      <c r="NW18" s="110" t="s">
        <v>41</v>
      </c>
      <c r="NX18" s="111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8"/>
      <c r="NK19" s="109"/>
      <c r="NL19" s="109"/>
      <c r="NM19" s="112"/>
      <c r="NN19" s="113"/>
      <c r="NO19" s="108"/>
      <c r="NP19" s="109"/>
      <c r="NQ19" s="109"/>
      <c r="NR19" s="112"/>
      <c r="NS19" s="113"/>
      <c r="NT19" s="108"/>
      <c r="NU19" s="109"/>
      <c r="NV19" s="109"/>
      <c r="NW19" s="112"/>
      <c r="NX19" s="113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3" t="s">
        <v>185</v>
      </c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7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9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7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9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7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9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7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9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7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9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7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9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7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9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7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9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7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9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R01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R02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R03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R04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R05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R01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R02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R03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R04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R05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R01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R02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R03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R04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R05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R01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R02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R03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R04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R05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7"/>
      <c r="NK32" s="98"/>
      <c r="NL32" s="98"/>
      <c r="NM32" s="98"/>
      <c r="NN32" s="98"/>
      <c r="NO32" s="98"/>
      <c r="NP32" s="98"/>
      <c r="NQ32" s="98"/>
      <c r="NR32" s="98"/>
      <c r="NS32" s="98"/>
      <c r="NT32" s="98"/>
      <c r="NU32" s="98"/>
      <c r="NV32" s="98"/>
      <c r="NW32" s="98"/>
      <c r="NX32" s="99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100.7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101.1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104.1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100.3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101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62.8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59.8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62.6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59.9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60.4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59.7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56.3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59.3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56.6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56.9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73.7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60.5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67.7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61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59.3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7"/>
      <c r="NK33" s="98"/>
      <c r="NL33" s="98"/>
      <c r="NM33" s="98"/>
      <c r="NN33" s="98"/>
      <c r="NO33" s="98"/>
      <c r="NP33" s="98"/>
      <c r="NQ33" s="98"/>
      <c r="NR33" s="98"/>
      <c r="NS33" s="98"/>
      <c r="NT33" s="98"/>
      <c r="NU33" s="98"/>
      <c r="NV33" s="98"/>
      <c r="NW33" s="98"/>
      <c r="NX33" s="99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97.7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100.7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103.6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101.9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96.7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77.099999999999994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73.8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75.5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74.599999999999994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73.599999999999994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73.2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69.900000000000006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71.599999999999994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70.8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69.7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66.099999999999994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62.3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62.1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60.2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60.6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100"/>
      <c r="NK34" s="101"/>
      <c r="NL34" s="101"/>
      <c r="NM34" s="101"/>
      <c r="NN34" s="101"/>
      <c r="NO34" s="101"/>
      <c r="NP34" s="101"/>
      <c r="NQ34" s="101"/>
      <c r="NR34" s="101"/>
      <c r="NS34" s="101"/>
      <c r="NT34" s="101"/>
      <c r="NU34" s="101"/>
      <c r="NV34" s="101"/>
      <c r="NW34" s="101"/>
      <c r="NX34" s="102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183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R01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R02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R03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R04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R05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R01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R02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R03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R04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R05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R01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R02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R03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R04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R05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R01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R02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R03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R04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R05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7" t="s">
        <v>184</v>
      </c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9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26663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28978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28949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30844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31725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6984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7261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7399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7711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7795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104.2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112.1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106.5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116.2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114.8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10.7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10.3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10.5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10.7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11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7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9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26415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27227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28176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29348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29723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9135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9509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9548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9992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9779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72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77.7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75.7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75.400000000000006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77.5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16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15.7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14.6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15.1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14.9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7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9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7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9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7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9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7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9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7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9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7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9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75" t="s">
        <v>87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7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9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7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9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7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9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7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9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7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9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00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2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88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182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R01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R02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R03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R04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R05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R01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R02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R03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R04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R05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R01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R02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R03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R04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R05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R01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R02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R03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R04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R05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2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0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0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0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79.3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80.7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82.1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82.5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76.099999999999994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77.7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80.5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83.1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82.7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64.7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32932218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32951964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33178782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33168655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33835218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2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118.8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136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131.30000000000001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133.6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144.6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56.4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56.9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58.3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59.2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59.8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73.400000000000006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72.5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72.3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72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72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40117620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42330999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43068047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44341948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45796115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2">
      <c r="B85" s="64" t="s">
        <v>89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/wuvHF2xLzGLwZjhecE9owq1eJ/tb4cn4V/N6o1jJNCfNzWhgAxcadWiWSDU0U5AtV4zr09frIG8K3rvTwj4fw==" saltValue="KI8RF6vPSk6htSg19b1bMw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53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2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87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8" t="s">
        <v>110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7" t="s">
        <v>111</v>
      </c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7" t="s">
        <v>112</v>
      </c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8" t="s">
        <v>113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6" t="s">
        <v>114</v>
      </c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7" t="s">
        <v>115</v>
      </c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 t="s">
        <v>116</v>
      </c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 t="s">
        <v>117</v>
      </c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7" t="s">
        <v>118</v>
      </c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8" t="s">
        <v>119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60"/>
      <c r="EO4" s="156" t="s">
        <v>120</v>
      </c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 t="s">
        <v>121</v>
      </c>
      <c r="FA4" s="156"/>
      <c r="FB4" s="156"/>
      <c r="FC4" s="156"/>
      <c r="FD4" s="156"/>
      <c r="FE4" s="156"/>
      <c r="FF4" s="156"/>
      <c r="FG4" s="156"/>
      <c r="FH4" s="156"/>
      <c r="FI4" s="156"/>
      <c r="FJ4" s="156"/>
    </row>
    <row r="5" spans="1:166" x14ac:dyDescent="0.2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157</v>
      </c>
      <c r="AU5" s="49" t="s">
        <v>158</v>
      </c>
      <c r="AV5" s="49" t="s">
        <v>148</v>
      </c>
      <c r="AW5" s="49" t="s">
        <v>149</v>
      </c>
      <c r="AX5" s="49" t="s">
        <v>159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157</v>
      </c>
      <c r="BF5" s="49" t="s">
        <v>147</v>
      </c>
      <c r="BG5" s="49" t="s">
        <v>160</v>
      </c>
      <c r="BH5" s="49" t="s">
        <v>149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157</v>
      </c>
      <c r="BQ5" s="49" t="s">
        <v>147</v>
      </c>
      <c r="BR5" s="49" t="s">
        <v>160</v>
      </c>
      <c r="BS5" s="49" t="s">
        <v>149</v>
      </c>
      <c r="BT5" s="49" t="s">
        <v>159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157</v>
      </c>
      <c r="CB5" s="49" t="s">
        <v>147</v>
      </c>
      <c r="CC5" s="49" t="s">
        <v>148</v>
      </c>
      <c r="CD5" s="49" t="s">
        <v>161</v>
      </c>
      <c r="CE5" s="49" t="s">
        <v>150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157</v>
      </c>
      <c r="CM5" s="49" t="s">
        <v>147</v>
      </c>
      <c r="CN5" s="49" t="s">
        <v>160</v>
      </c>
      <c r="CO5" s="49" t="s">
        <v>149</v>
      </c>
      <c r="CP5" s="49" t="s">
        <v>150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157</v>
      </c>
      <c r="CX5" s="49" t="s">
        <v>147</v>
      </c>
      <c r="CY5" s="49" t="s">
        <v>160</v>
      </c>
      <c r="CZ5" s="49" t="s">
        <v>149</v>
      </c>
      <c r="DA5" s="49" t="s">
        <v>150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157</v>
      </c>
      <c r="DI5" s="49" t="s">
        <v>147</v>
      </c>
      <c r="DJ5" s="49" t="s">
        <v>160</v>
      </c>
      <c r="DK5" s="49" t="s">
        <v>149</v>
      </c>
      <c r="DL5" s="49" t="s">
        <v>150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146</v>
      </c>
      <c r="DT5" s="49" t="s">
        <v>147</v>
      </c>
      <c r="DU5" s="49" t="s">
        <v>148</v>
      </c>
      <c r="DV5" s="49" t="s">
        <v>161</v>
      </c>
      <c r="DW5" s="49" t="s">
        <v>150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157</v>
      </c>
      <c r="EE5" s="49" t="s">
        <v>147</v>
      </c>
      <c r="EF5" s="49" t="s">
        <v>160</v>
      </c>
      <c r="EG5" s="49" t="s">
        <v>149</v>
      </c>
      <c r="EH5" s="49" t="s">
        <v>150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146</v>
      </c>
      <c r="EP5" s="49" t="s">
        <v>147</v>
      </c>
      <c r="EQ5" s="49" t="s">
        <v>148</v>
      </c>
      <c r="ER5" s="49" t="s">
        <v>161</v>
      </c>
      <c r="ES5" s="49" t="s">
        <v>150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162</v>
      </c>
      <c r="EZ5" s="49" t="s">
        <v>157</v>
      </c>
      <c r="FA5" s="49" t="s">
        <v>158</v>
      </c>
      <c r="FB5" s="49" t="s">
        <v>148</v>
      </c>
      <c r="FC5" s="49" t="s">
        <v>161</v>
      </c>
      <c r="FD5" s="49" t="s">
        <v>159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2">
      <c r="A6" s="35" t="s">
        <v>163</v>
      </c>
      <c r="B6" s="50">
        <f>B8</f>
        <v>2023</v>
      </c>
      <c r="C6" s="50">
        <f t="shared" ref="C6:M6" si="2">C8</f>
        <v>150002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53" t="str">
        <f>IF(H8&lt;&gt;I8,H8,"")&amp;IF(I8&lt;&gt;J8,I8,"")&amp;"　"&amp;J8</f>
        <v>新潟県　柿崎病院</v>
      </c>
      <c r="I6" s="154"/>
      <c r="J6" s="155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50床以上～100床未満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10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 臨 輪</v>
      </c>
      <c r="U6" s="51">
        <f>U8</f>
        <v>2137672</v>
      </c>
      <c r="V6" s="51">
        <f>V8</f>
        <v>3492</v>
      </c>
      <c r="W6" s="50" t="str">
        <f>W8</f>
        <v>第２種該当</v>
      </c>
      <c r="X6" s="50" t="str">
        <f t="shared" ref="X6" si="4">X8</f>
        <v>-</v>
      </c>
      <c r="Y6" s="50" t="str">
        <f t="shared" si="3"/>
        <v>１０：１</v>
      </c>
      <c r="Z6" s="51">
        <f t="shared" si="3"/>
        <v>55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55</v>
      </c>
      <c r="AF6" s="51">
        <f t="shared" si="3"/>
        <v>43</v>
      </c>
      <c r="AG6" s="51" t="str">
        <f t="shared" si="3"/>
        <v>-</v>
      </c>
      <c r="AH6" s="51">
        <f t="shared" si="3"/>
        <v>43</v>
      </c>
      <c r="AI6" s="52">
        <f>IF(AI8="-",NA(),AI8)</f>
        <v>100.7</v>
      </c>
      <c r="AJ6" s="52">
        <f t="shared" ref="AJ6:AR6" si="5">IF(AJ8="-",NA(),AJ8)</f>
        <v>101.1</v>
      </c>
      <c r="AK6" s="52">
        <f t="shared" si="5"/>
        <v>104.1</v>
      </c>
      <c r="AL6" s="52">
        <f t="shared" si="5"/>
        <v>100.3</v>
      </c>
      <c r="AM6" s="52">
        <f t="shared" si="5"/>
        <v>101</v>
      </c>
      <c r="AN6" s="52">
        <f t="shared" si="5"/>
        <v>97.7</v>
      </c>
      <c r="AO6" s="52">
        <f t="shared" si="5"/>
        <v>100.7</v>
      </c>
      <c r="AP6" s="52">
        <f t="shared" si="5"/>
        <v>103.6</v>
      </c>
      <c r="AQ6" s="52">
        <f t="shared" si="5"/>
        <v>101.9</v>
      </c>
      <c r="AR6" s="52">
        <f t="shared" si="5"/>
        <v>96.7</v>
      </c>
      <c r="AS6" s="52" t="str">
        <f>IF(AS8="-","【-】","【"&amp;SUBSTITUTE(TEXT(AS8,"#,##0.0"),"-","△")&amp;"】")</f>
        <v>【96.6】</v>
      </c>
      <c r="AT6" s="52">
        <f>IF(AT8="-",NA(),AT8)</f>
        <v>62.8</v>
      </c>
      <c r="AU6" s="52">
        <f t="shared" ref="AU6:BC6" si="6">IF(AU8="-",NA(),AU8)</f>
        <v>59.8</v>
      </c>
      <c r="AV6" s="52">
        <f t="shared" si="6"/>
        <v>62.6</v>
      </c>
      <c r="AW6" s="52">
        <f t="shared" si="6"/>
        <v>59.9</v>
      </c>
      <c r="AX6" s="52">
        <f t="shared" si="6"/>
        <v>60.4</v>
      </c>
      <c r="AY6" s="52">
        <f t="shared" si="6"/>
        <v>77.099999999999994</v>
      </c>
      <c r="AZ6" s="52">
        <f t="shared" si="6"/>
        <v>73.8</v>
      </c>
      <c r="BA6" s="52">
        <f t="shared" si="6"/>
        <v>75.5</v>
      </c>
      <c r="BB6" s="52">
        <f t="shared" si="6"/>
        <v>74.599999999999994</v>
      </c>
      <c r="BC6" s="52">
        <f t="shared" si="6"/>
        <v>73.599999999999994</v>
      </c>
      <c r="BD6" s="52" t="str">
        <f>IF(BD8="-","【-】","【"&amp;SUBSTITUTE(TEXT(BD8,"#,##0.0"),"-","△")&amp;"】")</f>
        <v>【86.6】</v>
      </c>
      <c r="BE6" s="52">
        <f>IF(BE8="-",NA(),BE8)</f>
        <v>59.7</v>
      </c>
      <c r="BF6" s="52">
        <f t="shared" ref="BF6:BN6" si="7">IF(BF8="-",NA(),BF8)</f>
        <v>56.3</v>
      </c>
      <c r="BG6" s="52">
        <f t="shared" si="7"/>
        <v>59.3</v>
      </c>
      <c r="BH6" s="52">
        <f t="shared" si="7"/>
        <v>56.6</v>
      </c>
      <c r="BI6" s="52">
        <f t="shared" si="7"/>
        <v>56.9</v>
      </c>
      <c r="BJ6" s="52">
        <f t="shared" si="7"/>
        <v>73.2</v>
      </c>
      <c r="BK6" s="52">
        <f t="shared" si="7"/>
        <v>69.900000000000006</v>
      </c>
      <c r="BL6" s="52">
        <f t="shared" si="7"/>
        <v>71.599999999999994</v>
      </c>
      <c r="BM6" s="52">
        <f t="shared" si="7"/>
        <v>70.8</v>
      </c>
      <c r="BN6" s="52">
        <f t="shared" si="7"/>
        <v>69.7</v>
      </c>
      <c r="BO6" s="52" t="str">
        <f>IF(BO8="-","【-】","【"&amp;SUBSTITUTE(TEXT(BO8,"#,##0.0"),"-","△")&amp;"】")</f>
        <v>【83.9】</v>
      </c>
      <c r="BP6" s="52">
        <f>IF(BP8="-",NA(),BP8)</f>
        <v>73.7</v>
      </c>
      <c r="BQ6" s="52">
        <f t="shared" ref="BQ6:BY6" si="8">IF(BQ8="-",NA(),BQ8)</f>
        <v>60.5</v>
      </c>
      <c r="BR6" s="52">
        <f t="shared" si="8"/>
        <v>67.7</v>
      </c>
      <c r="BS6" s="52">
        <f t="shared" si="8"/>
        <v>61</v>
      </c>
      <c r="BT6" s="52">
        <f t="shared" si="8"/>
        <v>59.3</v>
      </c>
      <c r="BU6" s="52">
        <f t="shared" si="8"/>
        <v>66.099999999999994</v>
      </c>
      <c r="BV6" s="52">
        <f t="shared" si="8"/>
        <v>62.3</v>
      </c>
      <c r="BW6" s="52">
        <f t="shared" si="8"/>
        <v>62.1</v>
      </c>
      <c r="BX6" s="52">
        <f t="shared" si="8"/>
        <v>60.2</v>
      </c>
      <c r="BY6" s="52">
        <f t="shared" si="8"/>
        <v>60.6</v>
      </c>
      <c r="BZ6" s="52" t="str">
        <f>IF(BZ8="-","【-】","【"&amp;SUBSTITUTE(TEXT(BZ8,"#,##0.0"),"-","△")&amp;"】")</f>
        <v>【68.7】</v>
      </c>
      <c r="CA6" s="53">
        <f>IF(CA8="-",NA(),CA8)</f>
        <v>26663</v>
      </c>
      <c r="CB6" s="53">
        <f t="shared" ref="CB6:CJ6" si="9">IF(CB8="-",NA(),CB8)</f>
        <v>28978</v>
      </c>
      <c r="CC6" s="53">
        <f t="shared" si="9"/>
        <v>28949</v>
      </c>
      <c r="CD6" s="53">
        <f t="shared" si="9"/>
        <v>30844</v>
      </c>
      <c r="CE6" s="53">
        <f t="shared" si="9"/>
        <v>31725</v>
      </c>
      <c r="CF6" s="53">
        <f t="shared" si="9"/>
        <v>26415</v>
      </c>
      <c r="CG6" s="53">
        <f t="shared" si="9"/>
        <v>27227</v>
      </c>
      <c r="CH6" s="53">
        <f t="shared" si="9"/>
        <v>28176</v>
      </c>
      <c r="CI6" s="53">
        <f t="shared" si="9"/>
        <v>29348</v>
      </c>
      <c r="CJ6" s="53">
        <f t="shared" si="9"/>
        <v>29723</v>
      </c>
      <c r="CK6" s="52" t="str">
        <f>IF(CK8="-","【-】","【"&amp;SUBSTITUTE(TEXT(CK8,"#,##0"),"-","△")&amp;"】")</f>
        <v>【62,428】</v>
      </c>
      <c r="CL6" s="53">
        <f>IF(CL8="-",NA(),CL8)</f>
        <v>6984</v>
      </c>
      <c r="CM6" s="53">
        <f t="shared" ref="CM6:CU6" si="10">IF(CM8="-",NA(),CM8)</f>
        <v>7261</v>
      </c>
      <c r="CN6" s="53">
        <f t="shared" si="10"/>
        <v>7399</v>
      </c>
      <c r="CO6" s="53">
        <f t="shared" si="10"/>
        <v>7711</v>
      </c>
      <c r="CP6" s="53">
        <f t="shared" si="10"/>
        <v>7795</v>
      </c>
      <c r="CQ6" s="53">
        <f t="shared" si="10"/>
        <v>9135</v>
      </c>
      <c r="CR6" s="53">
        <f t="shared" si="10"/>
        <v>9509</v>
      </c>
      <c r="CS6" s="53">
        <f t="shared" si="10"/>
        <v>9548</v>
      </c>
      <c r="CT6" s="53">
        <f t="shared" si="10"/>
        <v>9992</v>
      </c>
      <c r="CU6" s="53">
        <f t="shared" si="10"/>
        <v>9779</v>
      </c>
      <c r="CV6" s="52" t="str">
        <f>IF(CV8="-","【-】","【"&amp;SUBSTITUTE(TEXT(CV8,"#,##0"),"-","△")&amp;"】")</f>
        <v>【18,236】</v>
      </c>
      <c r="CW6" s="52">
        <f>IF(CW8="-",NA(),CW8)</f>
        <v>104.2</v>
      </c>
      <c r="CX6" s="52">
        <f t="shared" ref="CX6:DF6" si="11">IF(CX8="-",NA(),CX8)</f>
        <v>112.1</v>
      </c>
      <c r="CY6" s="52">
        <f t="shared" si="11"/>
        <v>106.5</v>
      </c>
      <c r="CZ6" s="52">
        <f t="shared" si="11"/>
        <v>116.2</v>
      </c>
      <c r="DA6" s="52">
        <f t="shared" si="11"/>
        <v>114.8</v>
      </c>
      <c r="DB6" s="52">
        <f t="shared" si="11"/>
        <v>72</v>
      </c>
      <c r="DC6" s="52">
        <f t="shared" si="11"/>
        <v>77.7</v>
      </c>
      <c r="DD6" s="52">
        <f t="shared" si="11"/>
        <v>75.7</v>
      </c>
      <c r="DE6" s="52">
        <f t="shared" si="11"/>
        <v>75.400000000000006</v>
      </c>
      <c r="DF6" s="52">
        <f t="shared" si="11"/>
        <v>77.5</v>
      </c>
      <c r="DG6" s="52" t="str">
        <f>IF(DG8="-","【-】","【"&amp;SUBSTITUTE(TEXT(DG8,"#,##0.0"),"-","△")&amp;"】")</f>
        <v>【56.1】</v>
      </c>
      <c r="DH6" s="52">
        <f>IF(DH8="-",NA(),DH8)</f>
        <v>10.7</v>
      </c>
      <c r="DI6" s="52">
        <f t="shared" ref="DI6:DQ6" si="12">IF(DI8="-",NA(),DI8)</f>
        <v>10.3</v>
      </c>
      <c r="DJ6" s="52">
        <f t="shared" si="12"/>
        <v>10.5</v>
      </c>
      <c r="DK6" s="52">
        <f t="shared" si="12"/>
        <v>10.7</v>
      </c>
      <c r="DL6" s="52">
        <f t="shared" si="12"/>
        <v>11</v>
      </c>
      <c r="DM6" s="52">
        <f t="shared" si="12"/>
        <v>16</v>
      </c>
      <c r="DN6" s="52">
        <f t="shared" si="12"/>
        <v>15.7</v>
      </c>
      <c r="DO6" s="52">
        <f t="shared" si="12"/>
        <v>14.6</v>
      </c>
      <c r="DP6" s="52">
        <f t="shared" si="12"/>
        <v>15.1</v>
      </c>
      <c r="DQ6" s="52">
        <f t="shared" si="12"/>
        <v>14.9</v>
      </c>
      <c r="DR6" s="52" t="str">
        <f>IF(DR8="-","【-】","【"&amp;SUBSTITUTE(TEXT(DR8,"#,##0.0"),"-","△")&amp;"】")</f>
        <v>【26.4】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118.8</v>
      </c>
      <c r="DY6" s="52">
        <f t="shared" si="13"/>
        <v>136</v>
      </c>
      <c r="DZ6" s="52">
        <f t="shared" si="13"/>
        <v>131.30000000000001</v>
      </c>
      <c r="EA6" s="52">
        <f t="shared" si="13"/>
        <v>133.6</v>
      </c>
      <c r="EB6" s="52">
        <f t="shared" si="13"/>
        <v>144.6</v>
      </c>
      <c r="EC6" s="52" t="str">
        <f>IF(EC8="-","【-】","【"&amp;SUBSTITUTE(TEXT(EC8,"#,##0.0"),"-","△")&amp;"】")</f>
        <v>【54.5】</v>
      </c>
      <c r="ED6" s="52">
        <f>IF(ED8="-",NA(),ED8)</f>
        <v>79.3</v>
      </c>
      <c r="EE6" s="52">
        <f t="shared" ref="EE6:EM6" si="14">IF(EE8="-",NA(),EE8)</f>
        <v>80.7</v>
      </c>
      <c r="EF6" s="52">
        <f t="shared" si="14"/>
        <v>82.1</v>
      </c>
      <c r="EG6" s="52">
        <f t="shared" si="14"/>
        <v>82.5</v>
      </c>
      <c r="EH6" s="52">
        <f t="shared" si="14"/>
        <v>76.099999999999994</v>
      </c>
      <c r="EI6" s="52">
        <f t="shared" si="14"/>
        <v>56.4</v>
      </c>
      <c r="EJ6" s="52">
        <f t="shared" si="14"/>
        <v>56.9</v>
      </c>
      <c r="EK6" s="52">
        <f t="shared" si="14"/>
        <v>58.3</v>
      </c>
      <c r="EL6" s="52">
        <f t="shared" si="14"/>
        <v>59.2</v>
      </c>
      <c r="EM6" s="52">
        <f t="shared" si="14"/>
        <v>59.8</v>
      </c>
      <c r="EN6" s="52" t="str">
        <f>IF(EN8="-","【-】","【"&amp;SUBSTITUTE(TEXT(EN8,"#,##0.0"),"-","△")&amp;"】")</f>
        <v>【57.0】</v>
      </c>
      <c r="EO6" s="52">
        <f>IF(EO8="-",NA(),EO8)</f>
        <v>77.7</v>
      </c>
      <c r="EP6" s="52">
        <f t="shared" ref="EP6:EX6" si="15">IF(EP8="-",NA(),EP8)</f>
        <v>80.5</v>
      </c>
      <c r="EQ6" s="52">
        <f t="shared" si="15"/>
        <v>83.1</v>
      </c>
      <c r="ER6" s="52">
        <f t="shared" si="15"/>
        <v>82.7</v>
      </c>
      <c r="ES6" s="52">
        <f t="shared" si="15"/>
        <v>64.7</v>
      </c>
      <c r="ET6" s="52">
        <f t="shared" si="15"/>
        <v>73.400000000000006</v>
      </c>
      <c r="EU6" s="52">
        <f t="shared" si="15"/>
        <v>72.5</v>
      </c>
      <c r="EV6" s="52">
        <f t="shared" si="15"/>
        <v>72.3</v>
      </c>
      <c r="EW6" s="52">
        <f t="shared" si="15"/>
        <v>72</v>
      </c>
      <c r="EX6" s="52">
        <f t="shared" si="15"/>
        <v>72</v>
      </c>
      <c r="EY6" s="52" t="str">
        <f>IF(EY8="-","【-】","【"&amp;SUBSTITUTE(TEXT(EY8,"#,##0.0"),"-","△")&amp;"】")</f>
        <v>【70.4】</v>
      </c>
      <c r="EZ6" s="53">
        <f>IF(EZ8="-",NA(),EZ8)</f>
        <v>32932218</v>
      </c>
      <c r="FA6" s="53">
        <f t="shared" ref="FA6:FI6" si="16">IF(FA8="-",NA(),FA8)</f>
        <v>32951964</v>
      </c>
      <c r="FB6" s="53">
        <f t="shared" si="16"/>
        <v>33178782</v>
      </c>
      <c r="FC6" s="53">
        <f t="shared" si="16"/>
        <v>33168655</v>
      </c>
      <c r="FD6" s="53">
        <f t="shared" si="16"/>
        <v>33835218</v>
      </c>
      <c r="FE6" s="53">
        <f t="shared" si="16"/>
        <v>40117620</v>
      </c>
      <c r="FF6" s="53">
        <f t="shared" si="16"/>
        <v>42330999</v>
      </c>
      <c r="FG6" s="53">
        <f t="shared" si="16"/>
        <v>43068047</v>
      </c>
      <c r="FH6" s="53">
        <f t="shared" si="16"/>
        <v>44341948</v>
      </c>
      <c r="FI6" s="53">
        <f t="shared" si="16"/>
        <v>45796115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164</v>
      </c>
      <c r="B7" s="50">
        <f t="shared" ref="B7:AH7" si="17">B8</f>
        <v>2023</v>
      </c>
      <c r="C7" s="50">
        <f t="shared" si="17"/>
        <v>150002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50床以上～100床未満</v>
      </c>
      <c r="O7" s="50" t="str">
        <f>O8</f>
        <v>自治体職員</v>
      </c>
      <c r="P7" s="50" t="str">
        <f>P8</f>
        <v>直営</v>
      </c>
      <c r="Q7" s="51">
        <f t="shared" si="17"/>
        <v>10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 臨 輪</v>
      </c>
      <c r="U7" s="51">
        <f>U8</f>
        <v>2137672</v>
      </c>
      <c r="V7" s="51">
        <f>V8</f>
        <v>3492</v>
      </c>
      <c r="W7" s="50" t="str">
        <f>W8</f>
        <v>第２種該当</v>
      </c>
      <c r="X7" s="50" t="str">
        <f t="shared" si="17"/>
        <v>-</v>
      </c>
      <c r="Y7" s="50" t="str">
        <f t="shared" si="17"/>
        <v>１０：１</v>
      </c>
      <c r="Z7" s="51">
        <f t="shared" si="17"/>
        <v>55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55</v>
      </c>
      <c r="AF7" s="51">
        <f t="shared" si="17"/>
        <v>43</v>
      </c>
      <c r="AG7" s="51" t="str">
        <f t="shared" si="17"/>
        <v>-</v>
      </c>
      <c r="AH7" s="51">
        <f t="shared" si="17"/>
        <v>43</v>
      </c>
      <c r="AI7" s="52">
        <f>AI8</f>
        <v>100.7</v>
      </c>
      <c r="AJ7" s="52">
        <f t="shared" ref="AJ7:AR7" si="18">AJ8</f>
        <v>101.1</v>
      </c>
      <c r="AK7" s="52">
        <f t="shared" si="18"/>
        <v>104.1</v>
      </c>
      <c r="AL7" s="52">
        <f t="shared" si="18"/>
        <v>100.3</v>
      </c>
      <c r="AM7" s="52">
        <f t="shared" si="18"/>
        <v>101</v>
      </c>
      <c r="AN7" s="52">
        <f t="shared" si="18"/>
        <v>97.7</v>
      </c>
      <c r="AO7" s="52">
        <f t="shared" si="18"/>
        <v>100.7</v>
      </c>
      <c r="AP7" s="52">
        <f t="shared" si="18"/>
        <v>103.6</v>
      </c>
      <c r="AQ7" s="52">
        <f t="shared" si="18"/>
        <v>101.9</v>
      </c>
      <c r="AR7" s="52">
        <f t="shared" si="18"/>
        <v>96.7</v>
      </c>
      <c r="AS7" s="52"/>
      <c r="AT7" s="52">
        <f>AT8</f>
        <v>62.8</v>
      </c>
      <c r="AU7" s="52">
        <f t="shared" ref="AU7:BC7" si="19">AU8</f>
        <v>59.8</v>
      </c>
      <c r="AV7" s="52">
        <f t="shared" si="19"/>
        <v>62.6</v>
      </c>
      <c r="AW7" s="52">
        <f t="shared" si="19"/>
        <v>59.9</v>
      </c>
      <c r="AX7" s="52">
        <f t="shared" si="19"/>
        <v>60.4</v>
      </c>
      <c r="AY7" s="52">
        <f t="shared" si="19"/>
        <v>77.099999999999994</v>
      </c>
      <c r="AZ7" s="52">
        <f t="shared" si="19"/>
        <v>73.8</v>
      </c>
      <c r="BA7" s="52">
        <f t="shared" si="19"/>
        <v>75.5</v>
      </c>
      <c r="BB7" s="52">
        <f t="shared" si="19"/>
        <v>74.599999999999994</v>
      </c>
      <c r="BC7" s="52">
        <f t="shared" si="19"/>
        <v>73.599999999999994</v>
      </c>
      <c r="BD7" s="52"/>
      <c r="BE7" s="52">
        <f>BE8</f>
        <v>59.7</v>
      </c>
      <c r="BF7" s="52">
        <f t="shared" ref="BF7:BN7" si="20">BF8</f>
        <v>56.3</v>
      </c>
      <c r="BG7" s="52">
        <f t="shared" si="20"/>
        <v>59.3</v>
      </c>
      <c r="BH7" s="52">
        <f t="shared" si="20"/>
        <v>56.6</v>
      </c>
      <c r="BI7" s="52">
        <f t="shared" si="20"/>
        <v>56.9</v>
      </c>
      <c r="BJ7" s="52">
        <f t="shared" si="20"/>
        <v>73.2</v>
      </c>
      <c r="BK7" s="52">
        <f t="shared" si="20"/>
        <v>69.900000000000006</v>
      </c>
      <c r="BL7" s="52">
        <f t="shared" si="20"/>
        <v>71.599999999999994</v>
      </c>
      <c r="BM7" s="52">
        <f t="shared" si="20"/>
        <v>70.8</v>
      </c>
      <c r="BN7" s="52">
        <f t="shared" si="20"/>
        <v>69.7</v>
      </c>
      <c r="BO7" s="52"/>
      <c r="BP7" s="52">
        <f>BP8</f>
        <v>73.7</v>
      </c>
      <c r="BQ7" s="52">
        <f t="shared" ref="BQ7:BY7" si="21">BQ8</f>
        <v>60.5</v>
      </c>
      <c r="BR7" s="52">
        <f t="shared" si="21"/>
        <v>67.7</v>
      </c>
      <c r="BS7" s="52">
        <f t="shared" si="21"/>
        <v>61</v>
      </c>
      <c r="BT7" s="52">
        <f t="shared" si="21"/>
        <v>59.3</v>
      </c>
      <c r="BU7" s="52">
        <f t="shared" si="21"/>
        <v>66.099999999999994</v>
      </c>
      <c r="BV7" s="52">
        <f t="shared" si="21"/>
        <v>62.3</v>
      </c>
      <c r="BW7" s="52">
        <f t="shared" si="21"/>
        <v>62.1</v>
      </c>
      <c r="BX7" s="52">
        <f t="shared" si="21"/>
        <v>60.2</v>
      </c>
      <c r="BY7" s="52">
        <f t="shared" si="21"/>
        <v>60.6</v>
      </c>
      <c r="BZ7" s="52"/>
      <c r="CA7" s="53">
        <f>CA8</f>
        <v>26663</v>
      </c>
      <c r="CB7" s="53">
        <f t="shared" ref="CB7:CJ7" si="22">CB8</f>
        <v>28978</v>
      </c>
      <c r="CC7" s="53">
        <f t="shared" si="22"/>
        <v>28949</v>
      </c>
      <c r="CD7" s="53">
        <f t="shared" si="22"/>
        <v>30844</v>
      </c>
      <c r="CE7" s="53">
        <f t="shared" si="22"/>
        <v>31725</v>
      </c>
      <c r="CF7" s="53">
        <f t="shared" si="22"/>
        <v>26415</v>
      </c>
      <c r="CG7" s="53">
        <f t="shared" si="22"/>
        <v>27227</v>
      </c>
      <c r="CH7" s="53">
        <f t="shared" si="22"/>
        <v>28176</v>
      </c>
      <c r="CI7" s="53">
        <f t="shared" si="22"/>
        <v>29348</v>
      </c>
      <c r="CJ7" s="53">
        <f t="shared" si="22"/>
        <v>29723</v>
      </c>
      <c r="CK7" s="52"/>
      <c r="CL7" s="53">
        <f>CL8</f>
        <v>6984</v>
      </c>
      <c r="CM7" s="53">
        <f t="shared" ref="CM7:CU7" si="23">CM8</f>
        <v>7261</v>
      </c>
      <c r="CN7" s="53">
        <f t="shared" si="23"/>
        <v>7399</v>
      </c>
      <c r="CO7" s="53">
        <f t="shared" si="23"/>
        <v>7711</v>
      </c>
      <c r="CP7" s="53">
        <f t="shared" si="23"/>
        <v>7795</v>
      </c>
      <c r="CQ7" s="53">
        <f t="shared" si="23"/>
        <v>9135</v>
      </c>
      <c r="CR7" s="53">
        <f t="shared" si="23"/>
        <v>9509</v>
      </c>
      <c r="CS7" s="53">
        <f t="shared" si="23"/>
        <v>9548</v>
      </c>
      <c r="CT7" s="53">
        <f t="shared" si="23"/>
        <v>9992</v>
      </c>
      <c r="CU7" s="53">
        <f t="shared" si="23"/>
        <v>9779</v>
      </c>
      <c r="CV7" s="52"/>
      <c r="CW7" s="52">
        <f>CW8</f>
        <v>104.2</v>
      </c>
      <c r="CX7" s="52">
        <f t="shared" ref="CX7:DF7" si="24">CX8</f>
        <v>112.1</v>
      </c>
      <c r="CY7" s="52">
        <f t="shared" si="24"/>
        <v>106.5</v>
      </c>
      <c r="CZ7" s="52">
        <f t="shared" si="24"/>
        <v>116.2</v>
      </c>
      <c r="DA7" s="52">
        <f t="shared" si="24"/>
        <v>114.8</v>
      </c>
      <c r="DB7" s="52">
        <f t="shared" si="24"/>
        <v>72</v>
      </c>
      <c r="DC7" s="52">
        <f t="shared" si="24"/>
        <v>77.7</v>
      </c>
      <c r="DD7" s="52">
        <f t="shared" si="24"/>
        <v>75.7</v>
      </c>
      <c r="DE7" s="52">
        <f t="shared" si="24"/>
        <v>75.400000000000006</v>
      </c>
      <c r="DF7" s="52">
        <f t="shared" si="24"/>
        <v>77.5</v>
      </c>
      <c r="DG7" s="52"/>
      <c r="DH7" s="52">
        <f>DH8</f>
        <v>10.7</v>
      </c>
      <c r="DI7" s="52">
        <f t="shared" ref="DI7:DQ7" si="25">DI8</f>
        <v>10.3</v>
      </c>
      <c r="DJ7" s="52">
        <f t="shared" si="25"/>
        <v>10.5</v>
      </c>
      <c r="DK7" s="52">
        <f t="shared" si="25"/>
        <v>10.7</v>
      </c>
      <c r="DL7" s="52">
        <f t="shared" si="25"/>
        <v>11</v>
      </c>
      <c r="DM7" s="52">
        <f t="shared" si="25"/>
        <v>16</v>
      </c>
      <c r="DN7" s="52">
        <f t="shared" si="25"/>
        <v>15.7</v>
      </c>
      <c r="DO7" s="52">
        <f t="shared" si="25"/>
        <v>14.6</v>
      </c>
      <c r="DP7" s="52">
        <f t="shared" si="25"/>
        <v>15.1</v>
      </c>
      <c r="DQ7" s="52">
        <f t="shared" si="25"/>
        <v>14.9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118.8</v>
      </c>
      <c r="DY7" s="52">
        <f t="shared" si="26"/>
        <v>136</v>
      </c>
      <c r="DZ7" s="52">
        <f t="shared" si="26"/>
        <v>131.30000000000001</v>
      </c>
      <c r="EA7" s="52">
        <f t="shared" si="26"/>
        <v>133.6</v>
      </c>
      <c r="EB7" s="52">
        <f t="shared" si="26"/>
        <v>144.6</v>
      </c>
      <c r="EC7" s="52"/>
      <c r="ED7" s="52">
        <f>ED8</f>
        <v>79.3</v>
      </c>
      <c r="EE7" s="52">
        <f t="shared" ref="EE7:EM7" si="27">EE8</f>
        <v>80.7</v>
      </c>
      <c r="EF7" s="52">
        <f t="shared" si="27"/>
        <v>82.1</v>
      </c>
      <c r="EG7" s="52">
        <f t="shared" si="27"/>
        <v>82.5</v>
      </c>
      <c r="EH7" s="52">
        <f t="shared" si="27"/>
        <v>76.099999999999994</v>
      </c>
      <c r="EI7" s="52">
        <f t="shared" si="27"/>
        <v>56.4</v>
      </c>
      <c r="EJ7" s="52">
        <f t="shared" si="27"/>
        <v>56.9</v>
      </c>
      <c r="EK7" s="52">
        <f t="shared" si="27"/>
        <v>58.3</v>
      </c>
      <c r="EL7" s="52">
        <f t="shared" si="27"/>
        <v>59.2</v>
      </c>
      <c r="EM7" s="52">
        <f t="shared" si="27"/>
        <v>59.8</v>
      </c>
      <c r="EN7" s="52"/>
      <c r="EO7" s="52">
        <f>EO8</f>
        <v>77.7</v>
      </c>
      <c r="EP7" s="52">
        <f t="shared" ref="EP7:EX7" si="28">EP8</f>
        <v>80.5</v>
      </c>
      <c r="EQ7" s="52">
        <f t="shared" si="28"/>
        <v>83.1</v>
      </c>
      <c r="ER7" s="52">
        <f t="shared" si="28"/>
        <v>82.7</v>
      </c>
      <c r="ES7" s="52">
        <f t="shared" si="28"/>
        <v>64.7</v>
      </c>
      <c r="ET7" s="52">
        <f t="shared" si="28"/>
        <v>73.400000000000006</v>
      </c>
      <c r="EU7" s="52">
        <f t="shared" si="28"/>
        <v>72.5</v>
      </c>
      <c r="EV7" s="52">
        <f t="shared" si="28"/>
        <v>72.3</v>
      </c>
      <c r="EW7" s="52">
        <f t="shared" si="28"/>
        <v>72</v>
      </c>
      <c r="EX7" s="52">
        <f t="shared" si="28"/>
        <v>72</v>
      </c>
      <c r="EY7" s="52"/>
      <c r="EZ7" s="53">
        <f>EZ8</f>
        <v>32932218</v>
      </c>
      <c r="FA7" s="53">
        <f t="shared" ref="FA7:FI7" si="29">FA8</f>
        <v>32951964</v>
      </c>
      <c r="FB7" s="53">
        <f t="shared" si="29"/>
        <v>33178782</v>
      </c>
      <c r="FC7" s="53">
        <f t="shared" si="29"/>
        <v>33168655</v>
      </c>
      <c r="FD7" s="53">
        <f t="shared" si="29"/>
        <v>33835218</v>
      </c>
      <c r="FE7" s="53">
        <f t="shared" si="29"/>
        <v>40117620</v>
      </c>
      <c r="FF7" s="53">
        <f t="shared" si="29"/>
        <v>42330999</v>
      </c>
      <c r="FG7" s="53">
        <f t="shared" si="29"/>
        <v>43068047</v>
      </c>
      <c r="FH7" s="53">
        <f t="shared" si="29"/>
        <v>44341948</v>
      </c>
      <c r="FI7" s="53">
        <f t="shared" si="29"/>
        <v>45796115</v>
      </c>
      <c r="FJ7" s="53"/>
    </row>
    <row r="8" spans="1:166" s="54" customFormat="1" x14ac:dyDescent="0.2">
      <c r="A8" s="35"/>
      <c r="B8" s="55">
        <v>2023</v>
      </c>
      <c r="C8" s="55">
        <v>150002</v>
      </c>
      <c r="D8" s="55">
        <v>46</v>
      </c>
      <c r="E8" s="55">
        <v>6</v>
      </c>
      <c r="F8" s="55">
        <v>0</v>
      </c>
      <c r="G8" s="55">
        <v>2</v>
      </c>
      <c r="H8" s="55" t="s">
        <v>165</v>
      </c>
      <c r="I8" s="55" t="s">
        <v>165</v>
      </c>
      <c r="J8" s="55" t="s">
        <v>166</v>
      </c>
      <c r="K8" s="55" t="s">
        <v>167</v>
      </c>
      <c r="L8" s="55" t="s">
        <v>168</v>
      </c>
      <c r="M8" s="55" t="s">
        <v>169</v>
      </c>
      <c r="N8" s="55" t="s">
        <v>170</v>
      </c>
      <c r="O8" s="55" t="s">
        <v>171</v>
      </c>
      <c r="P8" s="55" t="s">
        <v>172</v>
      </c>
      <c r="Q8" s="56">
        <v>10</v>
      </c>
      <c r="R8" s="55" t="s">
        <v>40</v>
      </c>
      <c r="S8" s="55" t="s">
        <v>173</v>
      </c>
      <c r="T8" s="55" t="s">
        <v>174</v>
      </c>
      <c r="U8" s="56">
        <v>2137672</v>
      </c>
      <c r="V8" s="56">
        <v>3492</v>
      </c>
      <c r="W8" s="55" t="s">
        <v>175</v>
      </c>
      <c r="X8" s="55" t="s">
        <v>40</v>
      </c>
      <c r="Y8" s="57" t="s">
        <v>176</v>
      </c>
      <c r="Z8" s="56">
        <v>55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55</v>
      </c>
      <c r="AF8" s="56">
        <v>43</v>
      </c>
      <c r="AG8" s="56" t="s">
        <v>40</v>
      </c>
      <c r="AH8" s="56">
        <v>43</v>
      </c>
      <c r="AI8" s="58">
        <v>100.7</v>
      </c>
      <c r="AJ8" s="58">
        <v>101.1</v>
      </c>
      <c r="AK8" s="58">
        <v>104.1</v>
      </c>
      <c r="AL8" s="58">
        <v>100.3</v>
      </c>
      <c r="AM8" s="58">
        <v>101</v>
      </c>
      <c r="AN8" s="58">
        <v>97.7</v>
      </c>
      <c r="AO8" s="58">
        <v>100.7</v>
      </c>
      <c r="AP8" s="58">
        <v>103.6</v>
      </c>
      <c r="AQ8" s="58">
        <v>101.9</v>
      </c>
      <c r="AR8" s="58">
        <v>96.7</v>
      </c>
      <c r="AS8" s="58">
        <v>96.6</v>
      </c>
      <c r="AT8" s="58">
        <v>62.8</v>
      </c>
      <c r="AU8" s="58">
        <v>59.8</v>
      </c>
      <c r="AV8" s="58">
        <v>62.6</v>
      </c>
      <c r="AW8" s="58">
        <v>59.9</v>
      </c>
      <c r="AX8" s="58">
        <v>60.4</v>
      </c>
      <c r="AY8" s="58">
        <v>77.099999999999994</v>
      </c>
      <c r="AZ8" s="58">
        <v>73.8</v>
      </c>
      <c r="BA8" s="58">
        <v>75.5</v>
      </c>
      <c r="BB8" s="58">
        <v>74.599999999999994</v>
      </c>
      <c r="BC8" s="58">
        <v>73.599999999999994</v>
      </c>
      <c r="BD8" s="58">
        <v>86.6</v>
      </c>
      <c r="BE8" s="59">
        <v>59.7</v>
      </c>
      <c r="BF8" s="59">
        <v>56.3</v>
      </c>
      <c r="BG8" s="59">
        <v>59.3</v>
      </c>
      <c r="BH8" s="59">
        <v>56.6</v>
      </c>
      <c r="BI8" s="59">
        <v>56.9</v>
      </c>
      <c r="BJ8" s="59">
        <v>73.2</v>
      </c>
      <c r="BK8" s="59">
        <v>69.900000000000006</v>
      </c>
      <c r="BL8" s="59">
        <v>71.599999999999994</v>
      </c>
      <c r="BM8" s="59">
        <v>70.8</v>
      </c>
      <c r="BN8" s="59">
        <v>69.7</v>
      </c>
      <c r="BO8" s="59">
        <v>83.9</v>
      </c>
      <c r="BP8" s="58">
        <v>73.7</v>
      </c>
      <c r="BQ8" s="58">
        <v>60.5</v>
      </c>
      <c r="BR8" s="58">
        <v>67.7</v>
      </c>
      <c r="BS8" s="58">
        <v>61</v>
      </c>
      <c r="BT8" s="58">
        <v>59.3</v>
      </c>
      <c r="BU8" s="58">
        <v>66.099999999999994</v>
      </c>
      <c r="BV8" s="58">
        <v>62.3</v>
      </c>
      <c r="BW8" s="58">
        <v>62.1</v>
      </c>
      <c r="BX8" s="58">
        <v>60.2</v>
      </c>
      <c r="BY8" s="58">
        <v>60.6</v>
      </c>
      <c r="BZ8" s="58">
        <v>68.7</v>
      </c>
      <c r="CA8" s="59">
        <v>26663</v>
      </c>
      <c r="CB8" s="59">
        <v>28978</v>
      </c>
      <c r="CC8" s="59">
        <v>28949</v>
      </c>
      <c r="CD8" s="59">
        <v>30844</v>
      </c>
      <c r="CE8" s="59">
        <v>31725</v>
      </c>
      <c r="CF8" s="59">
        <v>26415</v>
      </c>
      <c r="CG8" s="59">
        <v>27227</v>
      </c>
      <c r="CH8" s="59">
        <v>28176</v>
      </c>
      <c r="CI8" s="59">
        <v>29348</v>
      </c>
      <c r="CJ8" s="59">
        <v>29723</v>
      </c>
      <c r="CK8" s="58">
        <v>62428</v>
      </c>
      <c r="CL8" s="59">
        <v>6984</v>
      </c>
      <c r="CM8" s="59">
        <v>7261</v>
      </c>
      <c r="CN8" s="59">
        <v>7399</v>
      </c>
      <c r="CO8" s="59">
        <v>7711</v>
      </c>
      <c r="CP8" s="59">
        <v>7795</v>
      </c>
      <c r="CQ8" s="59">
        <v>9135</v>
      </c>
      <c r="CR8" s="59">
        <v>9509</v>
      </c>
      <c r="CS8" s="59">
        <v>9548</v>
      </c>
      <c r="CT8" s="59">
        <v>9992</v>
      </c>
      <c r="CU8" s="59">
        <v>9779</v>
      </c>
      <c r="CV8" s="58">
        <v>18236</v>
      </c>
      <c r="CW8" s="59">
        <v>104.2</v>
      </c>
      <c r="CX8" s="59">
        <v>112.1</v>
      </c>
      <c r="CY8" s="59">
        <v>106.5</v>
      </c>
      <c r="CZ8" s="59">
        <v>116.2</v>
      </c>
      <c r="DA8" s="59">
        <v>114.8</v>
      </c>
      <c r="DB8" s="59">
        <v>72</v>
      </c>
      <c r="DC8" s="59">
        <v>77.7</v>
      </c>
      <c r="DD8" s="59">
        <v>75.7</v>
      </c>
      <c r="DE8" s="59">
        <v>75.400000000000006</v>
      </c>
      <c r="DF8" s="59">
        <v>77.5</v>
      </c>
      <c r="DG8" s="59">
        <v>56.1</v>
      </c>
      <c r="DH8" s="59">
        <v>10.7</v>
      </c>
      <c r="DI8" s="59">
        <v>10.3</v>
      </c>
      <c r="DJ8" s="59">
        <v>10.5</v>
      </c>
      <c r="DK8" s="59">
        <v>10.7</v>
      </c>
      <c r="DL8" s="59">
        <v>11</v>
      </c>
      <c r="DM8" s="59">
        <v>16</v>
      </c>
      <c r="DN8" s="59">
        <v>15.7</v>
      </c>
      <c r="DO8" s="59">
        <v>14.6</v>
      </c>
      <c r="DP8" s="59">
        <v>15.1</v>
      </c>
      <c r="DQ8" s="59">
        <v>14.9</v>
      </c>
      <c r="DR8" s="59">
        <v>26.4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118.8</v>
      </c>
      <c r="DY8" s="59">
        <v>136</v>
      </c>
      <c r="DZ8" s="59">
        <v>131.30000000000001</v>
      </c>
      <c r="EA8" s="59">
        <v>133.6</v>
      </c>
      <c r="EB8" s="59">
        <v>144.6</v>
      </c>
      <c r="EC8" s="59">
        <v>54.5</v>
      </c>
      <c r="ED8" s="58">
        <v>79.3</v>
      </c>
      <c r="EE8" s="58">
        <v>80.7</v>
      </c>
      <c r="EF8" s="58">
        <v>82.1</v>
      </c>
      <c r="EG8" s="58">
        <v>82.5</v>
      </c>
      <c r="EH8" s="58">
        <v>76.099999999999994</v>
      </c>
      <c r="EI8" s="58">
        <v>56.4</v>
      </c>
      <c r="EJ8" s="58">
        <v>56.9</v>
      </c>
      <c r="EK8" s="58">
        <v>58.3</v>
      </c>
      <c r="EL8" s="58">
        <v>59.2</v>
      </c>
      <c r="EM8" s="58">
        <v>59.8</v>
      </c>
      <c r="EN8" s="58">
        <v>57</v>
      </c>
      <c r="EO8" s="58">
        <v>77.7</v>
      </c>
      <c r="EP8" s="58">
        <v>80.5</v>
      </c>
      <c r="EQ8" s="58">
        <v>83.1</v>
      </c>
      <c r="ER8" s="58">
        <v>82.7</v>
      </c>
      <c r="ES8" s="58">
        <v>64.7</v>
      </c>
      <c r="ET8" s="58">
        <v>73.400000000000006</v>
      </c>
      <c r="EU8" s="58">
        <v>72.5</v>
      </c>
      <c r="EV8" s="58">
        <v>72.3</v>
      </c>
      <c r="EW8" s="58">
        <v>72</v>
      </c>
      <c r="EX8" s="58">
        <v>72</v>
      </c>
      <c r="EY8" s="58">
        <v>70.400000000000006</v>
      </c>
      <c r="EZ8" s="59">
        <v>32932218</v>
      </c>
      <c r="FA8" s="59">
        <v>32951964</v>
      </c>
      <c r="FB8" s="59">
        <v>33178782</v>
      </c>
      <c r="FC8" s="59">
        <v>33168655</v>
      </c>
      <c r="FD8" s="59">
        <v>33835218</v>
      </c>
      <c r="FE8" s="59">
        <v>40117620</v>
      </c>
      <c r="FF8" s="59">
        <v>42330999</v>
      </c>
      <c r="FG8" s="59">
        <v>43068047</v>
      </c>
      <c r="FH8" s="59">
        <v>44341948</v>
      </c>
      <c r="FI8" s="59">
        <v>45796115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177</v>
      </c>
      <c r="C10" s="62" t="s">
        <v>178</v>
      </c>
      <c r="D10" s="62" t="s">
        <v>179</v>
      </c>
      <c r="E10" s="62" t="s">
        <v>180</v>
      </c>
      <c r="F10" s="62" t="s">
        <v>181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A3C325BD-0211-40A1-B8B0-D8B18B3DF590}"/>
</file>

<file path=customXml/itemProps2.xml><?xml version="1.0" encoding="utf-8"?>
<ds:datastoreItem xmlns:ds="http://schemas.openxmlformats.org/officeDocument/2006/customXml" ds:itemID="{1D27064E-F42E-4DF2-9696-0A3243BFD644}"/>
</file>

<file path=customXml/itemProps3.xml><?xml version="1.0" encoding="utf-8"?>
<ds:datastoreItem xmlns:ds="http://schemas.openxmlformats.org/officeDocument/2006/customXml" ds:itemID="{5D3DE0D3-33B6-4E83-B1E6-55DEF6F1A5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2025-02-13T08:01:31Z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