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7FBC7B13-01BF-4AA5-A478-50BD71FCBAB8}" xr6:coauthVersionLast="47" xr6:coauthVersionMax="47" xr10:uidLastSave="{E4AA8FE2-B025-4343-9C22-3DE0E2BA4318}"/>
  <workbookProtection workbookAlgorithmName="SHA-512" workbookHashValue="q7Oi8cI8rvsEkdn5UT/5pwp9YRPQXwfnMXj9gAwqbt6j6wtWL96lWauRnWiH7jHq+Mz/fJ69wd6XyTJmFcQk/Q==" workbookSaltValue="TV2pwI0g1vCrUjuVKVw+XA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FC7" i="5"/>
  <c r="LZ79" i="4" s="1"/>
  <c r="FB7" i="5"/>
  <c r="LK79" i="4" s="1"/>
  <c r="FA7" i="5"/>
  <c r="EZ7" i="5"/>
  <c r="EX7" i="5"/>
  <c r="EW7" i="5"/>
  <c r="EV7" i="5"/>
  <c r="EU7" i="5"/>
  <c r="ET7" i="5"/>
  <c r="ES7" i="5"/>
  <c r="JB79" i="4" s="1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BI80" i="4" s="1"/>
  <c r="DZ7" i="5"/>
  <c r="DY7" i="5"/>
  <c r="DX7" i="5"/>
  <c r="P80" i="4" s="1"/>
  <c r="DW7" i="5"/>
  <c r="BX79" i="4" s="1"/>
  <c r="DV7" i="5"/>
  <c r="DU7" i="5"/>
  <c r="DT7" i="5"/>
  <c r="AE79" i="4" s="1"/>
  <c r="DS7" i="5"/>
  <c r="P79" i="4" s="1"/>
  <c r="DQ7" i="5"/>
  <c r="DP7" i="5"/>
  <c r="DO7" i="5"/>
  <c r="DN7" i="5"/>
  <c r="KU56" i="4" s="1"/>
  <c r="DM7" i="5"/>
  <c r="DL7" i="5"/>
  <c r="DK7" i="5"/>
  <c r="DJ7" i="5"/>
  <c r="DI7" i="5"/>
  <c r="DH7" i="5"/>
  <c r="DF7" i="5"/>
  <c r="DE7" i="5"/>
  <c r="DD7" i="5"/>
  <c r="DC7" i="5"/>
  <c r="DB7" i="5"/>
  <c r="DA7" i="5"/>
  <c r="IZ55" i="4" s="1"/>
  <c r="CZ7" i="5"/>
  <c r="CY7" i="5"/>
  <c r="CX7" i="5"/>
  <c r="CW7" i="5"/>
  <c r="CU7" i="5"/>
  <c r="CT7" i="5"/>
  <c r="CS7" i="5"/>
  <c r="CR7" i="5"/>
  <c r="DS56" i="4" s="1"/>
  <c r="CQ7" i="5"/>
  <c r="CP7" i="5"/>
  <c r="CO7" i="5"/>
  <c r="EW55" i="4" s="1"/>
  <c r="CN7" i="5"/>
  <c r="EH55" i="4" s="1"/>
  <c r="CM7" i="5"/>
  <c r="CL7" i="5"/>
  <c r="CJ7" i="5"/>
  <c r="BX56" i="4" s="1"/>
  <c r="CI7" i="5"/>
  <c r="BI56" i="4" s="1"/>
  <c r="CH7" i="5"/>
  <c r="CG7" i="5"/>
  <c r="CF7" i="5"/>
  <c r="P56" i="4" s="1"/>
  <c r="CE7" i="5"/>
  <c r="BX55" i="4" s="1"/>
  <c r="CD7" i="5"/>
  <c r="CC7" i="5"/>
  <c r="CB7" i="5"/>
  <c r="AE55" i="4" s="1"/>
  <c r="CA7" i="5"/>
  <c r="P55" i="4" s="1"/>
  <c r="BY7" i="5"/>
  <c r="BX7" i="5"/>
  <c r="BW7" i="5"/>
  <c r="BV7" i="5"/>
  <c r="KU34" i="4" s="1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EH34" i="4" s="1"/>
  <c r="AZ7" i="5"/>
  <c r="DS34" i="4" s="1"/>
  <c r="AY7" i="5"/>
  <c r="AX7" i="5"/>
  <c r="AW7" i="5"/>
  <c r="EW33" i="4" s="1"/>
  <c r="AV7" i="5"/>
  <c r="EH33" i="4" s="1"/>
  <c r="AU7" i="5"/>
  <c r="AT7" i="5"/>
  <c r="AR7" i="5"/>
  <c r="BX34" i="4" s="1"/>
  <c r="AQ7" i="5"/>
  <c r="BI34" i="4" s="1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EG8" i="4" s="1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H90" i="4"/>
  <c r="G90" i="4"/>
  <c r="E90" i="4"/>
  <c r="MO80" i="4"/>
  <c r="LZ80" i="4"/>
  <c r="LK80" i="4"/>
  <c r="KG80" i="4"/>
  <c r="JB80" i="4"/>
  <c r="IM80" i="4"/>
  <c r="HX80" i="4"/>
  <c r="HI80" i="4"/>
  <c r="GT80" i="4"/>
  <c r="FO80" i="4"/>
  <c r="EZ80" i="4"/>
  <c r="EK80" i="4"/>
  <c r="DV80" i="4"/>
  <c r="DG80" i="4"/>
  <c r="AT80" i="4"/>
  <c r="AE80" i="4"/>
  <c r="MO79" i="4"/>
  <c r="KV79" i="4"/>
  <c r="KG79" i="4"/>
  <c r="IM79" i="4"/>
  <c r="HX79" i="4"/>
  <c r="HI79" i="4"/>
  <c r="GT79" i="4"/>
  <c r="FO79" i="4"/>
  <c r="EK79" i="4"/>
  <c r="DV79" i="4"/>
  <c r="DG79" i="4"/>
  <c r="BI79" i="4"/>
  <c r="AT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AT56" i="4"/>
  <c r="AE56" i="4"/>
  <c r="MN55" i="4"/>
  <c r="LY55" i="4"/>
  <c r="LJ55" i="4"/>
  <c r="KU55" i="4"/>
  <c r="KF55" i="4"/>
  <c r="IK55" i="4"/>
  <c r="HV55" i="4"/>
  <c r="HG55" i="4"/>
  <c r="GR55" i="4"/>
  <c r="FL55" i="4"/>
  <c r="DS55" i="4"/>
  <c r="DD55" i="4"/>
  <c r="BI55" i="4"/>
  <c r="AT55" i="4"/>
  <c r="FL54" i="4"/>
  <c r="MN34" i="4"/>
  <c r="LY34" i="4"/>
  <c r="LJ34" i="4"/>
  <c r="KF34" i="4"/>
  <c r="IZ34" i="4"/>
  <c r="IK34" i="4"/>
  <c r="HV34" i="4"/>
  <c r="HG34" i="4"/>
  <c r="GR34" i="4"/>
  <c r="FL34" i="4"/>
  <c r="EW34" i="4"/>
  <c r="DD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DS33" i="4"/>
  <c r="DD33" i="4"/>
  <c r="BI33" i="4"/>
  <c r="AT33" i="4"/>
  <c r="AE33" i="4"/>
  <c r="FL32" i="4"/>
  <c r="LP12" i="4"/>
  <c r="JW12" i="4"/>
  <c r="CN12" i="4"/>
  <c r="AU12" i="4"/>
  <c r="LP10" i="4"/>
  <c r="EG10" i="4"/>
  <c r="CN10" i="4"/>
  <c r="JW8" i="4"/>
  <c r="ID8" i="4"/>
  <c r="AU8" i="4"/>
  <c r="B8" i="4"/>
  <c r="B6" i="4"/>
  <c r="BX78" i="4" l="1"/>
  <c r="BX54" i="4"/>
  <c r="BX32" i="4"/>
  <c r="MO78" i="4"/>
  <c r="MN54" i="4"/>
  <c r="MN32" i="4"/>
  <c r="JB78" i="4"/>
  <c r="IZ54" i="4"/>
  <c r="IZ32" i="4"/>
  <c r="FO78" i="4"/>
  <c r="C11" i="5"/>
  <c r="D11" i="5"/>
  <c r="E11" i="5"/>
  <c r="B11" i="5"/>
  <c r="KV78" i="4" l="1"/>
  <c r="KU54" i="4"/>
  <c r="KU32" i="4"/>
  <c r="HI78" i="4"/>
  <c r="HG54" i="4"/>
  <c r="HG32" i="4"/>
  <c r="DV78" i="4"/>
  <c r="DS54" i="4"/>
  <c r="DS32" i="4"/>
  <c r="AE78" i="4"/>
  <c r="AE54" i="4"/>
  <c r="AE32" i="4"/>
  <c r="P78" i="4"/>
  <c r="P54" i="4"/>
  <c r="P32" i="4"/>
  <c r="KG78" i="4"/>
  <c r="KF54" i="4"/>
  <c r="KF32" i="4"/>
  <c r="GT78" i="4"/>
  <c r="GR54" i="4"/>
  <c r="GR32" i="4"/>
  <c r="DG78" i="4"/>
  <c r="DD32" i="4"/>
  <c r="DD54" i="4"/>
  <c r="EZ78" i="4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32" i="4"/>
  <c r="LK78" i="4"/>
  <c r="LJ54" i="4"/>
  <c r="AT54" i="4"/>
  <c r="LJ32" i="4"/>
</calcChain>
</file>

<file path=xl/sharedStrings.xml><?xml version="1.0" encoding="utf-8"?>
<sst xmlns="http://schemas.openxmlformats.org/spreadsheetml/2006/main" count="342" uniqueCount="186">
  <si>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</si>
  <si>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</si>
  <si>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</si>
  <si>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</si>
  <si>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</si>
  <si>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</si>
  <si>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</si>
  <si>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</si>
  <si>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</si>
  <si>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</si>
  <si>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</si>
  <si>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</si>
  <si>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</si>
  <si>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</si>
  <si>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</si>
  <si>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</si>
  <si>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</si>
  <si>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</si>
  <si>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</si>
  <si>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</si>
  <si>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</si>
  <si>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</si>
  <si>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</si>
  <si>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</si>
  <si>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</si>
  <si>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</si>
  <si>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</si>
  <si>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</si>
  <si>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</si>
  <si>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</si>
  <si>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</si>
  <si>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</si>
  <si>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</si>
  <si>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</si>
  <si>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</si>
  <si>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</si>
  <si>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</si>
  <si>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</si>
  <si>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</si>
  <si>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</si>
  <si>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</si>
  <si>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</si>
  <si>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</si>
  <si>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</si>
  <si>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</si>
  <si>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</si>
  <si>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</si>
  <si>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</si>
  <si>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</si>
  <si>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</si>
  <si>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</si>
  <si>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</si>
  <si>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</si>
  <si>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</si>
  <si>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</si>
  <si>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</si>
  <si>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</si>
  <si>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</si>
  <si>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</si>
  <si>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</si>
  <si>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</si>
  <si>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</si>
  <si>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</si>
  <si>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</si>
  <si>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</si>
  <si>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</si>
  <si>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</si>
  <si>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</si>
  <si>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</si>
  <si>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</si>
  <si>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</si>
  <si>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</si>
  <si>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</si>
  <si>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</si>
  <si>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</si>
  <si>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</si>
  <si>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</si>
  <si>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</si>
  <si>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</si>
  <si>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</si>
  <si>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</si>
  <si>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</si>
  <si>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</si>
  <si>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</si>
  <si>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</si>
  <si>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</si>
  <si>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</si>
  <si>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</si>
  <si>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</si>
  <si>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</si>
  <si>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</si>
  <si>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</si>
  <si>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</si>
  <si>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</si>
  <si>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</si>
  <si>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</si>
  <si>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</si>
  <si>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</si>
  <si>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</si>
  <si>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</si>
  <si>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</si>
  <si>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</si>
  <si>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</si>
  <si>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</si>
  <si>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</si>
  <si>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</si>
  <si>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</si>
  <si>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</si>
  <si>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</si>
  <si>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</si>
  <si>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</si>
  <si>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</si>
  <si>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</si>
  <si>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</si>
  <si>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</si>
  <si>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</si>
  <si>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</si>
  <si>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</si>
  <si>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</si>
  <si>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</si>
  <si>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</si>
  <si>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</si>
  <si>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</si>
  <si>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</si>
  <si>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</si>
  <si>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</si>
  <si>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</si>
  <si>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</si>
  <si>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</si>
  <si>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</si>
  <si>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</si>
  <si>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</si>
  <si>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</si>
  <si>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</si>
  <si>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</si>
  <si>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</si>
  <si>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</si>
  <si>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</si>
  <si>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</si>
  <si>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</si>
  <si>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</si>
  <si>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</si>
  <si>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</si>
  <si>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</si>
  <si>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</si>
  <si>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</si>
  <si>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</si>
  <si>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</si>
  <si>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</si>
  <si>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</si>
  <si>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</si>
  <si>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</si>
  <si>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</si>
  <si>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</si>
  <si>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</si>
  <si>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</si>
  <si>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</si>
  <si>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</si>
  <si>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当該値(N-2)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</si>
  <si>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</si>
  <si>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</si>
  <si>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</si>
  <si>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</si>
  <si>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</si>
  <si>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</si>
  <si>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新発田病院</t>
  </si>
  <si>
    <t>条例全部</t>
  </si>
  <si>
    <t>病院事業</t>
  </si>
  <si>
    <t>一般病院</t>
  </si>
  <si>
    <t>400床以上～500床未満</t>
  </si>
  <si>
    <t>自治体職員</t>
  </si>
  <si>
    <t>直営</t>
  </si>
  <si>
    <t>対象</t>
  </si>
  <si>
    <t>透 I 未 訓 ガ</t>
  </si>
  <si>
    <t>救 臨 が 感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</si>
  <si>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</si>
  <si>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</si>
  <si>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</si>
  <si>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</si>
  <si>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</si>
  <si>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</si>
  <si>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</si>
  <si>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</si>
  <si>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経常収支比率は概ね100％前後となっているが、精神科を設置していることもあり、医業収支比率は類似病院平均よりやや低い水準にある。また、令和2年度以降、新型コロナウイルス感染症の影響もあり、従前よりも病床利用率が低くなっている。収益単価は、高額薬品使用等を背景に比較的高い水準にある。今後も、可能な限り効率的な運営に努めるものである。
（各指標の類似病院平均との比較等）
①経常収支比率：数値が高い
②医業収支比率：数値が高い
③修正医業収支比率：数値が高い
④病床利用率：数値が高い
⑤入院患者１人１日当たり収益：数値が高い
⑥外来患者１人１日当たり収益：数値が高い
⑦職員給与費対医業収益比率：数値が低い
⑧材料費対医業収益比率：数値が高い</t>
    <rPh sb="302" eb="303">
      <t>ヒク</t>
    </rPh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</si>
  <si>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②器械備品減価償却率：同水準
③１床当たり有形固定資産：数値が高い</t>
    <rPh sb="83" eb="86">
      <t>ドウスイジュン</t>
    </rPh>
    <phoneticPr fontId="5"/>
  </si>
  <si>
    <t>　高度急性期・急性期病床の機能を担い、急性期患者の早期安定に向けて、高度・先進医療を提供する。
　地域医療人材の教育、ハブ機能を整備する。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</si>
</sst>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77</c:v>
                </c:pt>
                <c:pt idx="2">
                  <c:v>79.2</c:v>
                </c:pt>
                <c:pt idx="3">
                  <c:v>79.7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E-4D59-851E-D3A9C796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68.400000000000006</c:v>
                </c:pt>
                <c:pt idx="2">
                  <c:v>68.2</c:v>
                </c:pt>
                <c:pt idx="3">
                  <c:v>68.400000000000006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E-4D59-851E-D3A9C796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83.4</c:v>
                </c:pt>
                <c:pt idx="2">
                  <c:v>87</c:v>
                </c:pt>
                <c:pt idx="3">
                  <c:v>86.7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8-47E0-925A-2240166F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84.9</c:v>
                </c:pt>
                <c:pt idx="2">
                  <c:v>86.9</c:v>
                </c:pt>
                <c:pt idx="3">
                  <c:v>86.4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8-47E0-925A-2240166F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85.7</c:v>
                </c:pt>
                <c:pt idx="2">
                  <c:v>89.1</c:v>
                </c:pt>
                <c:pt idx="3">
                  <c:v>88.2</c:v>
                </c:pt>
                <c:pt idx="4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4-492B-B711-5A0277E43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87.5</c:v>
                </c:pt>
                <c:pt idx="2">
                  <c:v>89.4</c:v>
                </c:pt>
                <c:pt idx="3">
                  <c:v>88.9</c:v>
                </c:pt>
                <c:pt idx="4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4-492B-B711-5A0277E43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105.1</c:v>
                </c:pt>
                <c:pt idx="2">
                  <c:v>106.2</c:v>
                </c:pt>
                <c:pt idx="3">
                  <c:v>102.8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A65-A86F-090C388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103.9</c:v>
                </c:pt>
                <c:pt idx="2">
                  <c:v>106.6</c:v>
                </c:pt>
                <c:pt idx="3">
                  <c:v>103.5</c:v>
                </c:pt>
                <c:pt idx="4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5-4A65-A86F-090C388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57.6</c:v>
                </c:pt>
                <c:pt idx="1">
                  <c:v>60.8</c:v>
                </c:pt>
                <c:pt idx="2">
                  <c:v>59.5</c:v>
                </c:pt>
                <c:pt idx="3">
                  <c:v>62.9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867-8D0C-3551CAEA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56.8</c:v>
                </c:pt>
                <c:pt idx="2">
                  <c:v>58.5</c:v>
                </c:pt>
                <c:pt idx="3">
                  <c:v>57.4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9-4867-8D0C-3551CAEA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77.8</c:v>
                </c:pt>
                <c:pt idx="2">
                  <c:v>63.7</c:v>
                </c:pt>
                <c:pt idx="3">
                  <c:v>66.3</c:v>
                </c:pt>
                <c:pt idx="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A16-B10F-28C7C00AE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69.8</c:v>
                </c:pt>
                <c:pt idx="2">
                  <c:v>69.7</c:v>
                </c:pt>
                <c:pt idx="3">
                  <c:v>68.8</c:v>
                </c:pt>
                <c:pt idx="4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8-4A16-B10F-28C7C00AE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53283280</c:v>
                </c:pt>
                <c:pt idx="1">
                  <c:v>53841906</c:v>
                </c:pt>
                <c:pt idx="2">
                  <c:v>54735649</c:v>
                </c:pt>
                <c:pt idx="3">
                  <c:v>54493195</c:v>
                </c:pt>
                <c:pt idx="4">
                  <c:v>54585297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0-4B21-9ACC-CC01DBCF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48164556</c:v>
                </c:pt>
                <c:pt idx="1">
                  <c:v>49637382</c:v>
                </c:pt>
                <c:pt idx="2">
                  <c:v>50098024</c:v>
                </c:pt>
                <c:pt idx="3">
                  <c:v>50586262</c:v>
                </c:pt>
                <c:pt idx="4">
                  <c:v>51878916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0-4B21-9ACC-CC01DBCF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33.1</c:v>
                </c:pt>
                <c:pt idx="1">
                  <c:v>33.4</c:v>
                </c:pt>
                <c:pt idx="2">
                  <c:v>34.6</c:v>
                </c:pt>
                <c:pt idx="3">
                  <c:v>35.4</c:v>
                </c:pt>
                <c:pt idx="4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8-45EA-B34D-1BEB1D14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26.2</c:v>
                </c:pt>
                <c:pt idx="2">
                  <c:v>26.3</c:v>
                </c:pt>
                <c:pt idx="3">
                  <c:v>26.3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8-45EA-B34D-1BEB1D14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57</c:v>
                </c:pt>
                <c:pt idx="1">
                  <c:v>60.1</c:v>
                </c:pt>
                <c:pt idx="2">
                  <c:v>55.7</c:v>
                </c:pt>
                <c:pt idx="3">
                  <c:v>54.8</c:v>
                </c:pt>
                <c:pt idx="4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6-43EB-9F5B-5E19F4A42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56.7</c:v>
                </c:pt>
                <c:pt idx="2">
                  <c:v>54.2</c:v>
                </c:pt>
                <c:pt idx="3">
                  <c:v>53.9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6-43EB-9F5B-5E19F4A42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19492</c:v>
                </c:pt>
                <c:pt idx="1">
                  <c:v>19880</c:v>
                </c:pt>
                <c:pt idx="2">
                  <c:v>20401</c:v>
                </c:pt>
                <c:pt idx="3">
                  <c:v>21707</c:v>
                </c:pt>
                <c:pt idx="4">
                  <c:v>22976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1-496E-890B-5D478FEC2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16979</c:v>
                </c:pt>
                <c:pt idx="1">
                  <c:v>18423</c:v>
                </c:pt>
                <c:pt idx="2">
                  <c:v>19190</c:v>
                </c:pt>
                <c:pt idx="3">
                  <c:v>19216</c:v>
                </c:pt>
                <c:pt idx="4">
                  <c:v>20167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1-496E-890B-5D478FEC2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60450</c:v>
                </c:pt>
                <c:pt idx="1">
                  <c:v>64690</c:v>
                </c:pt>
                <c:pt idx="2">
                  <c:v>67895</c:v>
                </c:pt>
                <c:pt idx="3">
                  <c:v>70907</c:v>
                </c:pt>
                <c:pt idx="4">
                  <c:v>76312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F-49F8-9045-258BFCAF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60271</c:v>
                </c:pt>
                <c:pt idx="1">
                  <c:v>63766</c:v>
                </c:pt>
                <c:pt idx="2">
                  <c:v>66386</c:v>
                </c:pt>
                <c:pt idx="3">
                  <c:v>69418</c:v>
                </c:pt>
                <c:pt idx="4">
                  <c:v>70803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F-49F8-9045-258BFCAF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2.1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D-4B0A-A9FF-8FA98243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40.799999999999997</c:v>
                </c:pt>
                <c:pt idx="2">
                  <c:v>40.4</c:v>
                </c:pt>
                <c:pt idx="3">
                  <c:v>33.799999999999997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D-4B0A-A9FF-8FA98243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S1" zoomScale="85" zoomScaleNormal="85" zoomScaleSheetLayoutView="70" workbookViewId="0">
      <selection activeCell="NJ22" sqref="NJ22:NX3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新潟県　新発田病院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400床以上～500床未満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429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24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透 I 未 訓 ガ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が 感 災 地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45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4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478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2137672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40233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-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410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410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8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10"/>
      <c r="B16" s="5"/>
      <c r="C16" s="6"/>
      <c r="D16" s="6"/>
      <c r="E16" s="6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6"/>
      <c r="NF16" s="6"/>
      <c r="NG16" s="6"/>
      <c r="NH16" s="7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99.5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105.1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106.2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102.8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86.6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85.7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89.1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88.2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90.2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83.9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83.4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87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86.7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89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83.1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79.2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79.7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77.599999999999994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103.9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106.6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92.4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87.5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89.4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88.9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89.2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89.9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84.9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86.9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86.4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86.7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77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68.400000000000006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68.2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68.400000000000006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70.900000000000006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37" t="s">
        <v>183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184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60450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64690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67895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70907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76312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19492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19880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20401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21707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22976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60.1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55.7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54.8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52.7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33.1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33.4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34.6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35.4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37.6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60271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63766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66386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69418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70803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16979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18423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19190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19216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20167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54.2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53.9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54.1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26.4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26.2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26.3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26.3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182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8.1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2.1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57.6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60.8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59.5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62.9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65.3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76.7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77.8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63.7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66.3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69.7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53283280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53841906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54735649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54493195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54585297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40.1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40.799999999999997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40.4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33.799999999999997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29.9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56.4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56.8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58.5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57.4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57.3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69.8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69.7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68.599999999999994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48164556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49637382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50098024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50586262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51878916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 x14ac:dyDescent="0.2">
      <c r="B85" s="152" t="s">
        <v>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QIkJAc7aQCyniVlULOYj4nb+egmoC9VJWptSjfITOrV/Ngv9N/zHzFyliunWewdLYxnB/UyDqHrfeHjzNbIL0g==" saltValue="qIXjvX4LV3VieqrWY+L+0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118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119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121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 x14ac:dyDescent="0.2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147</v>
      </c>
      <c r="AV5" s="49" t="s">
        <v>148</v>
      </c>
      <c r="AW5" s="49" t="s">
        <v>149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147</v>
      </c>
      <c r="BG5" s="49" t="s">
        <v>148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146</v>
      </c>
      <c r="BQ5" s="49" t="s">
        <v>147</v>
      </c>
      <c r="BR5" s="49" t="s">
        <v>148</v>
      </c>
      <c r="BS5" s="49" t="s">
        <v>149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148</v>
      </c>
      <c r="CD5" s="49" t="s">
        <v>157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147</v>
      </c>
      <c r="CN5" s="49" t="s">
        <v>148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147</v>
      </c>
      <c r="CY5" s="49" t="s">
        <v>148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146</v>
      </c>
      <c r="DI5" s="49" t="s">
        <v>147</v>
      </c>
      <c r="DJ5" s="49" t="s">
        <v>158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147</v>
      </c>
      <c r="DU5" s="49" t="s">
        <v>148</v>
      </c>
      <c r="DV5" s="49" t="s">
        <v>157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159</v>
      </c>
      <c r="EE5" s="49" t="s">
        <v>147</v>
      </c>
      <c r="EF5" s="49" t="s">
        <v>148</v>
      </c>
      <c r="EG5" s="49" t="s">
        <v>149</v>
      </c>
      <c r="EH5" s="49" t="s">
        <v>160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147</v>
      </c>
      <c r="EQ5" s="49" t="s">
        <v>148</v>
      </c>
      <c r="ER5" s="49" t="s">
        <v>149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161</v>
      </c>
      <c r="EZ5" s="49" t="s">
        <v>146</v>
      </c>
      <c r="FA5" s="49" t="s">
        <v>147</v>
      </c>
      <c r="FB5" s="49" t="s">
        <v>148</v>
      </c>
      <c r="FC5" s="49" t="s">
        <v>149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2">
      <c r="A6" s="35" t="s">
        <v>162</v>
      </c>
      <c r="B6" s="50">
        <f>B8</f>
        <v>2023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14</v>
      </c>
      <c r="H6" s="158" t="str">
        <f>IF(H8&lt;&gt;I8,H8,"")&amp;IF(I8&lt;&gt;J8,I8,"")&amp;"　"&amp;J8</f>
        <v>新潟県　新発田病院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24</v>
      </c>
      <c r="R6" s="50" t="str">
        <f t="shared" si="3"/>
        <v>対象</v>
      </c>
      <c r="S6" s="50" t="str">
        <f t="shared" si="3"/>
        <v>透 I 未 訓 ガ</v>
      </c>
      <c r="T6" s="50" t="str">
        <f t="shared" si="3"/>
        <v>救 臨 が 感 災 地 輪</v>
      </c>
      <c r="U6" s="51">
        <f>U8</f>
        <v>2137672</v>
      </c>
      <c r="V6" s="51">
        <f>V8</f>
        <v>40233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429</v>
      </c>
      <c r="AA6" s="51" t="str">
        <f t="shared" si="3"/>
        <v>-</v>
      </c>
      <c r="AB6" s="51" t="str">
        <f t="shared" si="3"/>
        <v>-</v>
      </c>
      <c r="AC6" s="51">
        <f t="shared" si="3"/>
        <v>45</v>
      </c>
      <c r="AD6" s="51">
        <f t="shared" si="3"/>
        <v>4</v>
      </c>
      <c r="AE6" s="51">
        <f t="shared" si="3"/>
        <v>478</v>
      </c>
      <c r="AF6" s="51">
        <f t="shared" si="3"/>
        <v>410</v>
      </c>
      <c r="AG6" s="51" t="str">
        <f t="shared" si="3"/>
        <v>-</v>
      </c>
      <c r="AH6" s="51">
        <f t="shared" si="3"/>
        <v>410</v>
      </c>
      <c r="AI6" s="52">
        <f>IF(AI8="-",NA(),AI8)</f>
        <v>99.5</v>
      </c>
      <c r="AJ6" s="52">
        <f t="shared" ref="AJ6:AR6" si="5">IF(AJ8="-",NA(),AJ8)</f>
        <v>105.1</v>
      </c>
      <c r="AK6" s="52">
        <f t="shared" si="5"/>
        <v>106.2</v>
      </c>
      <c r="AL6" s="52">
        <f t="shared" si="5"/>
        <v>102.8</v>
      </c>
      <c r="AM6" s="52">
        <f t="shared" si="5"/>
        <v>101</v>
      </c>
      <c r="AN6" s="52">
        <f t="shared" si="5"/>
        <v>99</v>
      </c>
      <c r="AO6" s="52">
        <f t="shared" si="5"/>
        <v>103.9</v>
      </c>
      <c r="AP6" s="52">
        <f t="shared" si="5"/>
        <v>106.6</v>
      </c>
      <c r="AQ6" s="52">
        <f t="shared" si="5"/>
        <v>103.5</v>
      </c>
      <c r="AR6" s="52">
        <f t="shared" si="5"/>
        <v>96.8</v>
      </c>
      <c r="AS6" s="52" t="str">
        <f>IF(AS8="-","【-】","【"&amp;SUBSTITUTE(TEXT(AS8,"#,##0.0"),"-","△")&amp;"】")</f>
        <v>【96.6】</v>
      </c>
      <c r="AT6" s="52">
        <f>IF(AT8="-",NA(),AT8)</f>
        <v>86.6</v>
      </c>
      <c r="AU6" s="52">
        <f t="shared" ref="AU6:BC6" si="6">IF(AU8="-",NA(),AU8)</f>
        <v>85.7</v>
      </c>
      <c r="AV6" s="52">
        <f t="shared" si="6"/>
        <v>89.1</v>
      </c>
      <c r="AW6" s="52">
        <f t="shared" si="6"/>
        <v>88.2</v>
      </c>
      <c r="AX6" s="52">
        <f t="shared" si="6"/>
        <v>90.2</v>
      </c>
      <c r="AY6" s="52">
        <f t="shared" si="6"/>
        <v>92.4</v>
      </c>
      <c r="AZ6" s="52">
        <f t="shared" si="6"/>
        <v>87.5</v>
      </c>
      <c r="BA6" s="52">
        <f t="shared" si="6"/>
        <v>89.4</v>
      </c>
      <c r="BB6" s="52">
        <f t="shared" si="6"/>
        <v>88.9</v>
      </c>
      <c r="BC6" s="52">
        <f t="shared" si="6"/>
        <v>89.2</v>
      </c>
      <c r="BD6" s="52" t="str">
        <f>IF(BD8="-","【-】","【"&amp;SUBSTITUTE(TEXT(BD8,"#,##0.0"),"-","△")&amp;"】")</f>
        <v>【86.6】</v>
      </c>
      <c r="BE6" s="52">
        <f>IF(BE8="-",NA(),BE8)</f>
        <v>83.9</v>
      </c>
      <c r="BF6" s="52">
        <f t="shared" ref="BF6:BN6" si="7">IF(BF8="-",NA(),BF8)</f>
        <v>83.4</v>
      </c>
      <c r="BG6" s="52">
        <f t="shared" si="7"/>
        <v>87</v>
      </c>
      <c r="BH6" s="52">
        <f t="shared" si="7"/>
        <v>86.7</v>
      </c>
      <c r="BI6" s="52">
        <f t="shared" si="7"/>
        <v>89</v>
      </c>
      <c r="BJ6" s="52">
        <f t="shared" si="7"/>
        <v>89.9</v>
      </c>
      <c r="BK6" s="52">
        <f t="shared" si="7"/>
        <v>84.9</v>
      </c>
      <c r="BL6" s="52">
        <f t="shared" si="7"/>
        <v>86.9</v>
      </c>
      <c r="BM6" s="52">
        <f t="shared" si="7"/>
        <v>86.4</v>
      </c>
      <c r="BN6" s="52">
        <f t="shared" si="7"/>
        <v>86.7</v>
      </c>
      <c r="BO6" s="52" t="str">
        <f>IF(BO8="-","【-】","【"&amp;SUBSTITUTE(TEXT(BO8,"#,##0.0"),"-","△")&amp;"】")</f>
        <v>【83.9】</v>
      </c>
      <c r="BP6" s="52">
        <f>IF(BP8="-",NA(),BP8)</f>
        <v>83.1</v>
      </c>
      <c r="BQ6" s="52">
        <f t="shared" ref="BQ6:BY6" si="8">IF(BQ8="-",NA(),BQ8)</f>
        <v>77</v>
      </c>
      <c r="BR6" s="52">
        <f t="shared" si="8"/>
        <v>79.2</v>
      </c>
      <c r="BS6" s="52">
        <f t="shared" si="8"/>
        <v>79.7</v>
      </c>
      <c r="BT6" s="52">
        <f t="shared" si="8"/>
        <v>77.599999999999994</v>
      </c>
      <c r="BU6" s="52">
        <f t="shared" si="8"/>
        <v>77</v>
      </c>
      <c r="BV6" s="52">
        <f t="shared" si="8"/>
        <v>68.400000000000006</v>
      </c>
      <c r="BW6" s="52">
        <f t="shared" si="8"/>
        <v>68.2</v>
      </c>
      <c r="BX6" s="52">
        <f t="shared" si="8"/>
        <v>68.400000000000006</v>
      </c>
      <c r="BY6" s="52">
        <f t="shared" si="8"/>
        <v>70.900000000000006</v>
      </c>
      <c r="BZ6" s="52" t="str">
        <f>IF(BZ8="-","【-】","【"&amp;SUBSTITUTE(TEXT(BZ8,"#,##0.0"),"-","△")&amp;"】")</f>
        <v>【68.7】</v>
      </c>
      <c r="CA6" s="53">
        <f>IF(CA8="-",NA(),CA8)</f>
        <v>60450</v>
      </c>
      <c r="CB6" s="53">
        <f t="shared" ref="CB6:CJ6" si="9">IF(CB8="-",NA(),CB8)</f>
        <v>64690</v>
      </c>
      <c r="CC6" s="53">
        <f t="shared" si="9"/>
        <v>67895</v>
      </c>
      <c r="CD6" s="53">
        <f t="shared" si="9"/>
        <v>70907</v>
      </c>
      <c r="CE6" s="53">
        <f t="shared" si="9"/>
        <v>76312</v>
      </c>
      <c r="CF6" s="53">
        <f t="shared" si="9"/>
        <v>60271</v>
      </c>
      <c r="CG6" s="53">
        <f t="shared" si="9"/>
        <v>63766</v>
      </c>
      <c r="CH6" s="53">
        <f t="shared" si="9"/>
        <v>66386</v>
      </c>
      <c r="CI6" s="53">
        <f t="shared" si="9"/>
        <v>69418</v>
      </c>
      <c r="CJ6" s="53">
        <f t="shared" si="9"/>
        <v>70803</v>
      </c>
      <c r="CK6" s="52" t="str">
        <f>IF(CK8="-","【-】","【"&amp;SUBSTITUTE(TEXT(CK8,"#,##0"),"-","△")&amp;"】")</f>
        <v>【62,428】</v>
      </c>
      <c r="CL6" s="53">
        <f>IF(CL8="-",NA(),CL8)</f>
        <v>19492</v>
      </c>
      <c r="CM6" s="53">
        <f t="shared" ref="CM6:CU6" si="10">IF(CM8="-",NA(),CM8)</f>
        <v>19880</v>
      </c>
      <c r="CN6" s="53">
        <f t="shared" si="10"/>
        <v>20401</v>
      </c>
      <c r="CO6" s="53">
        <f t="shared" si="10"/>
        <v>21707</v>
      </c>
      <c r="CP6" s="53">
        <f t="shared" si="10"/>
        <v>22976</v>
      </c>
      <c r="CQ6" s="53">
        <f t="shared" si="10"/>
        <v>16979</v>
      </c>
      <c r="CR6" s="53">
        <f t="shared" si="10"/>
        <v>18423</v>
      </c>
      <c r="CS6" s="53">
        <f t="shared" si="10"/>
        <v>19190</v>
      </c>
      <c r="CT6" s="53">
        <f t="shared" si="10"/>
        <v>19216</v>
      </c>
      <c r="CU6" s="53">
        <f t="shared" si="10"/>
        <v>20167</v>
      </c>
      <c r="CV6" s="52" t="str">
        <f>IF(CV8="-","【-】","【"&amp;SUBSTITUTE(TEXT(CV8,"#,##0"),"-","△")&amp;"】")</f>
        <v>【18,236】</v>
      </c>
      <c r="CW6" s="52">
        <f>IF(CW8="-",NA(),CW8)</f>
        <v>57</v>
      </c>
      <c r="CX6" s="52">
        <f t="shared" ref="CX6:DF6" si="11">IF(CX8="-",NA(),CX8)</f>
        <v>60.1</v>
      </c>
      <c r="CY6" s="52">
        <f t="shared" si="11"/>
        <v>55.7</v>
      </c>
      <c r="CZ6" s="52">
        <f t="shared" si="11"/>
        <v>54.8</v>
      </c>
      <c r="DA6" s="52">
        <f t="shared" si="11"/>
        <v>52.7</v>
      </c>
      <c r="DB6" s="52">
        <f t="shared" si="11"/>
        <v>53</v>
      </c>
      <c r="DC6" s="52">
        <f t="shared" si="11"/>
        <v>56.7</v>
      </c>
      <c r="DD6" s="52">
        <f t="shared" si="11"/>
        <v>54.2</v>
      </c>
      <c r="DE6" s="52">
        <f t="shared" si="11"/>
        <v>53.9</v>
      </c>
      <c r="DF6" s="52">
        <f t="shared" si="11"/>
        <v>54.1</v>
      </c>
      <c r="DG6" s="52" t="str">
        <f>IF(DG8="-","【-】","【"&amp;SUBSTITUTE(TEXT(DG8,"#,##0.0"),"-","△")&amp;"】")</f>
        <v>【56.1】</v>
      </c>
      <c r="DH6" s="52">
        <f>IF(DH8="-",NA(),DH8)</f>
        <v>33.1</v>
      </c>
      <c r="DI6" s="52">
        <f t="shared" ref="DI6:DQ6" si="12">IF(DI8="-",NA(),DI8)</f>
        <v>33.4</v>
      </c>
      <c r="DJ6" s="52">
        <f t="shared" si="12"/>
        <v>34.6</v>
      </c>
      <c r="DK6" s="52">
        <f t="shared" si="12"/>
        <v>35.4</v>
      </c>
      <c r="DL6" s="52">
        <f t="shared" si="12"/>
        <v>37.6</v>
      </c>
      <c r="DM6" s="52">
        <f t="shared" si="12"/>
        <v>26.4</v>
      </c>
      <c r="DN6" s="52">
        <f t="shared" si="12"/>
        <v>26.2</v>
      </c>
      <c r="DO6" s="52">
        <f t="shared" si="12"/>
        <v>26.3</v>
      </c>
      <c r="DP6" s="52">
        <f t="shared" si="12"/>
        <v>26.3</v>
      </c>
      <c r="DQ6" s="52">
        <f t="shared" si="12"/>
        <v>28</v>
      </c>
      <c r="DR6" s="52" t="str">
        <f>IF(DR8="-","【-】","【"&amp;SUBSTITUTE(TEXT(DR8,"#,##0.0"),"-","△")&amp;"】")</f>
        <v>【26.4】</v>
      </c>
      <c r="DS6" s="52">
        <f>IF(DS8="-",NA(),DS8)</f>
        <v>8.1</v>
      </c>
      <c r="DT6" s="52">
        <f t="shared" ref="DT6:EB6" si="13">IF(DT8="-",NA(),DT8)</f>
        <v>2.1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40.1</v>
      </c>
      <c r="DY6" s="52">
        <f t="shared" si="13"/>
        <v>40.799999999999997</v>
      </c>
      <c r="DZ6" s="52">
        <f t="shared" si="13"/>
        <v>40.4</v>
      </c>
      <c r="EA6" s="52">
        <f t="shared" si="13"/>
        <v>33.799999999999997</v>
      </c>
      <c r="EB6" s="52">
        <f t="shared" si="13"/>
        <v>29.9</v>
      </c>
      <c r="EC6" s="52" t="str">
        <f>IF(EC8="-","【-】","【"&amp;SUBSTITUTE(TEXT(EC8,"#,##0.0"),"-","△")&amp;"】")</f>
        <v>【54.5】</v>
      </c>
      <c r="ED6" s="52">
        <f>IF(ED8="-",NA(),ED8)</f>
        <v>57.6</v>
      </c>
      <c r="EE6" s="52">
        <f t="shared" ref="EE6:EM6" si="14">IF(EE8="-",NA(),EE8)</f>
        <v>60.8</v>
      </c>
      <c r="EF6" s="52">
        <f t="shared" si="14"/>
        <v>59.5</v>
      </c>
      <c r="EG6" s="52">
        <f t="shared" si="14"/>
        <v>62.9</v>
      </c>
      <c r="EH6" s="52">
        <f t="shared" si="14"/>
        <v>65.3</v>
      </c>
      <c r="EI6" s="52">
        <f t="shared" si="14"/>
        <v>56.4</v>
      </c>
      <c r="EJ6" s="52">
        <f t="shared" si="14"/>
        <v>56.8</v>
      </c>
      <c r="EK6" s="52">
        <f t="shared" si="14"/>
        <v>58.5</v>
      </c>
      <c r="EL6" s="52">
        <f t="shared" si="14"/>
        <v>57.4</v>
      </c>
      <c r="EM6" s="52">
        <f t="shared" si="14"/>
        <v>57.3</v>
      </c>
      <c r="EN6" s="52" t="str">
        <f>IF(EN8="-","【-】","【"&amp;SUBSTITUTE(TEXT(EN8,"#,##0.0"),"-","△")&amp;"】")</f>
        <v>【57.0】</v>
      </c>
      <c r="EO6" s="52">
        <f>IF(EO8="-",NA(),EO8)</f>
        <v>76.7</v>
      </c>
      <c r="EP6" s="52">
        <f t="shared" ref="EP6:EX6" si="15">IF(EP8="-",NA(),EP8)</f>
        <v>77.8</v>
      </c>
      <c r="EQ6" s="52">
        <f t="shared" si="15"/>
        <v>63.7</v>
      </c>
      <c r="ER6" s="52">
        <f t="shared" si="15"/>
        <v>66.3</v>
      </c>
      <c r="ES6" s="52">
        <f t="shared" si="15"/>
        <v>69.7</v>
      </c>
      <c r="ET6" s="52">
        <f t="shared" si="15"/>
        <v>71.099999999999994</v>
      </c>
      <c r="EU6" s="52">
        <f t="shared" si="15"/>
        <v>69.8</v>
      </c>
      <c r="EV6" s="52">
        <f t="shared" si="15"/>
        <v>69.7</v>
      </c>
      <c r="EW6" s="52">
        <f t="shared" si="15"/>
        <v>68.8</v>
      </c>
      <c r="EX6" s="52">
        <f t="shared" si="15"/>
        <v>68.599999999999994</v>
      </c>
      <c r="EY6" s="52" t="str">
        <f>IF(EY8="-","【-】","【"&amp;SUBSTITUTE(TEXT(EY8,"#,##0.0"),"-","△")&amp;"】")</f>
        <v>【70.4】</v>
      </c>
      <c r="EZ6" s="53">
        <f>IF(EZ8="-",NA(),EZ8)</f>
        <v>53283280</v>
      </c>
      <c r="FA6" s="53">
        <f t="shared" ref="FA6:FI6" si="16">IF(FA8="-",NA(),FA8)</f>
        <v>53841906</v>
      </c>
      <c r="FB6" s="53">
        <f t="shared" si="16"/>
        <v>54735649</v>
      </c>
      <c r="FC6" s="53">
        <f t="shared" si="16"/>
        <v>54493195</v>
      </c>
      <c r="FD6" s="53">
        <f t="shared" si="16"/>
        <v>54585297</v>
      </c>
      <c r="FE6" s="53">
        <f t="shared" si="16"/>
        <v>48164556</v>
      </c>
      <c r="FF6" s="53">
        <f t="shared" si="16"/>
        <v>49637382</v>
      </c>
      <c r="FG6" s="53">
        <f t="shared" si="16"/>
        <v>50098024</v>
      </c>
      <c r="FH6" s="53">
        <f t="shared" si="16"/>
        <v>50586262</v>
      </c>
      <c r="FI6" s="53">
        <f t="shared" si="16"/>
        <v>51878916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163</v>
      </c>
      <c r="B7" s="50">
        <f t="shared" ref="B7:AH7" si="17">B8</f>
        <v>2023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14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自治体職員</v>
      </c>
      <c r="P7" s="50" t="str">
        <f>P8</f>
        <v>直営</v>
      </c>
      <c r="Q7" s="51">
        <f t="shared" si="17"/>
        <v>24</v>
      </c>
      <c r="R7" s="50" t="str">
        <f t="shared" si="17"/>
        <v>対象</v>
      </c>
      <c r="S7" s="50" t="str">
        <f t="shared" si="17"/>
        <v>透 I 未 訓 ガ</v>
      </c>
      <c r="T7" s="50" t="str">
        <f t="shared" si="17"/>
        <v>救 臨 が 感 災 地 輪</v>
      </c>
      <c r="U7" s="51">
        <f>U8</f>
        <v>2137672</v>
      </c>
      <c r="V7" s="51">
        <f>V8</f>
        <v>40233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429</v>
      </c>
      <c r="AA7" s="51" t="str">
        <f t="shared" si="17"/>
        <v>-</v>
      </c>
      <c r="AB7" s="51" t="str">
        <f t="shared" si="17"/>
        <v>-</v>
      </c>
      <c r="AC7" s="51">
        <f t="shared" si="17"/>
        <v>45</v>
      </c>
      <c r="AD7" s="51">
        <f t="shared" si="17"/>
        <v>4</v>
      </c>
      <c r="AE7" s="51">
        <f t="shared" si="17"/>
        <v>478</v>
      </c>
      <c r="AF7" s="51">
        <f t="shared" si="17"/>
        <v>410</v>
      </c>
      <c r="AG7" s="51" t="str">
        <f t="shared" si="17"/>
        <v>-</v>
      </c>
      <c r="AH7" s="51">
        <f t="shared" si="17"/>
        <v>410</v>
      </c>
      <c r="AI7" s="52">
        <f>AI8</f>
        <v>99.5</v>
      </c>
      <c r="AJ7" s="52">
        <f t="shared" ref="AJ7:AR7" si="18">AJ8</f>
        <v>105.1</v>
      </c>
      <c r="AK7" s="52">
        <f t="shared" si="18"/>
        <v>106.2</v>
      </c>
      <c r="AL7" s="52">
        <f t="shared" si="18"/>
        <v>102.8</v>
      </c>
      <c r="AM7" s="52">
        <f t="shared" si="18"/>
        <v>101</v>
      </c>
      <c r="AN7" s="52">
        <f t="shared" si="18"/>
        <v>99</v>
      </c>
      <c r="AO7" s="52">
        <f t="shared" si="18"/>
        <v>103.9</v>
      </c>
      <c r="AP7" s="52">
        <f t="shared" si="18"/>
        <v>106.6</v>
      </c>
      <c r="AQ7" s="52">
        <f t="shared" si="18"/>
        <v>103.5</v>
      </c>
      <c r="AR7" s="52">
        <f t="shared" si="18"/>
        <v>96.8</v>
      </c>
      <c r="AS7" s="52"/>
      <c r="AT7" s="52">
        <f>AT8</f>
        <v>86.6</v>
      </c>
      <c r="AU7" s="52">
        <f t="shared" ref="AU7:BC7" si="19">AU8</f>
        <v>85.7</v>
      </c>
      <c r="AV7" s="52">
        <f t="shared" si="19"/>
        <v>89.1</v>
      </c>
      <c r="AW7" s="52">
        <f t="shared" si="19"/>
        <v>88.2</v>
      </c>
      <c r="AX7" s="52">
        <f t="shared" si="19"/>
        <v>90.2</v>
      </c>
      <c r="AY7" s="52">
        <f t="shared" si="19"/>
        <v>92.4</v>
      </c>
      <c r="AZ7" s="52">
        <f t="shared" si="19"/>
        <v>87.5</v>
      </c>
      <c r="BA7" s="52">
        <f t="shared" si="19"/>
        <v>89.4</v>
      </c>
      <c r="BB7" s="52">
        <f t="shared" si="19"/>
        <v>88.9</v>
      </c>
      <c r="BC7" s="52">
        <f t="shared" si="19"/>
        <v>89.2</v>
      </c>
      <c r="BD7" s="52"/>
      <c r="BE7" s="52">
        <f>BE8</f>
        <v>83.9</v>
      </c>
      <c r="BF7" s="52">
        <f t="shared" ref="BF7:BN7" si="20">BF8</f>
        <v>83.4</v>
      </c>
      <c r="BG7" s="52">
        <f t="shared" si="20"/>
        <v>87</v>
      </c>
      <c r="BH7" s="52">
        <f t="shared" si="20"/>
        <v>86.7</v>
      </c>
      <c r="BI7" s="52">
        <f t="shared" si="20"/>
        <v>89</v>
      </c>
      <c r="BJ7" s="52">
        <f t="shared" si="20"/>
        <v>89.9</v>
      </c>
      <c r="BK7" s="52">
        <f t="shared" si="20"/>
        <v>84.9</v>
      </c>
      <c r="BL7" s="52">
        <f t="shared" si="20"/>
        <v>86.9</v>
      </c>
      <c r="BM7" s="52">
        <f t="shared" si="20"/>
        <v>86.4</v>
      </c>
      <c r="BN7" s="52">
        <f t="shared" si="20"/>
        <v>86.7</v>
      </c>
      <c r="BO7" s="52"/>
      <c r="BP7" s="52">
        <f>BP8</f>
        <v>83.1</v>
      </c>
      <c r="BQ7" s="52">
        <f t="shared" ref="BQ7:BY7" si="21">BQ8</f>
        <v>77</v>
      </c>
      <c r="BR7" s="52">
        <f t="shared" si="21"/>
        <v>79.2</v>
      </c>
      <c r="BS7" s="52">
        <f t="shared" si="21"/>
        <v>79.7</v>
      </c>
      <c r="BT7" s="52">
        <f t="shared" si="21"/>
        <v>77.599999999999994</v>
      </c>
      <c r="BU7" s="52">
        <f t="shared" si="21"/>
        <v>77</v>
      </c>
      <c r="BV7" s="52">
        <f t="shared" si="21"/>
        <v>68.400000000000006</v>
      </c>
      <c r="BW7" s="52">
        <f t="shared" si="21"/>
        <v>68.2</v>
      </c>
      <c r="BX7" s="52">
        <f t="shared" si="21"/>
        <v>68.400000000000006</v>
      </c>
      <c r="BY7" s="52">
        <f t="shared" si="21"/>
        <v>70.900000000000006</v>
      </c>
      <c r="BZ7" s="52"/>
      <c r="CA7" s="53">
        <f>CA8</f>
        <v>60450</v>
      </c>
      <c r="CB7" s="53">
        <f t="shared" ref="CB7:CJ7" si="22">CB8</f>
        <v>64690</v>
      </c>
      <c r="CC7" s="53">
        <f t="shared" si="22"/>
        <v>67895</v>
      </c>
      <c r="CD7" s="53">
        <f t="shared" si="22"/>
        <v>70907</v>
      </c>
      <c r="CE7" s="53">
        <f t="shared" si="22"/>
        <v>76312</v>
      </c>
      <c r="CF7" s="53">
        <f t="shared" si="22"/>
        <v>60271</v>
      </c>
      <c r="CG7" s="53">
        <f t="shared" si="22"/>
        <v>63766</v>
      </c>
      <c r="CH7" s="53">
        <f t="shared" si="22"/>
        <v>66386</v>
      </c>
      <c r="CI7" s="53">
        <f t="shared" si="22"/>
        <v>69418</v>
      </c>
      <c r="CJ7" s="53">
        <f t="shared" si="22"/>
        <v>70803</v>
      </c>
      <c r="CK7" s="52"/>
      <c r="CL7" s="53">
        <f>CL8</f>
        <v>19492</v>
      </c>
      <c r="CM7" s="53">
        <f t="shared" ref="CM7:CU7" si="23">CM8</f>
        <v>19880</v>
      </c>
      <c r="CN7" s="53">
        <f t="shared" si="23"/>
        <v>20401</v>
      </c>
      <c r="CO7" s="53">
        <f t="shared" si="23"/>
        <v>21707</v>
      </c>
      <c r="CP7" s="53">
        <f t="shared" si="23"/>
        <v>22976</v>
      </c>
      <c r="CQ7" s="53">
        <f t="shared" si="23"/>
        <v>16979</v>
      </c>
      <c r="CR7" s="53">
        <f t="shared" si="23"/>
        <v>18423</v>
      </c>
      <c r="CS7" s="53">
        <f t="shared" si="23"/>
        <v>19190</v>
      </c>
      <c r="CT7" s="53">
        <f t="shared" si="23"/>
        <v>19216</v>
      </c>
      <c r="CU7" s="53">
        <f t="shared" si="23"/>
        <v>20167</v>
      </c>
      <c r="CV7" s="52"/>
      <c r="CW7" s="52">
        <f>CW8</f>
        <v>57</v>
      </c>
      <c r="CX7" s="52">
        <f t="shared" ref="CX7:DF7" si="24">CX8</f>
        <v>60.1</v>
      </c>
      <c r="CY7" s="52">
        <f t="shared" si="24"/>
        <v>55.7</v>
      </c>
      <c r="CZ7" s="52">
        <f t="shared" si="24"/>
        <v>54.8</v>
      </c>
      <c r="DA7" s="52">
        <f t="shared" si="24"/>
        <v>52.7</v>
      </c>
      <c r="DB7" s="52">
        <f t="shared" si="24"/>
        <v>53</v>
      </c>
      <c r="DC7" s="52">
        <f t="shared" si="24"/>
        <v>56.7</v>
      </c>
      <c r="DD7" s="52">
        <f t="shared" si="24"/>
        <v>54.2</v>
      </c>
      <c r="DE7" s="52">
        <f t="shared" si="24"/>
        <v>53.9</v>
      </c>
      <c r="DF7" s="52">
        <f t="shared" si="24"/>
        <v>54.1</v>
      </c>
      <c r="DG7" s="52"/>
      <c r="DH7" s="52">
        <f>DH8</f>
        <v>33.1</v>
      </c>
      <c r="DI7" s="52">
        <f t="shared" ref="DI7:DQ7" si="25">DI8</f>
        <v>33.4</v>
      </c>
      <c r="DJ7" s="52">
        <f t="shared" si="25"/>
        <v>34.6</v>
      </c>
      <c r="DK7" s="52">
        <f t="shared" si="25"/>
        <v>35.4</v>
      </c>
      <c r="DL7" s="52">
        <f t="shared" si="25"/>
        <v>37.6</v>
      </c>
      <c r="DM7" s="52">
        <f t="shared" si="25"/>
        <v>26.4</v>
      </c>
      <c r="DN7" s="52">
        <f t="shared" si="25"/>
        <v>26.2</v>
      </c>
      <c r="DO7" s="52">
        <f t="shared" si="25"/>
        <v>26.3</v>
      </c>
      <c r="DP7" s="52">
        <f t="shared" si="25"/>
        <v>26.3</v>
      </c>
      <c r="DQ7" s="52">
        <f t="shared" si="25"/>
        <v>28</v>
      </c>
      <c r="DR7" s="52"/>
      <c r="DS7" s="52">
        <f>DS8</f>
        <v>8.1</v>
      </c>
      <c r="DT7" s="52">
        <f t="shared" ref="DT7:EB7" si="26">DT8</f>
        <v>2.1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40.1</v>
      </c>
      <c r="DY7" s="52">
        <f t="shared" si="26"/>
        <v>40.799999999999997</v>
      </c>
      <c r="DZ7" s="52">
        <f t="shared" si="26"/>
        <v>40.4</v>
      </c>
      <c r="EA7" s="52">
        <f t="shared" si="26"/>
        <v>33.799999999999997</v>
      </c>
      <c r="EB7" s="52">
        <f t="shared" si="26"/>
        <v>29.9</v>
      </c>
      <c r="EC7" s="52"/>
      <c r="ED7" s="52">
        <f>ED8</f>
        <v>57.6</v>
      </c>
      <c r="EE7" s="52">
        <f t="shared" ref="EE7:EM7" si="27">EE8</f>
        <v>60.8</v>
      </c>
      <c r="EF7" s="52">
        <f t="shared" si="27"/>
        <v>59.5</v>
      </c>
      <c r="EG7" s="52">
        <f t="shared" si="27"/>
        <v>62.9</v>
      </c>
      <c r="EH7" s="52">
        <f t="shared" si="27"/>
        <v>65.3</v>
      </c>
      <c r="EI7" s="52">
        <f t="shared" si="27"/>
        <v>56.4</v>
      </c>
      <c r="EJ7" s="52">
        <f t="shared" si="27"/>
        <v>56.8</v>
      </c>
      <c r="EK7" s="52">
        <f t="shared" si="27"/>
        <v>58.5</v>
      </c>
      <c r="EL7" s="52">
        <f t="shared" si="27"/>
        <v>57.4</v>
      </c>
      <c r="EM7" s="52">
        <f t="shared" si="27"/>
        <v>57.3</v>
      </c>
      <c r="EN7" s="52"/>
      <c r="EO7" s="52">
        <f>EO8</f>
        <v>76.7</v>
      </c>
      <c r="EP7" s="52">
        <f t="shared" ref="EP7:EX7" si="28">EP8</f>
        <v>77.8</v>
      </c>
      <c r="EQ7" s="52">
        <f t="shared" si="28"/>
        <v>63.7</v>
      </c>
      <c r="ER7" s="52">
        <f t="shared" si="28"/>
        <v>66.3</v>
      </c>
      <c r="ES7" s="52">
        <f t="shared" si="28"/>
        <v>69.7</v>
      </c>
      <c r="ET7" s="52">
        <f t="shared" si="28"/>
        <v>71.099999999999994</v>
      </c>
      <c r="EU7" s="52">
        <f t="shared" si="28"/>
        <v>69.8</v>
      </c>
      <c r="EV7" s="52">
        <f t="shared" si="28"/>
        <v>69.7</v>
      </c>
      <c r="EW7" s="52">
        <f t="shared" si="28"/>
        <v>68.8</v>
      </c>
      <c r="EX7" s="52">
        <f t="shared" si="28"/>
        <v>68.599999999999994</v>
      </c>
      <c r="EY7" s="52"/>
      <c r="EZ7" s="53">
        <f>EZ8</f>
        <v>53283280</v>
      </c>
      <c r="FA7" s="53">
        <f t="shared" ref="FA7:FI7" si="29">FA8</f>
        <v>53841906</v>
      </c>
      <c r="FB7" s="53">
        <f t="shared" si="29"/>
        <v>54735649</v>
      </c>
      <c r="FC7" s="53">
        <f t="shared" si="29"/>
        <v>54493195</v>
      </c>
      <c r="FD7" s="53">
        <f t="shared" si="29"/>
        <v>54585297</v>
      </c>
      <c r="FE7" s="53">
        <f t="shared" si="29"/>
        <v>48164556</v>
      </c>
      <c r="FF7" s="53">
        <f t="shared" si="29"/>
        <v>49637382</v>
      </c>
      <c r="FG7" s="53">
        <f t="shared" si="29"/>
        <v>50098024</v>
      </c>
      <c r="FH7" s="53">
        <f t="shared" si="29"/>
        <v>50586262</v>
      </c>
      <c r="FI7" s="53">
        <f t="shared" si="29"/>
        <v>51878916</v>
      </c>
      <c r="FJ7" s="53"/>
    </row>
    <row r="8" spans="1:166" s="54" customFormat="1" x14ac:dyDescent="0.2">
      <c r="A8" s="35"/>
      <c r="B8" s="55">
        <v>2023</v>
      </c>
      <c r="C8" s="55">
        <v>150002</v>
      </c>
      <c r="D8" s="55">
        <v>46</v>
      </c>
      <c r="E8" s="55">
        <v>6</v>
      </c>
      <c r="F8" s="55">
        <v>0</v>
      </c>
      <c r="G8" s="55">
        <v>14</v>
      </c>
      <c r="H8" s="55" t="s">
        <v>164</v>
      </c>
      <c r="I8" s="55" t="s">
        <v>164</v>
      </c>
      <c r="J8" s="55" t="s">
        <v>165</v>
      </c>
      <c r="K8" s="55" t="s">
        <v>166</v>
      </c>
      <c r="L8" s="55" t="s">
        <v>167</v>
      </c>
      <c r="M8" s="55" t="s">
        <v>168</v>
      </c>
      <c r="N8" s="55" t="s">
        <v>169</v>
      </c>
      <c r="O8" s="55" t="s">
        <v>170</v>
      </c>
      <c r="P8" s="55" t="s">
        <v>171</v>
      </c>
      <c r="Q8" s="56">
        <v>24</v>
      </c>
      <c r="R8" s="55" t="s">
        <v>172</v>
      </c>
      <c r="S8" s="55" t="s">
        <v>173</v>
      </c>
      <c r="T8" s="55" t="s">
        <v>174</v>
      </c>
      <c r="U8" s="56">
        <v>2137672</v>
      </c>
      <c r="V8" s="56">
        <v>40233</v>
      </c>
      <c r="W8" s="55" t="s">
        <v>40</v>
      </c>
      <c r="X8" s="55" t="s">
        <v>175</v>
      </c>
      <c r="Y8" s="57" t="s">
        <v>176</v>
      </c>
      <c r="Z8" s="56">
        <v>429</v>
      </c>
      <c r="AA8" s="56" t="s">
        <v>40</v>
      </c>
      <c r="AB8" s="56" t="s">
        <v>40</v>
      </c>
      <c r="AC8" s="56">
        <v>45</v>
      </c>
      <c r="AD8" s="56">
        <v>4</v>
      </c>
      <c r="AE8" s="56">
        <v>478</v>
      </c>
      <c r="AF8" s="56">
        <v>410</v>
      </c>
      <c r="AG8" s="56" t="s">
        <v>40</v>
      </c>
      <c r="AH8" s="56">
        <v>410</v>
      </c>
      <c r="AI8" s="58">
        <v>99.5</v>
      </c>
      <c r="AJ8" s="58">
        <v>105.1</v>
      </c>
      <c r="AK8" s="58">
        <v>106.2</v>
      </c>
      <c r="AL8" s="58">
        <v>102.8</v>
      </c>
      <c r="AM8" s="58">
        <v>101</v>
      </c>
      <c r="AN8" s="58">
        <v>99</v>
      </c>
      <c r="AO8" s="58">
        <v>103.9</v>
      </c>
      <c r="AP8" s="58">
        <v>106.6</v>
      </c>
      <c r="AQ8" s="58">
        <v>103.5</v>
      </c>
      <c r="AR8" s="58">
        <v>96.8</v>
      </c>
      <c r="AS8" s="58">
        <v>96.6</v>
      </c>
      <c r="AT8" s="58">
        <v>86.6</v>
      </c>
      <c r="AU8" s="58">
        <v>85.7</v>
      </c>
      <c r="AV8" s="58">
        <v>89.1</v>
      </c>
      <c r="AW8" s="58">
        <v>88.2</v>
      </c>
      <c r="AX8" s="58">
        <v>90.2</v>
      </c>
      <c r="AY8" s="58">
        <v>92.4</v>
      </c>
      <c r="AZ8" s="58">
        <v>87.5</v>
      </c>
      <c r="BA8" s="58">
        <v>89.4</v>
      </c>
      <c r="BB8" s="58">
        <v>88.9</v>
      </c>
      <c r="BC8" s="58">
        <v>89.2</v>
      </c>
      <c r="BD8" s="58">
        <v>86.6</v>
      </c>
      <c r="BE8" s="59">
        <v>83.9</v>
      </c>
      <c r="BF8" s="59">
        <v>83.4</v>
      </c>
      <c r="BG8" s="59">
        <v>87</v>
      </c>
      <c r="BH8" s="59">
        <v>86.7</v>
      </c>
      <c r="BI8" s="59">
        <v>89</v>
      </c>
      <c r="BJ8" s="59">
        <v>89.9</v>
      </c>
      <c r="BK8" s="59">
        <v>84.9</v>
      </c>
      <c r="BL8" s="59">
        <v>86.9</v>
      </c>
      <c r="BM8" s="59">
        <v>86.4</v>
      </c>
      <c r="BN8" s="59">
        <v>86.7</v>
      </c>
      <c r="BO8" s="59">
        <v>83.9</v>
      </c>
      <c r="BP8" s="58">
        <v>83.1</v>
      </c>
      <c r="BQ8" s="58">
        <v>77</v>
      </c>
      <c r="BR8" s="58">
        <v>79.2</v>
      </c>
      <c r="BS8" s="58">
        <v>79.7</v>
      </c>
      <c r="BT8" s="58">
        <v>77.599999999999994</v>
      </c>
      <c r="BU8" s="58">
        <v>77</v>
      </c>
      <c r="BV8" s="58">
        <v>68.400000000000006</v>
      </c>
      <c r="BW8" s="58">
        <v>68.2</v>
      </c>
      <c r="BX8" s="58">
        <v>68.400000000000006</v>
      </c>
      <c r="BY8" s="58">
        <v>70.900000000000006</v>
      </c>
      <c r="BZ8" s="58">
        <v>68.7</v>
      </c>
      <c r="CA8" s="59">
        <v>60450</v>
      </c>
      <c r="CB8" s="59">
        <v>64690</v>
      </c>
      <c r="CC8" s="59">
        <v>67895</v>
      </c>
      <c r="CD8" s="59">
        <v>70907</v>
      </c>
      <c r="CE8" s="59">
        <v>76312</v>
      </c>
      <c r="CF8" s="59">
        <v>60271</v>
      </c>
      <c r="CG8" s="59">
        <v>63766</v>
      </c>
      <c r="CH8" s="59">
        <v>66386</v>
      </c>
      <c r="CI8" s="59">
        <v>69418</v>
      </c>
      <c r="CJ8" s="59">
        <v>70803</v>
      </c>
      <c r="CK8" s="58">
        <v>62428</v>
      </c>
      <c r="CL8" s="59">
        <v>19492</v>
      </c>
      <c r="CM8" s="59">
        <v>19880</v>
      </c>
      <c r="CN8" s="59">
        <v>20401</v>
      </c>
      <c r="CO8" s="59">
        <v>21707</v>
      </c>
      <c r="CP8" s="59">
        <v>22976</v>
      </c>
      <c r="CQ8" s="59">
        <v>16979</v>
      </c>
      <c r="CR8" s="59">
        <v>18423</v>
      </c>
      <c r="CS8" s="59">
        <v>19190</v>
      </c>
      <c r="CT8" s="59">
        <v>19216</v>
      </c>
      <c r="CU8" s="59">
        <v>20167</v>
      </c>
      <c r="CV8" s="58">
        <v>18236</v>
      </c>
      <c r="CW8" s="59">
        <v>57</v>
      </c>
      <c r="CX8" s="59">
        <v>60.1</v>
      </c>
      <c r="CY8" s="59">
        <v>55.7</v>
      </c>
      <c r="CZ8" s="59">
        <v>54.8</v>
      </c>
      <c r="DA8" s="59">
        <v>52.7</v>
      </c>
      <c r="DB8" s="59">
        <v>53</v>
      </c>
      <c r="DC8" s="59">
        <v>56.7</v>
      </c>
      <c r="DD8" s="59">
        <v>54.2</v>
      </c>
      <c r="DE8" s="59">
        <v>53.9</v>
      </c>
      <c r="DF8" s="59">
        <v>54.1</v>
      </c>
      <c r="DG8" s="59">
        <v>56.1</v>
      </c>
      <c r="DH8" s="59">
        <v>33.1</v>
      </c>
      <c r="DI8" s="59">
        <v>33.4</v>
      </c>
      <c r="DJ8" s="59">
        <v>34.6</v>
      </c>
      <c r="DK8" s="59">
        <v>35.4</v>
      </c>
      <c r="DL8" s="59">
        <v>37.6</v>
      </c>
      <c r="DM8" s="59">
        <v>26.4</v>
      </c>
      <c r="DN8" s="59">
        <v>26.2</v>
      </c>
      <c r="DO8" s="59">
        <v>26.3</v>
      </c>
      <c r="DP8" s="59">
        <v>26.3</v>
      </c>
      <c r="DQ8" s="59">
        <v>28</v>
      </c>
      <c r="DR8" s="59">
        <v>26.4</v>
      </c>
      <c r="DS8" s="59">
        <v>8.1</v>
      </c>
      <c r="DT8" s="59">
        <v>2.1</v>
      </c>
      <c r="DU8" s="59">
        <v>0</v>
      </c>
      <c r="DV8" s="59">
        <v>0</v>
      </c>
      <c r="DW8" s="59">
        <v>0</v>
      </c>
      <c r="DX8" s="59">
        <v>40.1</v>
      </c>
      <c r="DY8" s="59">
        <v>40.799999999999997</v>
      </c>
      <c r="DZ8" s="59">
        <v>40.4</v>
      </c>
      <c r="EA8" s="59">
        <v>33.799999999999997</v>
      </c>
      <c r="EB8" s="59">
        <v>29.9</v>
      </c>
      <c r="EC8" s="59">
        <v>54.5</v>
      </c>
      <c r="ED8" s="58">
        <v>57.6</v>
      </c>
      <c r="EE8" s="58">
        <v>60.8</v>
      </c>
      <c r="EF8" s="58">
        <v>59.5</v>
      </c>
      <c r="EG8" s="58">
        <v>62.9</v>
      </c>
      <c r="EH8" s="58">
        <v>65.3</v>
      </c>
      <c r="EI8" s="58">
        <v>56.4</v>
      </c>
      <c r="EJ8" s="58">
        <v>56.8</v>
      </c>
      <c r="EK8" s="58">
        <v>58.5</v>
      </c>
      <c r="EL8" s="58">
        <v>57.4</v>
      </c>
      <c r="EM8" s="58">
        <v>57.3</v>
      </c>
      <c r="EN8" s="58">
        <v>57</v>
      </c>
      <c r="EO8" s="58">
        <v>76.7</v>
      </c>
      <c r="EP8" s="58">
        <v>77.8</v>
      </c>
      <c r="EQ8" s="58">
        <v>63.7</v>
      </c>
      <c r="ER8" s="58">
        <v>66.3</v>
      </c>
      <c r="ES8" s="58">
        <v>69.7</v>
      </c>
      <c r="ET8" s="58">
        <v>71.099999999999994</v>
      </c>
      <c r="EU8" s="58">
        <v>69.8</v>
      </c>
      <c r="EV8" s="58">
        <v>69.7</v>
      </c>
      <c r="EW8" s="58">
        <v>68.8</v>
      </c>
      <c r="EX8" s="58">
        <v>68.599999999999994</v>
      </c>
      <c r="EY8" s="58">
        <v>70.400000000000006</v>
      </c>
      <c r="EZ8" s="59">
        <v>53283280</v>
      </c>
      <c r="FA8" s="59">
        <v>53841906</v>
      </c>
      <c r="FB8" s="59">
        <v>54735649</v>
      </c>
      <c r="FC8" s="59">
        <v>54493195</v>
      </c>
      <c r="FD8" s="59">
        <v>54585297</v>
      </c>
      <c r="FE8" s="59">
        <v>48164556</v>
      </c>
      <c r="FF8" s="59">
        <v>49637382</v>
      </c>
      <c r="FG8" s="59">
        <v>50098024</v>
      </c>
      <c r="FH8" s="59">
        <v>50586262</v>
      </c>
      <c r="FI8" s="59">
        <v>51878916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177</v>
      </c>
      <c r="C10" s="62" t="s">
        <v>178</v>
      </c>
      <c r="D10" s="62" t="s">
        <v>179</v>
      </c>
      <c r="E10" s="62" t="s">
        <v>180</v>
      </c>
      <c r="F10" s="62" t="s">
        <v>181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EDE1C22B-ED7A-460B-834E-3DAD30CBE70E}"/>
</file>

<file path=customXml/itemProps2.xml><?xml version="1.0" encoding="utf-8"?>
<ds:datastoreItem xmlns:ds="http://schemas.openxmlformats.org/officeDocument/2006/customXml" ds:itemID="{BA6236E2-3C1A-48DC-AE70-18284CEA3F17}"/>
</file>

<file path=customXml/itemProps3.xml><?xml version="1.0" encoding="utf-8"?>
<ds:datastoreItem xmlns:ds="http://schemas.openxmlformats.org/officeDocument/2006/customXml" ds:itemID="{82400DD3-6FA1-466A-BE82-193757FF2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