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47CDD2A9-3353-42A6-BF73-667D17CDA952}" xr6:coauthVersionLast="47" xr6:coauthVersionMax="47" xr10:uidLastSave="{F1B14DCF-A585-4092-B217-1A51A56E93DD}"/>
  <workbookProtection workbookAlgorithmName="SHA-512" workbookHashValue="Aq4WMVmPmWZSFGJA/zgNQy0XA1CSh4PYypv8Ltlh2rYOzYyI0p/PZMo/xnLk/+Zj/NRhrYwhrLLex9kKaIfQjQ==" workbookSaltValue="DpW5ekn1v5kmv2sNkEk5q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<sst xmlns="http://schemas.openxmlformats.org/spreadsheetml/2006/main" count="253" uniqueCount="115">
  <si>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</si>
  <si>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</si>
  <si>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</si>
  <si>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</si>
  <si>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</si>
  <si>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</si>
  <si>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</si>
  <si>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</si>
  <si>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</si>
  <si>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</si>
  <si>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</si>
  <si>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</si>
  <si>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</si>
  <si>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</si>
  <si>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</si>
  <si>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</si>
  <si>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</si>
  <si>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</si>
  <si>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</si>
  <si>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</si>
  <si>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</si>
  <si>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</si>
  <si>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</si>
  <si>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</si>
  <si>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</si>
  <si>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</si>
  <si>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</si>
  <si>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</si>
  <si>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</si>
  <si>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</si>
  <si>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</si>
  <si>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</si>
  <si>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</si>
  <si>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</si>
  <si>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</si>
  <si>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</si>
  <si>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</si>
  <si>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</si>
  <si>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</si>
  <si>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</si>
  <si>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</si>
  <si>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</si>
  <si>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</si>
  <si>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</si>
  <si>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</si>
  <si>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</si>
  <si>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</si>
  <si>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</si>
  <si>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</si>
  <si>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</si>
  <si>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</si>
  <si>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</si>
  <si>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</si>
  <si>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</si>
  <si>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</si>
  <si>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</si>
  <si>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</si>
  <si>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</si>
  <si>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</si>
  <si>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</si>
  <si>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</si>
  <si>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</si>
  <si>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</si>
  <si>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</si>
  <si>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</si>
  <si>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</si>
  <si>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</si>
  <si>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</si>
  <si>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</si>
  <si>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</si>
  <si>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</si>
  <si>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</si>
  <si>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</si>
  <si>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</si>
  <si>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</si>
  <si>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</si>
  <si>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</si>
  <si>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</si>
  <si>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</si>
  <si>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</si>
  <si>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</si>
  <si>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</si>
  <si>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</si>
  <si>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</si>
  <si>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</si>
  <si>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</si>
  <si>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</si>
  <si>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</si>
  <si>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</si>
  <si>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</si>
  <si>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</si>
  <si>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</si>
  <si>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</si>
  <si>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</si>
  <si>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</si>
  <si>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</si>
  <si>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</si>
  <si>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</si>
  <si>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</si>
  <si>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</si>
  <si>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</si>
  <si>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</si>
  <si>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</si>
  <si>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</si>
  <si>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</si>
  <si>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</si>
  <si>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</si>
  <si>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</si>
  <si>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</si>
  <si>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</si>
  <si>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</si>
  <si>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</si>
  <si>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 経常収支比率
　100％を超えており、経営状況は概ね健全である。
② 累積欠損金比率
　累積欠損金は生じていない。
③ 流動比率
　100％未満であるが、流動負債には企業債が含まれており、この全額が財源確保されているため、支払能力に概ね支障はない。
④ 企業債残高対事業規模比率
　供用開始時点の主要な処理場施設や幹線管渠の整備に充てた企業債の償還が進んでいるため、類似団体の平均値と比較して低い。
⑤ 経費回収率
　流域下水道の維持管理に要する経費は公共下水道事業者の負担金で賄っており、算出対象はない。
⑥ 汚水処理原価
　類似団体と比較し高い水準にあることから、今後、流域関係市と連携し、流域下水道への接続率向上よる流入水量の増加を検討する。
⑦ 施設利用率
　類似団体の平均値とほぼ同水準であり、概ね効率的に施設を利用している。
⑧ 水洗化率
　類似団体の平均値とほぼ同水準であり、概ね順調に水洗化が進んでいる。</t>
    <phoneticPr fontId="4"/>
  </si>
  <si>
    <t>①有形固定資産減価償却率は、一部供用開始から30年以上経過していることなどを理由に、50％を超えている。
②管渠老朽化率及び③管渠改善率は、法定耐用年数を超過していないため0％となっている。</t>
    <phoneticPr fontId="4"/>
  </si>
  <si>
    <t>概ね健全な経営状況となっており、今後も安定した事業運営に努める。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</si>
</sst>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7E4-48B7-A20C-A12662C7FCA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1.87</c:v>
                </c:pt>
                <c:pt idx="2">
                  <c:v>0.1</c:v>
                </c:pt>
                <c:pt idx="3">
                  <c:v>0.09</c:v>
                </c:pt>
                <c:pt idx="4">
                  <c:v>0.06</c:v>
                </c:pt>
              </c:numCache>
            </c:numRef>
          </c:val>
          <c:smooth val="0"/>
          <c:extLst>
            <c:ext xmlns:c16="http://schemas.microsoft.com/office/drawing/2014/chart" uri="{C3380CC4-5D6E-409C-BE32-E72D297353CC}">
              <c16:uniqueId val="{00000001-97E4-48B7-A20C-A12662C7FCA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103.26</c:v>
                </c:pt>
                <c:pt idx="2">
                  <c:v>103.46</c:v>
                </c:pt>
                <c:pt idx="3">
                  <c:v>102.88</c:v>
                </c:pt>
                <c:pt idx="4">
                  <c:v>103.08</c:v>
                </c:pt>
              </c:numCache>
            </c:numRef>
          </c:val>
          <c:extLst>
            <c:ext xmlns:c16="http://schemas.microsoft.com/office/drawing/2014/chart" uri="{C3380CC4-5D6E-409C-BE32-E72D297353CC}">
              <c16:uniqueId val="{00000000-0BB5-4A6B-8463-541EF17B7F7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101.63</c:v>
                </c:pt>
                <c:pt idx="2">
                  <c:v>100.14</c:v>
                </c:pt>
                <c:pt idx="3">
                  <c:v>99.22</c:v>
                </c:pt>
                <c:pt idx="4">
                  <c:v>100.31</c:v>
                </c:pt>
              </c:numCache>
            </c:numRef>
          </c:val>
          <c:smooth val="0"/>
          <c:extLst>
            <c:ext xmlns:c16="http://schemas.microsoft.com/office/drawing/2014/chart" uri="{C3380CC4-5D6E-409C-BE32-E72D297353CC}">
              <c16:uniqueId val="{00000001-0BB5-4A6B-8463-541EF17B7F7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50.15</c:v>
                </c:pt>
                <c:pt idx="2">
                  <c:v>51.4</c:v>
                </c:pt>
                <c:pt idx="3">
                  <c:v>52.7</c:v>
                </c:pt>
                <c:pt idx="4">
                  <c:v>54.51</c:v>
                </c:pt>
              </c:numCache>
            </c:numRef>
          </c:val>
          <c:extLst>
            <c:ext xmlns:c16="http://schemas.microsoft.com/office/drawing/2014/chart" uri="{C3380CC4-5D6E-409C-BE32-E72D297353CC}">
              <c16:uniqueId val="{00000000-0896-4A97-B3F8-C735A92FB7B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31.96</c:v>
                </c:pt>
                <c:pt idx="2">
                  <c:v>34.17</c:v>
                </c:pt>
                <c:pt idx="3">
                  <c:v>36.770000000000003</c:v>
                </c:pt>
                <c:pt idx="4">
                  <c:v>41.04</c:v>
                </c:pt>
              </c:numCache>
            </c:numRef>
          </c:val>
          <c:smooth val="0"/>
          <c:extLst>
            <c:ext xmlns:c16="http://schemas.microsoft.com/office/drawing/2014/chart" uri="{C3380CC4-5D6E-409C-BE32-E72D297353CC}">
              <c16:uniqueId val="{00000001-0896-4A97-B3F8-C735A92FB7B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C24-4AFF-986B-7DEC68C6864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0.93</c:v>
                </c:pt>
                <c:pt idx="2">
                  <c:v>1.04</c:v>
                </c:pt>
                <c:pt idx="3">
                  <c:v>1.26</c:v>
                </c:pt>
                <c:pt idx="4">
                  <c:v>1.64</c:v>
                </c:pt>
              </c:numCache>
            </c:numRef>
          </c:val>
          <c:smooth val="0"/>
          <c:extLst>
            <c:ext xmlns:c16="http://schemas.microsoft.com/office/drawing/2014/chart" uri="{C3380CC4-5D6E-409C-BE32-E72D297353CC}">
              <c16:uniqueId val="{00000001-FC24-4AFF-986B-7DEC68C6864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5DA-42AE-9743-89385667CF7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9.1</c:v>
                </c:pt>
                <c:pt idx="2">
                  <c:v>10.71</c:v>
                </c:pt>
                <c:pt idx="3">
                  <c:v>11.46</c:v>
                </c:pt>
                <c:pt idx="4">
                  <c:v>9.85</c:v>
                </c:pt>
              </c:numCache>
            </c:numRef>
          </c:val>
          <c:smooth val="0"/>
          <c:extLst>
            <c:ext xmlns:c16="http://schemas.microsoft.com/office/drawing/2014/chart" uri="{C3380CC4-5D6E-409C-BE32-E72D297353CC}">
              <c16:uniqueId val="{00000001-85DA-42AE-9743-89385667CF7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103.3</c:v>
                </c:pt>
                <c:pt idx="2">
                  <c:v>89.63</c:v>
                </c:pt>
                <c:pt idx="3">
                  <c:v>76.88</c:v>
                </c:pt>
                <c:pt idx="4">
                  <c:v>80.5</c:v>
                </c:pt>
              </c:numCache>
            </c:numRef>
          </c:val>
          <c:extLst>
            <c:ext xmlns:c16="http://schemas.microsoft.com/office/drawing/2014/chart" uri="{C3380CC4-5D6E-409C-BE32-E72D297353CC}">
              <c16:uniqueId val="{00000000-5E7A-45B5-9040-FD8446F7D3F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101.14</c:v>
                </c:pt>
                <c:pt idx="2">
                  <c:v>104.74</c:v>
                </c:pt>
                <c:pt idx="3">
                  <c:v>104.74</c:v>
                </c:pt>
                <c:pt idx="4">
                  <c:v>104.66</c:v>
                </c:pt>
              </c:numCache>
            </c:numRef>
          </c:val>
          <c:smooth val="0"/>
          <c:extLst>
            <c:ext xmlns:c16="http://schemas.microsoft.com/office/drawing/2014/chart" uri="{C3380CC4-5D6E-409C-BE32-E72D297353CC}">
              <c16:uniqueId val="{00000001-5E7A-45B5-9040-FD8446F7D3F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129.66999999999999</c:v>
                </c:pt>
                <c:pt idx="2">
                  <c:v>107.33</c:v>
                </c:pt>
                <c:pt idx="3">
                  <c:v>95.35</c:v>
                </c:pt>
                <c:pt idx="4">
                  <c:v>89.03</c:v>
                </c:pt>
              </c:numCache>
            </c:numRef>
          </c:val>
          <c:extLst>
            <c:ext xmlns:c16="http://schemas.microsoft.com/office/drawing/2014/chart" uri="{C3380CC4-5D6E-409C-BE32-E72D297353CC}">
              <c16:uniqueId val="{00000000-3F5B-4932-AD32-B431B504DC3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255.67</c:v>
                </c:pt>
                <c:pt idx="2">
                  <c:v>242.44</c:v>
                </c:pt>
                <c:pt idx="3">
                  <c:v>228.09</c:v>
                </c:pt>
                <c:pt idx="4">
                  <c:v>223.54</c:v>
                </c:pt>
              </c:numCache>
            </c:numRef>
          </c:val>
          <c:smooth val="0"/>
          <c:extLst>
            <c:ext xmlns:c16="http://schemas.microsoft.com/office/drawing/2014/chart" uri="{C3380CC4-5D6E-409C-BE32-E72D297353CC}">
              <c16:uniqueId val="{00000001-3F5B-4932-AD32-B431B504DC3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FD0-4A2B-A25B-29574C5AF61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AFD0-4A2B-A25B-29574C5AF61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50.85</c:v>
                </c:pt>
                <c:pt idx="2">
                  <c:v>55.44</c:v>
                </c:pt>
                <c:pt idx="3">
                  <c:v>58.04</c:v>
                </c:pt>
                <c:pt idx="4">
                  <c:v>55.87</c:v>
                </c:pt>
              </c:numCache>
            </c:numRef>
          </c:val>
          <c:extLst>
            <c:ext xmlns:c16="http://schemas.microsoft.com/office/drawing/2014/chart" uri="{C3380CC4-5D6E-409C-BE32-E72D297353CC}">
              <c16:uniqueId val="{00000000-7B28-4079-8390-9D18523F180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50.67</c:v>
                </c:pt>
                <c:pt idx="2">
                  <c:v>48.7</c:v>
                </c:pt>
                <c:pt idx="3">
                  <c:v>52.53</c:v>
                </c:pt>
                <c:pt idx="4">
                  <c:v>52.75</c:v>
                </c:pt>
              </c:numCache>
            </c:numRef>
          </c:val>
          <c:smooth val="0"/>
          <c:extLst>
            <c:ext xmlns:c16="http://schemas.microsoft.com/office/drawing/2014/chart" uri="{C3380CC4-5D6E-409C-BE32-E72D297353CC}">
              <c16:uniqueId val="{00000001-7B28-4079-8390-9D18523F180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67.680000000000007</c:v>
                </c:pt>
                <c:pt idx="2">
                  <c:v>67.09</c:v>
                </c:pt>
                <c:pt idx="3">
                  <c:v>69.790000000000006</c:v>
                </c:pt>
                <c:pt idx="4">
                  <c:v>69.47</c:v>
                </c:pt>
              </c:numCache>
            </c:numRef>
          </c:val>
          <c:extLst>
            <c:ext xmlns:c16="http://schemas.microsoft.com/office/drawing/2014/chart" uri="{C3380CC4-5D6E-409C-BE32-E72D297353CC}">
              <c16:uniqueId val="{00000000-657B-4606-9D9A-FABCE96E086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68.2</c:v>
                </c:pt>
                <c:pt idx="2">
                  <c:v>68.05</c:v>
                </c:pt>
                <c:pt idx="3">
                  <c:v>67.099999999999994</c:v>
                </c:pt>
                <c:pt idx="4">
                  <c:v>71.900000000000006</c:v>
                </c:pt>
              </c:numCache>
            </c:numRef>
          </c:val>
          <c:smooth val="0"/>
          <c:extLst>
            <c:ext xmlns:c16="http://schemas.microsoft.com/office/drawing/2014/chart" uri="{C3380CC4-5D6E-409C-BE32-E72D297353CC}">
              <c16:uniqueId val="{00000001-657B-4606-9D9A-FABCE96E086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92.5</c:v>
                </c:pt>
                <c:pt idx="2">
                  <c:v>92.68</c:v>
                </c:pt>
                <c:pt idx="3">
                  <c:v>93.3</c:v>
                </c:pt>
                <c:pt idx="4">
                  <c:v>93.64</c:v>
                </c:pt>
              </c:numCache>
            </c:numRef>
          </c:val>
          <c:extLst>
            <c:ext xmlns:c16="http://schemas.microsoft.com/office/drawing/2014/chart" uri="{C3380CC4-5D6E-409C-BE32-E72D297353CC}">
              <c16:uniqueId val="{00000000-3C06-49BD-AEC6-4F5E9434DD7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94.01</c:v>
                </c:pt>
                <c:pt idx="2">
                  <c:v>94.14</c:v>
                </c:pt>
                <c:pt idx="3">
                  <c:v>94.02</c:v>
                </c:pt>
                <c:pt idx="4">
                  <c:v>94.43</c:v>
                </c:pt>
              </c:numCache>
            </c:numRef>
          </c:val>
          <c:smooth val="0"/>
          <c:extLst>
            <c:ext xmlns:c16="http://schemas.microsoft.com/office/drawing/2014/chart" uri="{C3380CC4-5D6E-409C-BE32-E72D297353CC}">
              <c16:uniqueId val="{00000001-3C06-49BD-AEC6-4F5E9434DD7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B10" sqref="BB10:BI10"/>
    </sheetView>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富山県</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流域下水道</v>
      </c>
      <c r="Q8" s="34"/>
      <c r="R8" s="34"/>
      <c r="S8" s="34"/>
      <c r="T8" s="34"/>
      <c r="U8" s="34"/>
      <c r="V8" s="34"/>
      <c r="W8" s="34" t="str">
        <f>データ!L6</f>
        <v>E1</v>
      </c>
      <c r="X8" s="34"/>
      <c r="Y8" s="34"/>
      <c r="Z8" s="34"/>
      <c r="AA8" s="34"/>
      <c r="AB8" s="34"/>
      <c r="AC8" s="34"/>
      <c r="AD8" s="35" t="str">
        <f>データ!$M$6</f>
        <v>非設置</v>
      </c>
      <c r="AE8" s="35"/>
      <c r="AF8" s="35"/>
      <c r="AG8" s="35"/>
      <c r="AH8" s="35"/>
      <c r="AI8" s="35"/>
      <c r="AJ8" s="35"/>
      <c r="AK8" s="3"/>
      <c r="AL8" s="36">
        <f>データ!S6</f>
        <v>1019004</v>
      </c>
      <c r="AM8" s="36"/>
      <c r="AN8" s="36"/>
      <c r="AO8" s="36"/>
      <c r="AP8" s="36"/>
      <c r="AQ8" s="36"/>
      <c r="AR8" s="36"/>
      <c r="AS8" s="36"/>
      <c r="AT8" s="37">
        <f>データ!T6</f>
        <v>4247.54</v>
      </c>
      <c r="AU8" s="37"/>
      <c r="AV8" s="37"/>
      <c r="AW8" s="37"/>
      <c r="AX8" s="37"/>
      <c r="AY8" s="37"/>
      <c r="AZ8" s="37"/>
      <c r="BA8" s="37"/>
      <c r="BB8" s="37">
        <f>データ!U6</f>
        <v>239.9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85.59</v>
      </c>
      <c r="J10" s="37"/>
      <c r="K10" s="37"/>
      <c r="L10" s="37"/>
      <c r="M10" s="37"/>
      <c r="N10" s="37"/>
      <c r="O10" s="37"/>
      <c r="P10" s="37">
        <f>データ!P6</f>
        <v>51.06</v>
      </c>
      <c r="Q10" s="37"/>
      <c r="R10" s="37"/>
      <c r="S10" s="37"/>
      <c r="T10" s="37"/>
      <c r="U10" s="37"/>
      <c r="V10" s="37"/>
      <c r="W10" s="37">
        <f>データ!Q6</f>
        <v>100</v>
      </c>
      <c r="X10" s="37"/>
      <c r="Y10" s="37"/>
      <c r="Z10" s="37"/>
      <c r="AA10" s="37"/>
      <c r="AB10" s="37"/>
      <c r="AC10" s="37"/>
      <c r="AD10" s="36">
        <f>データ!R6</f>
        <v>0</v>
      </c>
      <c r="AE10" s="36"/>
      <c r="AF10" s="36"/>
      <c r="AG10" s="36"/>
      <c r="AH10" s="36"/>
      <c r="AI10" s="36"/>
      <c r="AJ10" s="36"/>
      <c r="AK10" s="2"/>
      <c r="AL10" s="36">
        <f>データ!V6</f>
        <v>398500</v>
      </c>
      <c r="AM10" s="36"/>
      <c r="AN10" s="36"/>
      <c r="AO10" s="36"/>
      <c r="AP10" s="36"/>
      <c r="AQ10" s="36"/>
      <c r="AR10" s="36"/>
      <c r="AS10" s="36"/>
      <c r="AT10" s="37">
        <f>データ!W6</f>
        <v>128.72999999999999</v>
      </c>
      <c r="AU10" s="37"/>
      <c r="AV10" s="37"/>
      <c r="AW10" s="37"/>
      <c r="AX10" s="37"/>
      <c r="AY10" s="37"/>
      <c r="AZ10" s="37"/>
      <c r="BA10" s="37"/>
      <c r="BB10" s="37">
        <f>データ!X6</f>
        <v>3095.63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hImVWTGPI+wVOS5QB3kHQG+E+wa6GO86ywkBE7CTH22pT8wPO/jUHWGaCgIqazsq0ze2PtAHDP5luNMzhUOlaA==" saltValue="tWdYmwmJsqT0qAdfA1e9D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160008</v>
      </c>
      <c r="D6" s="19">
        <f t="shared" si="3"/>
        <v>46</v>
      </c>
      <c r="E6" s="19">
        <f t="shared" si="3"/>
        <v>17</v>
      </c>
      <c r="F6" s="19">
        <f t="shared" si="3"/>
        <v>3</v>
      </c>
      <c r="G6" s="19">
        <f t="shared" si="3"/>
        <v>0</v>
      </c>
      <c r="H6" s="19" t="str">
        <f t="shared" si="3"/>
        <v>富山県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85.59</v>
      </c>
      <c r="P6" s="20">
        <f t="shared" si="3"/>
        <v>51.06</v>
      </c>
      <c r="Q6" s="20">
        <f t="shared" si="3"/>
        <v>100</v>
      </c>
      <c r="R6" s="20">
        <f t="shared" si="3"/>
        <v>0</v>
      </c>
      <c r="S6" s="20">
        <f t="shared" si="3"/>
        <v>1019004</v>
      </c>
      <c r="T6" s="20">
        <f t="shared" si="3"/>
        <v>4247.54</v>
      </c>
      <c r="U6" s="20">
        <f t="shared" si="3"/>
        <v>239.9</v>
      </c>
      <c r="V6" s="20">
        <f t="shared" si="3"/>
        <v>398500</v>
      </c>
      <c r="W6" s="20">
        <f t="shared" si="3"/>
        <v>128.72999999999999</v>
      </c>
      <c r="X6" s="20">
        <f t="shared" si="3"/>
        <v>3095.63</v>
      </c>
      <c r="Y6" s="21" t="str">
        <f>IF(Y7="",NA(),Y7)</f>
        <v>-</v>
      </c>
      <c r="Z6" s="21">
        <f t="shared" ref="Z6:AH6" si="4">IF(Z7="",NA(),Z7)</f>
        <v>103.26</v>
      </c>
      <c r="AA6" s="21">
        <f t="shared" si="4"/>
        <v>103.46</v>
      </c>
      <c r="AB6" s="21">
        <f t="shared" si="4"/>
        <v>102.88</v>
      </c>
      <c r="AC6" s="21">
        <f t="shared" si="4"/>
        <v>103.08</v>
      </c>
      <c r="AD6" s="21" t="str">
        <f t="shared" si="4"/>
        <v>-</v>
      </c>
      <c r="AE6" s="21">
        <f t="shared" si="4"/>
        <v>101.63</v>
      </c>
      <c r="AF6" s="21">
        <f t="shared" si="4"/>
        <v>100.14</v>
      </c>
      <c r="AG6" s="21">
        <f t="shared" si="4"/>
        <v>99.22</v>
      </c>
      <c r="AH6" s="21">
        <f t="shared" si="4"/>
        <v>100.31</v>
      </c>
      <c r="AI6" s="20" t="str">
        <f>IF(AI7="","",IF(AI7="-","【-】","【"&amp;SUBSTITUTE(TEXT(AI7,"#,##0.00"),"-","△")&amp;"】"))</f>
        <v>【100.34】</v>
      </c>
      <c r="AJ6" s="21" t="str">
        <f>IF(AJ7="",NA(),AJ7)</f>
        <v>-</v>
      </c>
      <c r="AK6" s="20">
        <f t="shared" ref="AK6:AS6" si="5">IF(AK7="",NA(),AK7)</f>
        <v>0</v>
      </c>
      <c r="AL6" s="20">
        <f t="shared" si="5"/>
        <v>0</v>
      </c>
      <c r="AM6" s="20">
        <f t="shared" si="5"/>
        <v>0</v>
      </c>
      <c r="AN6" s="20">
        <f t="shared" si="5"/>
        <v>0</v>
      </c>
      <c r="AO6" s="21" t="str">
        <f t="shared" si="5"/>
        <v>-</v>
      </c>
      <c r="AP6" s="21">
        <f t="shared" si="5"/>
        <v>9.1</v>
      </c>
      <c r="AQ6" s="21">
        <f t="shared" si="5"/>
        <v>10.71</v>
      </c>
      <c r="AR6" s="21">
        <f t="shared" si="5"/>
        <v>11.46</v>
      </c>
      <c r="AS6" s="21">
        <f t="shared" si="5"/>
        <v>9.85</v>
      </c>
      <c r="AT6" s="20" t="str">
        <f>IF(AT7="","",IF(AT7="-","【-】","【"&amp;SUBSTITUTE(TEXT(AT7,"#,##0.00"),"-","△")&amp;"】"))</f>
        <v>【9.79】</v>
      </c>
      <c r="AU6" s="21" t="str">
        <f>IF(AU7="",NA(),AU7)</f>
        <v>-</v>
      </c>
      <c r="AV6" s="21">
        <f t="shared" ref="AV6:BD6" si="6">IF(AV7="",NA(),AV7)</f>
        <v>103.3</v>
      </c>
      <c r="AW6" s="21">
        <f t="shared" si="6"/>
        <v>89.63</v>
      </c>
      <c r="AX6" s="21">
        <f t="shared" si="6"/>
        <v>76.88</v>
      </c>
      <c r="AY6" s="21">
        <f t="shared" si="6"/>
        <v>80.5</v>
      </c>
      <c r="AZ6" s="21" t="str">
        <f t="shared" si="6"/>
        <v>-</v>
      </c>
      <c r="BA6" s="21">
        <f t="shared" si="6"/>
        <v>101.14</v>
      </c>
      <c r="BB6" s="21">
        <f t="shared" si="6"/>
        <v>104.74</v>
      </c>
      <c r="BC6" s="21">
        <f t="shared" si="6"/>
        <v>104.74</v>
      </c>
      <c r="BD6" s="21">
        <f t="shared" si="6"/>
        <v>104.66</v>
      </c>
      <c r="BE6" s="20" t="str">
        <f>IF(BE7="","",IF(BE7="-","【-】","【"&amp;SUBSTITUTE(TEXT(BE7,"#,##0.00"),"-","△")&amp;"】"))</f>
        <v>【104.39】</v>
      </c>
      <c r="BF6" s="21" t="str">
        <f>IF(BF7="",NA(),BF7)</f>
        <v>-</v>
      </c>
      <c r="BG6" s="21">
        <f t="shared" ref="BG6:BO6" si="7">IF(BG7="",NA(),BG7)</f>
        <v>129.66999999999999</v>
      </c>
      <c r="BH6" s="21">
        <f t="shared" si="7"/>
        <v>107.33</v>
      </c>
      <c r="BI6" s="21">
        <f t="shared" si="7"/>
        <v>95.35</v>
      </c>
      <c r="BJ6" s="21">
        <f t="shared" si="7"/>
        <v>89.03</v>
      </c>
      <c r="BK6" s="21" t="str">
        <f t="shared" si="7"/>
        <v>-</v>
      </c>
      <c r="BL6" s="21">
        <f t="shared" si="7"/>
        <v>255.67</v>
      </c>
      <c r="BM6" s="21">
        <f t="shared" si="7"/>
        <v>242.44</v>
      </c>
      <c r="BN6" s="21">
        <f t="shared" si="7"/>
        <v>228.09</v>
      </c>
      <c r="BO6" s="21">
        <f t="shared" si="7"/>
        <v>223.54</v>
      </c>
      <c r="BP6" s="20" t="str">
        <f>IF(BP7="","",IF(BP7="-","【-】","【"&amp;SUBSTITUTE(TEXT(BP7,"#,##0.00"),"-","△")&amp;"】"))</f>
        <v>【225.90】</v>
      </c>
      <c r="BQ6" s="21" t="str">
        <f>IF(BQ7="",NA(),BQ7)</f>
        <v>-</v>
      </c>
      <c r="BR6" s="20">
        <f t="shared" ref="BR6:BZ6" si="8">IF(BR7="",NA(),BR7)</f>
        <v>0</v>
      </c>
      <c r="BS6" s="20">
        <f t="shared" si="8"/>
        <v>0</v>
      </c>
      <c r="BT6" s="20">
        <f t="shared" si="8"/>
        <v>0</v>
      </c>
      <c r="BU6" s="20">
        <f t="shared" si="8"/>
        <v>0</v>
      </c>
      <c r="BV6" s="21" t="str">
        <f t="shared" si="8"/>
        <v>-</v>
      </c>
      <c r="BW6" s="20">
        <f t="shared" si="8"/>
        <v>0</v>
      </c>
      <c r="BX6" s="20">
        <f t="shared" si="8"/>
        <v>0</v>
      </c>
      <c r="BY6" s="20">
        <f t="shared" si="8"/>
        <v>0</v>
      </c>
      <c r="BZ6" s="20">
        <f t="shared" si="8"/>
        <v>0</v>
      </c>
      <c r="CA6" s="20" t="str">
        <f>IF(CA7="","",IF(CA7="-","【-】","【"&amp;SUBSTITUTE(TEXT(CA7,"#,##0.00"),"-","△")&amp;"】"))</f>
        <v>【0.00】</v>
      </c>
      <c r="CB6" s="21" t="str">
        <f>IF(CB7="",NA(),CB7)</f>
        <v>-</v>
      </c>
      <c r="CC6" s="21">
        <f t="shared" ref="CC6:CK6" si="9">IF(CC7="",NA(),CC7)</f>
        <v>50.85</v>
      </c>
      <c r="CD6" s="21">
        <f t="shared" si="9"/>
        <v>55.44</v>
      </c>
      <c r="CE6" s="21">
        <f t="shared" si="9"/>
        <v>58.04</v>
      </c>
      <c r="CF6" s="21">
        <f t="shared" si="9"/>
        <v>55.87</v>
      </c>
      <c r="CG6" s="21" t="str">
        <f t="shared" si="9"/>
        <v>-</v>
      </c>
      <c r="CH6" s="21">
        <f t="shared" si="9"/>
        <v>50.67</v>
      </c>
      <c r="CI6" s="21">
        <f t="shared" si="9"/>
        <v>48.7</v>
      </c>
      <c r="CJ6" s="21">
        <f t="shared" si="9"/>
        <v>52.53</v>
      </c>
      <c r="CK6" s="21">
        <f t="shared" si="9"/>
        <v>52.75</v>
      </c>
      <c r="CL6" s="20" t="str">
        <f>IF(CL7="","",IF(CL7="-","【-】","【"&amp;SUBSTITUTE(TEXT(CL7,"#,##0.00"),"-","△")&amp;"】"))</f>
        <v>【52.93】</v>
      </c>
      <c r="CM6" s="21" t="str">
        <f>IF(CM7="",NA(),CM7)</f>
        <v>-</v>
      </c>
      <c r="CN6" s="21">
        <f t="shared" ref="CN6:CV6" si="10">IF(CN7="",NA(),CN7)</f>
        <v>67.680000000000007</v>
      </c>
      <c r="CO6" s="21">
        <f t="shared" si="10"/>
        <v>67.09</v>
      </c>
      <c r="CP6" s="21">
        <f t="shared" si="10"/>
        <v>69.790000000000006</v>
      </c>
      <c r="CQ6" s="21">
        <f t="shared" si="10"/>
        <v>69.47</v>
      </c>
      <c r="CR6" s="21" t="str">
        <f t="shared" si="10"/>
        <v>-</v>
      </c>
      <c r="CS6" s="21">
        <f t="shared" si="10"/>
        <v>68.2</v>
      </c>
      <c r="CT6" s="21">
        <f t="shared" si="10"/>
        <v>68.05</v>
      </c>
      <c r="CU6" s="21">
        <f t="shared" si="10"/>
        <v>67.099999999999994</v>
      </c>
      <c r="CV6" s="21">
        <f t="shared" si="10"/>
        <v>71.900000000000006</v>
      </c>
      <c r="CW6" s="20" t="str">
        <f>IF(CW7="","",IF(CW7="-","【-】","【"&amp;SUBSTITUTE(TEXT(CW7,"#,##0.00"),"-","△")&amp;"】"))</f>
        <v>【71.88】</v>
      </c>
      <c r="CX6" s="21" t="str">
        <f>IF(CX7="",NA(),CX7)</f>
        <v>-</v>
      </c>
      <c r="CY6" s="21">
        <f t="shared" ref="CY6:DG6" si="11">IF(CY7="",NA(),CY7)</f>
        <v>92.5</v>
      </c>
      <c r="CZ6" s="21">
        <f t="shared" si="11"/>
        <v>92.68</v>
      </c>
      <c r="DA6" s="21">
        <f t="shared" si="11"/>
        <v>93.3</v>
      </c>
      <c r="DB6" s="21">
        <f t="shared" si="11"/>
        <v>93.64</v>
      </c>
      <c r="DC6" s="21" t="str">
        <f t="shared" si="11"/>
        <v>-</v>
      </c>
      <c r="DD6" s="21">
        <f t="shared" si="11"/>
        <v>94.01</v>
      </c>
      <c r="DE6" s="21">
        <f t="shared" si="11"/>
        <v>94.14</v>
      </c>
      <c r="DF6" s="21">
        <f t="shared" si="11"/>
        <v>94.02</v>
      </c>
      <c r="DG6" s="21">
        <f t="shared" si="11"/>
        <v>94.43</v>
      </c>
      <c r="DH6" s="20" t="str">
        <f>IF(DH7="","",IF(DH7="-","【-】","【"&amp;SUBSTITUTE(TEXT(DH7,"#,##0.00"),"-","△")&amp;"】"))</f>
        <v>【94.36】</v>
      </c>
      <c r="DI6" s="21" t="str">
        <f>IF(DI7="",NA(),DI7)</f>
        <v>-</v>
      </c>
      <c r="DJ6" s="21">
        <f t="shared" ref="DJ6:DR6" si="12">IF(DJ7="",NA(),DJ7)</f>
        <v>50.15</v>
      </c>
      <c r="DK6" s="21">
        <f t="shared" si="12"/>
        <v>51.4</v>
      </c>
      <c r="DL6" s="21">
        <f t="shared" si="12"/>
        <v>52.7</v>
      </c>
      <c r="DM6" s="21">
        <f t="shared" si="12"/>
        <v>54.51</v>
      </c>
      <c r="DN6" s="21" t="str">
        <f t="shared" si="12"/>
        <v>-</v>
      </c>
      <c r="DO6" s="21">
        <f t="shared" si="12"/>
        <v>31.96</v>
      </c>
      <c r="DP6" s="21">
        <f t="shared" si="12"/>
        <v>34.17</v>
      </c>
      <c r="DQ6" s="21">
        <f t="shared" si="12"/>
        <v>36.770000000000003</v>
      </c>
      <c r="DR6" s="21">
        <f t="shared" si="12"/>
        <v>41.04</v>
      </c>
      <c r="DS6" s="20" t="str">
        <f>IF(DS7="","",IF(DS7="-","【-】","【"&amp;SUBSTITUTE(TEXT(DS7,"#,##0.00"),"-","△")&amp;"】"))</f>
        <v>【40.81】</v>
      </c>
      <c r="DT6" s="21" t="str">
        <f>IF(DT7="",NA(),DT7)</f>
        <v>-</v>
      </c>
      <c r="DU6" s="20">
        <f t="shared" ref="DU6:EC6" si="13">IF(DU7="",NA(),DU7)</f>
        <v>0</v>
      </c>
      <c r="DV6" s="20">
        <f t="shared" si="13"/>
        <v>0</v>
      </c>
      <c r="DW6" s="20">
        <f t="shared" si="13"/>
        <v>0</v>
      </c>
      <c r="DX6" s="20">
        <f t="shared" si="13"/>
        <v>0</v>
      </c>
      <c r="DY6" s="21" t="str">
        <f t="shared" si="13"/>
        <v>-</v>
      </c>
      <c r="DZ6" s="21">
        <f t="shared" si="13"/>
        <v>0.93</v>
      </c>
      <c r="EA6" s="21">
        <f t="shared" si="13"/>
        <v>1.04</v>
      </c>
      <c r="EB6" s="21">
        <f t="shared" si="13"/>
        <v>1.26</v>
      </c>
      <c r="EC6" s="21">
        <f t="shared" si="13"/>
        <v>1.64</v>
      </c>
      <c r="ED6" s="20" t="str">
        <f>IF(ED7="","",IF(ED7="-","【-】","【"&amp;SUBSTITUTE(TEXT(ED7,"#,##0.00"),"-","△")&amp;"】"))</f>
        <v>【1.62】</v>
      </c>
      <c r="EE6" s="21" t="str">
        <f>IF(EE7="",NA(),EE7)</f>
        <v>-</v>
      </c>
      <c r="EF6" s="20">
        <f t="shared" ref="EF6:EN6" si="14">IF(EF7="",NA(),EF7)</f>
        <v>0</v>
      </c>
      <c r="EG6" s="20">
        <f t="shared" si="14"/>
        <v>0</v>
      </c>
      <c r="EH6" s="20">
        <f t="shared" si="14"/>
        <v>0</v>
      </c>
      <c r="EI6" s="20">
        <f t="shared" si="14"/>
        <v>0</v>
      </c>
      <c r="EJ6" s="21" t="str">
        <f t="shared" si="14"/>
        <v>-</v>
      </c>
      <c r="EK6" s="21">
        <f t="shared" si="14"/>
        <v>1.87</v>
      </c>
      <c r="EL6" s="21">
        <f t="shared" si="14"/>
        <v>0.1</v>
      </c>
      <c r="EM6" s="21">
        <f t="shared" si="14"/>
        <v>0.09</v>
      </c>
      <c r="EN6" s="21">
        <f t="shared" si="14"/>
        <v>0.06</v>
      </c>
      <c r="EO6" s="20" t="str">
        <f>IF(EO7="","",IF(EO7="-","【-】","【"&amp;SUBSTITUTE(TEXT(EO7,"#,##0.00"),"-","△")&amp;"】"))</f>
        <v>【0.06】</v>
      </c>
    </row>
    <row r="7" spans="1:148" s="22" customFormat="1" x14ac:dyDescent="0.15">
      <c r="A7" s="14"/>
      <c r="B7" s="23">
        <v>2023</v>
      </c>
      <c r="C7" s="23">
        <v>160008</v>
      </c>
      <c r="D7" s="23">
        <v>46</v>
      </c>
      <c r="E7" s="23">
        <v>17</v>
      </c>
      <c r="F7" s="23">
        <v>3</v>
      </c>
      <c r="G7" s="23">
        <v>0</v>
      </c>
      <c r="H7" s="23" t="s">
        <v>96</v>
      </c>
      <c r="I7" s="23" t="s">
        <v>97</v>
      </c>
      <c r="J7" s="23" t="s">
        <v>98</v>
      </c>
      <c r="K7" s="23" t="s">
        <v>99</v>
      </c>
      <c r="L7" s="23" t="s">
        <v>100</v>
      </c>
      <c r="M7" s="23" t="s">
        <v>101</v>
      </c>
      <c r="N7" s="24" t="s">
        <v>102</v>
      </c>
      <c r="O7" s="24">
        <v>85.59</v>
      </c>
      <c r="P7" s="24">
        <v>51.06</v>
      </c>
      <c r="Q7" s="24">
        <v>100</v>
      </c>
      <c r="R7" s="24">
        <v>0</v>
      </c>
      <c r="S7" s="24">
        <v>1019004</v>
      </c>
      <c r="T7" s="24">
        <v>4247.54</v>
      </c>
      <c r="U7" s="24">
        <v>239.9</v>
      </c>
      <c r="V7" s="24">
        <v>398500</v>
      </c>
      <c r="W7" s="24">
        <v>128.72999999999999</v>
      </c>
      <c r="X7" s="24">
        <v>3095.63</v>
      </c>
      <c r="Y7" s="24" t="s">
        <v>102</v>
      </c>
      <c r="Z7" s="24">
        <v>103.26</v>
      </c>
      <c r="AA7" s="24">
        <v>103.46</v>
      </c>
      <c r="AB7" s="24">
        <v>102.88</v>
      </c>
      <c r="AC7" s="24">
        <v>103.08</v>
      </c>
      <c r="AD7" s="24" t="s">
        <v>102</v>
      </c>
      <c r="AE7" s="24">
        <v>101.63</v>
      </c>
      <c r="AF7" s="24">
        <v>100.14</v>
      </c>
      <c r="AG7" s="24">
        <v>99.22</v>
      </c>
      <c r="AH7" s="24">
        <v>100.31</v>
      </c>
      <c r="AI7" s="24">
        <v>100.34</v>
      </c>
      <c r="AJ7" s="24" t="s">
        <v>102</v>
      </c>
      <c r="AK7" s="24">
        <v>0</v>
      </c>
      <c r="AL7" s="24">
        <v>0</v>
      </c>
      <c r="AM7" s="24">
        <v>0</v>
      </c>
      <c r="AN7" s="24">
        <v>0</v>
      </c>
      <c r="AO7" s="24" t="s">
        <v>102</v>
      </c>
      <c r="AP7" s="24">
        <v>9.1</v>
      </c>
      <c r="AQ7" s="24">
        <v>10.71</v>
      </c>
      <c r="AR7" s="24">
        <v>11.46</v>
      </c>
      <c r="AS7" s="24">
        <v>9.85</v>
      </c>
      <c r="AT7" s="24">
        <v>9.7899999999999991</v>
      </c>
      <c r="AU7" s="24" t="s">
        <v>102</v>
      </c>
      <c r="AV7" s="24">
        <v>103.3</v>
      </c>
      <c r="AW7" s="24">
        <v>89.63</v>
      </c>
      <c r="AX7" s="24">
        <v>76.88</v>
      </c>
      <c r="AY7" s="24">
        <v>80.5</v>
      </c>
      <c r="AZ7" s="24" t="s">
        <v>102</v>
      </c>
      <c r="BA7" s="24">
        <v>101.14</v>
      </c>
      <c r="BB7" s="24">
        <v>104.74</v>
      </c>
      <c r="BC7" s="24">
        <v>104.74</v>
      </c>
      <c r="BD7" s="24">
        <v>104.66</v>
      </c>
      <c r="BE7" s="24">
        <v>104.39</v>
      </c>
      <c r="BF7" s="24" t="s">
        <v>102</v>
      </c>
      <c r="BG7" s="24">
        <v>129.66999999999999</v>
      </c>
      <c r="BH7" s="24">
        <v>107.33</v>
      </c>
      <c r="BI7" s="24">
        <v>95.35</v>
      </c>
      <c r="BJ7" s="24">
        <v>89.03</v>
      </c>
      <c r="BK7" s="24" t="s">
        <v>102</v>
      </c>
      <c r="BL7" s="24">
        <v>255.67</v>
      </c>
      <c r="BM7" s="24">
        <v>242.44</v>
      </c>
      <c r="BN7" s="24">
        <v>228.09</v>
      </c>
      <c r="BO7" s="24">
        <v>223.54</v>
      </c>
      <c r="BP7" s="24">
        <v>225.9</v>
      </c>
      <c r="BQ7" s="24" t="s">
        <v>102</v>
      </c>
      <c r="BR7" s="24">
        <v>0</v>
      </c>
      <c r="BS7" s="24">
        <v>0</v>
      </c>
      <c r="BT7" s="24">
        <v>0</v>
      </c>
      <c r="BU7" s="24">
        <v>0</v>
      </c>
      <c r="BV7" s="24" t="s">
        <v>102</v>
      </c>
      <c r="BW7" s="24">
        <v>0</v>
      </c>
      <c r="BX7" s="24">
        <v>0</v>
      </c>
      <c r="BY7" s="24">
        <v>0</v>
      </c>
      <c r="BZ7" s="24">
        <v>0</v>
      </c>
      <c r="CA7" s="24">
        <v>0</v>
      </c>
      <c r="CB7" s="24" t="s">
        <v>102</v>
      </c>
      <c r="CC7" s="24">
        <v>50.85</v>
      </c>
      <c r="CD7" s="24">
        <v>55.44</v>
      </c>
      <c r="CE7" s="24">
        <v>58.04</v>
      </c>
      <c r="CF7" s="24">
        <v>55.87</v>
      </c>
      <c r="CG7" s="24" t="s">
        <v>102</v>
      </c>
      <c r="CH7" s="24">
        <v>50.67</v>
      </c>
      <c r="CI7" s="24">
        <v>48.7</v>
      </c>
      <c r="CJ7" s="24">
        <v>52.53</v>
      </c>
      <c r="CK7" s="24">
        <v>52.75</v>
      </c>
      <c r="CL7" s="24">
        <v>52.93</v>
      </c>
      <c r="CM7" s="24" t="s">
        <v>102</v>
      </c>
      <c r="CN7" s="24">
        <v>67.680000000000007</v>
      </c>
      <c r="CO7" s="24">
        <v>67.09</v>
      </c>
      <c r="CP7" s="24">
        <v>69.790000000000006</v>
      </c>
      <c r="CQ7" s="24">
        <v>69.47</v>
      </c>
      <c r="CR7" s="24" t="s">
        <v>102</v>
      </c>
      <c r="CS7" s="24">
        <v>68.2</v>
      </c>
      <c r="CT7" s="24">
        <v>68.05</v>
      </c>
      <c r="CU7" s="24">
        <v>67.099999999999994</v>
      </c>
      <c r="CV7" s="24">
        <v>71.900000000000006</v>
      </c>
      <c r="CW7" s="24">
        <v>71.88</v>
      </c>
      <c r="CX7" s="24" t="s">
        <v>102</v>
      </c>
      <c r="CY7" s="24">
        <v>92.5</v>
      </c>
      <c r="CZ7" s="24">
        <v>92.68</v>
      </c>
      <c r="DA7" s="24">
        <v>93.3</v>
      </c>
      <c r="DB7" s="24">
        <v>93.64</v>
      </c>
      <c r="DC7" s="24" t="s">
        <v>102</v>
      </c>
      <c r="DD7" s="24">
        <v>94.01</v>
      </c>
      <c r="DE7" s="24">
        <v>94.14</v>
      </c>
      <c r="DF7" s="24">
        <v>94.02</v>
      </c>
      <c r="DG7" s="24">
        <v>94.43</v>
      </c>
      <c r="DH7" s="24">
        <v>94.36</v>
      </c>
      <c r="DI7" s="24" t="s">
        <v>102</v>
      </c>
      <c r="DJ7" s="24">
        <v>50.15</v>
      </c>
      <c r="DK7" s="24">
        <v>51.4</v>
      </c>
      <c r="DL7" s="24">
        <v>52.7</v>
      </c>
      <c r="DM7" s="24">
        <v>54.51</v>
      </c>
      <c r="DN7" s="24" t="s">
        <v>102</v>
      </c>
      <c r="DO7" s="24">
        <v>31.96</v>
      </c>
      <c r="DP7" s="24">
        <v>34.17</v>
      </c>
      <c r="DQ7" s="24">
        <v>36.770000000000003</v>
      </c>
      <c r="DR7" s="24">
        <v>41.04</v>
      </c>
      <c r="DS7" s="24">
        <v>40.81</v>
      </c>
      <c r="DT7" s="24" t="s">
        <v>102</v>
      </c>
      <c r="DU7" s="24">
        <v>0</v>
      </c>
      <c r="DV7" s="24">
        <v>0</v>
      </c>
      <c r="DW7" s="24">
        <v>0</v>
      </c>
      <c r="DX7" s="24">
        <v>0</v>
      </c>
      <c r="DY7" s="24" t="s">
        <v>102</v>
      </c>
      <c r="DZ7" s="24">
        <v>0.93</v>
      </c>
      <c r="EA7" s="24">
        <v>1.04</v>
      </c>
      <c r="EB7" s="24">
        <v>1.26</v>
      </c>
      <c r="EC7" s="24">
        <v>1.64</v>
      </c>
      <c r="ED7" s="24">
        <v>1.62</v>
      </c>
      <c r="EE7" s="24" t="s">
        <v>102</v>
      </c>
      <c r="EF7" s="24">
        <v>0</v>
      </c>
      <c r="EG7" s="24">
        <v>0</v>
      </c>
      <c r="EH7" s="24">
        <v>0</v>
      </c>
      <c r="EI7" s="24">
        <v>0</v>
      </c>
      <c r="EJ7" s="24" t="s">
        <v>102</v>
      </c>
      <c r="EK7" s="24">
        <v>1.87</v>
      </c>
      <c r="EL7" s="24">
        <v>0.1</v>
      </c>
      <c r="EM7" s="24">
        <v>0.09</v>
      </c>
      <c r="EN7" s="24">
        <v>0.06</v>
      </c>
      <c r="EO7" s="24">
        <v>0.06</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3A9B58AF-7B92-4894-AB9C-043CF3EE1BF0}"/>
</file>

<file path=customXml/itemProps2.xml><?xml version="1.0" encoding="utf-8"?>
<ds:datastoreItem xmlns:ds="http://schemas.openxmlformats.org/officeDocument/2006/customXml" ds:itemID="{4AF686A7-2D31-4251-89B9-C42717A4C3A9}"/>
</file>

<file path=customXml/itemProps3.xml><?xml version="1.0" encoding="utf-8"?>
<ds:datastoreItem xmlns:ds="http://schemas.openxmlformats.org/officeDocument/2006/customXml" ds:itemID="{31A937B4-C571-423E-9477-15C8AEE6C0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2025-02-15T05:39:21Z</dcterms:created>
  <dcterms:modified xsi:type="dcterms:W3CDTF">2025-02-15T05:39:31Z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