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charts/chart12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3" documentId="13_ncr:1_{1F2AC4CC-760C-4B9A-90C2-BF4B7AB6AF17}" xr6:coauthVersionLast="47" xr6:coauthVersionMax="47" xr10:uidLastSave="{8B8E82D1-D826-46F1-80F4-E49E39CC0CED}"/>
  <workbookProtection workbookAlgorithmName="SHA-512" workbookHashValue="m4vLd5sCu2v0EYLnUlLFZVoitByXKZVsTKLtU365bVh4b6F04Gz7bLy1Rvk7QSiqUhk7K4QdViPh6caJVQxVEg==" workbookSaltValue="vMlRba/PTS6un2j+B96eJg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LP8" i="4" s="1"/>
  <c r="AA6" i="5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R6" i="5"/>
  <c r="Q6" i="5"/>
  <c r="P6" i="5"/>
  <c r="B10" i="4" s="1"/>
  <c r="O6" i="5"/>
  <c r="N6" i="5"/>
  <c r="M6" i="5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K90" i="4"/>
  <c r="I90" i="4"/>
  <c r="H90" i="4"/>
  <c r="G90" i="4"/>
  <c r="E90" i="4"/>
  <c r="D90" i="4"/>
  <c r="C90" i="4"/>
  <c r="MO80" i="4"/>
  <c r="LZ80" i="4"/>
  <c r="LK80" i="4"/>
  <c r="KV80" i="4"/>
  <c r="KG80" i="4"/>
  <c r="JB80" i="4"/>
  <c r="IM80" i="4"/>
  <c r="HX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V79" i="4"/>
  <c r="KG79" i="4"/>
  <c r="JB79" i="4"/>
  <c r="IM79" i="4"/>
  <c r="HX79" i="4"/>
  <c r="HI79" i="4"/>
  <c r="GT79" i="4"/>
  <c r="FO79" i="4"/>
  <c r="EZ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U55" i="4"/>
  <c r="KF55" i="4"/>
  <c r="IZ55" i="4"/>
  <c r="IK55" i="4"/>
  <c r="HV55" i="4"/>
  <c r="HG55" i="4"/>
  <c r="GR55" i="4"/>
  <c r="FL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U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AT33" i="4"/>
  <c r="AE33" i="4"/>
  <c r="P33" i="4"/>
  <c r="LP12" i="4"/>
  <c r="JW12" i="4"/>
  <c r="ID12" i="4"/>
  <c r="CN12" i="4"/>
  <c r="AU12" i="4"/>
  <c r="LP10" i="4"/>
  <c r="JW10" i="4"/>
  <c r="ID10" i="4"/>
  <c r="EG10" i="4"/>
  <c r="CN10" i="4"/>
  <c r="AU10" i="4"/>
  <c r="JW8" i="4"/>
  <c r="ID8" i="4"/>
  <c r="FZ8" i="4"/>
  <c r="EG8" i="4"/>
  <c r="CN8" i="4"/>
  <c r="AU8" i="4"/>
  <c r="B8" i="4"/>
  <c r="B6" i="4"/>
  <c r="FL32" i="4" l="1"/>
  <c r="BX78" i="4"/>
  <c r="BX54" i="4"/>
  <c r="BX32" i="4"/>
  <c r="MO78" i="4"/>
  <c r="MN54" i="4"/>
  <c r="MN32" i="4"/>
  <c r="JB78" i="4"/>
  <c r="IZ54" i="4"/>
  <c r="IZ32" i="4"/>
  <c r="FO78" i="4"/>
  <c r="FL54" i="4"/>
  <c r="C11" i="5"/>
  <c r="D11" i="5"/>
  <c r="E11" i="5"/>
  <c r="B11" i="5"/>
  <c r="DD32" i="4" l="1"/>
  <c r="P78" i="4"/>
  <c r="P54" i="4"/>
  <c r="P32" i="4"/>
  <c r="KG78" i="4"/>
  <c r="KF54" i="4"/>
  <c r="KF32" i="4"/>
  <c r="GR54" i="4"/>
  <c r="GR32" i="4"/>
  <c r="DG78" i="4"/>
  <c r="DD54" i="4"/>
  <c r="GT78" i="4"/>
  <c r="EZ78" i="4"/>
  <c r="EW54" i="4"/>
  <c r="EW32" i="4"/>
  <c r="BI78" i="4"/>
  <c r="BI54" i="4"/>
  <c r="BI32" i="4"/>
  <c r="LZ78" i="4"/>
  <c r="LY54" i="4"/>
  <c r="IM78" i="4"/>
  <c r="IK54" i="4"/>
  <c r="IK32" i="4"/>
  <c r="LY32" i="4"/>
  <c r="AT54" i="4"/>
  <c r="HX78" i="4"/>
  <c r="HV54" i="4"/>
  <c r="HV32" i="4"/>
  <c r="EK78" i="4"/>
  <c r="EH54" i="4"/>
  <c r="AT78" i="4"/>
  <c r="AT32" i="4"/>
  <c r="LK78" i="4"/>
  <c r="LJ54" i="4"/>
  <c r="EH32" i="4"/>
  <c r="LJ32" i="4"/>
  <c r="KV78" i="4"/>
  <c r="KU54" i="4"/>
  <c r="KU32" i="4"/>
  <c r="HI78" i="4"/>
  <c r="HG54" i="4"/>
  <c r="HG32" i="4"/>
  <c r="DV78" i="4"/>
  <c r="DS54" i="4"/>
  <c r="DS32" i="4"/>
  <c r="AE54" i="4"/>
  <c r="AE32" i="4"/>
  <c r="AE78" i="4"/>
</calcChain>
</file>

<file path=xl/sharedStrings.xml><?xml version="1.0" encoding="utf-8"?>
<sst xmlns="http://schemas.openxmlformats.org/spreadsheetml/2006/main" count="343" uniqueCount="190">
  <si>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</si>
  <si>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</si>
  <si>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</si>
  <si>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</si>
  <si>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</si>
  <si>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</si>
  <si>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</si>
  <si>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</si>
  <si>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</si>
  <si>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</si>
  <si>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</si>
  <si>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</si>
  <si>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</si>
  <si>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</si>
  <si>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</si>
  <si>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</si>
  <si>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</si>
  <si>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</si>
  <si>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</si>
  <si>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</si>
  <si>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</si>
  <si>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</si>
  <si>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</si>
  <si>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</si>
  <si>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</si>
  <si>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</si>
  <si>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</si>
  <si>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</si>
  <si>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</si>
  <si>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</si>
  <si>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</si>
  <si>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</si>
  <si>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</si>
  <si>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</si>
  <si>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</si>
  <si>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</si>
  <si>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</si>
  <si>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</si>
  <si>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</si>
  <si>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</si>
  <si>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</si>
  <si>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</si>
  <si>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</si>
  <si>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</si>
  <si>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</si>
  <si>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</si>
  <si>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</si>
  <si>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</si>
  <si>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</si>
  <si>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</si>
  <si>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</si>
  <si>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</si>
  <si>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</si>
  <si>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</si>
  <si>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</si>
  <si>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</si>
  <si>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</si>
  <si>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</si>
  <si>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</si>
  <si>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</si>
  <si>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</si>
  <si>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</si>
  <si>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</si>
  <si>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</si>
  <si>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</si>
  <si>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</si>
  <si>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</si>
  <si>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</si>
  <si>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</si>
  <si>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</si>
  <si>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</si>
  <si>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</si>
  <si>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</si>
  <si>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</si>
  <si>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</si>
  <si>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</si>
  <si>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</si>
  <si>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</si>
  <si>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</si>
  <si>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</si>
  <si>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</si>
  <si>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</si>
  <si>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</si>
  <si>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</si>
  <si>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</si>
  <si>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</si>
  <si>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</si>
  <si>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</si>
  <si>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</si>
  <si>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</si>
  <si>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</si>
  <si>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</si>
  <si>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</si>
  <si>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</si>
  <si>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</si>
  <si>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</si>
  <si>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</si>
  <si>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</si>
  <si>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</si>
  <si>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</si>
  <si>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</si>
  <si>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</si>
  <si>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</si>
  <si>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</si>
  <si>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</si>
  <si>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</si>
  <si>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</si>
  <si>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</si>
  <si>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</si>
  <si>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</si>
  <si>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</si>
  <si>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</si>
  <si>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</si>
  <si>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</si>
  <si>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</si>
  <si>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</si>
  <si>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</si>
  <si>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</si>
  <si>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</si>
  <si>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</si>
  <si>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</si>
  <si>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</si>
  <si>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</si>
  <si>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</si>
  <si>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</si>
  <si>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</si>
  <si>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</si>
  <si>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</si>
  <si>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</si>
  <si>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</si>
  <si>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</si>
  <si>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</si>
  <si>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</si>
  <si>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</si>
  <si>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</si>
  <si>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</si>
  <si>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</si>
  <si>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</si>
  <si>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</si>
  <si>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</si>
  <si>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</si>
  <si>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</si>
  <si>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</si>
  <si>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</si>
  <si>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</si>
  <si>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</si>
  <si>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</si>
  <si>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</si>
  <si>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</si>
  <si>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</si>
  <si>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</si>
  <si>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</si>
  <si>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</si>
  <si>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</si>
  <si>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</si>
  <si>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</si>
  <si>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</si>
  <si>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</si>
  <si>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</si>
  <si>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</si>
  <si>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</si>
  <si>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</si>
  <si>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</si>
  <si>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</si>
  <si>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</si>
  <si>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</si>
  <si>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</si>
  <si>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</si>
  <si>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石川県</t>
  </si>
  <si>
    <t>中央病院</t>
  </si>
  <si>
    <t>当然財務</t>
  </si>
  <si>
    <t>病院事業</t>
  </si>
  <si>
    <t>一般病院</t>
  </si>
  <si>
    <t>500床以上</t>
  </si>
  <si>
    <t>非設置</t>
  </si>
  <si>
    <t>直営</t>
  </si>
  <si>
    <t>対象</t>
  </si>
  <si>
    <t>ド 透 I 未 訓 ガ</t>
  </si>
  <si>
    <t>救 臨 が 感 へ 災 地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</si>
  <si>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</si>
  <si>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</si>
  <si>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</si>
  <si>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</si>
  <si>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</si>
  <si>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</si>
  <si>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</si>
  <si>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新型コロナの回復基調により、経常収支比率は４年ぶりに１００％を上回りましたが、診療報酬改定率を上回る賃上げや物価高騰が起きていることから、今後の経営は厳しいことが想定され、引き続き収益確保、歳出削減に努め、経営健全化に取り組んでいくこととしています。</t>
    <rPh sb="6" eb="8">
      <t>カイフク</t>
    </rPh>
    <rPh sb="8" eb="10">
      <t>キチョウ</t>
    </rPh>
    <rPh sb="22" eb="23">
      <t>ネン</t>
    </rPh>
    <rPh sb="31" eb="32">
      <t>ウエ</t>
    </rPh>
    <rPh sb="39" eb="45">
      <t>シンリョウホウシュウカイテイ</t>
    </rPh>
    <rPh sb="45" eb="46">
      <t>リツ</t>
    </rPh>
    <rPh sb="47" eb="49">
      <t>ウワマワ</t>
    </rPh>
    <rPh sb="50" eb="52">
      <t>チンア</t>
    </rPh>
    <rPh sb="54" eb="58">
      <t>ブッカコウトウ</t>
    </rPh>
    <rPh sb="59" eb="60">
      <t>オ</t>
    </rPh>
    <rPh sb="72" eb="74">
      <t>ケイエイ</t>
    </rPh>
    <rPh sb="75" eb="76">
      <t>キビ</t>
    </rPh>
    <rPh sb="81" eb="83">
      <t>ソウテイ</t>
    </rPh>
    <phoneticPr fontId="5"/>
  </si>
  <si>
    <t>①平成２９年度に病院の建替を行ったため、類似病院よりも低い水準となっています。
②建替に併せた医療機器の更新にかかる償却も進んできたため、類似病院並みで推移しています。
③建替に伴い、類似病院よりも高い水準となっています。</t>
    <rPh sb="73" eb="74">
      <t>ナ</t>
    </rPh>
    <rPh sb="76" eb="78">
      <t>スイイ</t>
    </rPh>
    <phoneticPr fontId="5"/>
  </si>
  <si>
    <t>①新型コロナウイルス感染症の５類移行に伴う回復基調により医業収益が増加したことから、１００％以上となりました。
②③上記理由で類似病院よりも上回っています。
④マンパワー不足もあり、新型コロナ対応での病棟閉鎖が完全に戻っていないことから、類似病院よりも依然として低い水準になっています。
⑤⑥類似病院の平均を上回って推移しています。
⑦給与改定により職員費は増加していますが、収益が増加したことから、類似病院よりも低い水準となっています。
⑧高度医療を取り扱っていること、近年の高額薬品の導入に伴い、類似病院の平均を上回って推移しています。</t>
    <rPh sb="10" eb="13">
      <t>カンセンショウ</t>
    </rPh>
    <rPh sb="15" eb="16">
      <t>ルイ</t>
    </rPh>
    <rPh sb="16" eb="18">
      <t>イコウ</t>
    </rPh>
    <rPh sb="19" eb="20">
      <t>トモナ</t>
    </rPh>
    <rPh sb="21" eb="23">
      <t>カイフク</t>
    </rPh>
    <rPh sb="23" eb="25">
      <t>キチョウ</t>
    </rPh>
    <rPh sb="33" eb="35">
      <t>ゾウカ</t>
    </rPh>
    <rPh sb="46" eb="48">
      <t>イジョウ</t>
    </rPh>
    <rPh sb="85" eb="87">
      <t>ブソク</t>
    </rPh>
    <rPh sb="91" eb="93">
      <t>シンガタ</t>
    </rPh>
    <rPh sb="96" eb="98">
      <t>タイオウ</t>
    </rPh>
    <rPh sb="100" eb="102">
      <t>ビョウトウ</t>
    </rPh>
    <rPh sb="102" eb="104">
      <t>ヘイサ</t>
    </rPh>
    <rPh sb="105" eb="107">
      <t>カンゼン</t>
    </rPh>
    <rPh sb="108" eb="109">
      <t>モド</t>
    </rPh>
    <rPh sb="119" eb="123">
      <t>ルイジビョウイン</t>
    </rPh>
    <rPh sb="126" eb="128">
      <t>イゼン</t>
    </rPh>
    <rPh sb="168" eb="170">
      <t>キュウヨ</t>
    </rPh>
    <rPh sb="170" eb="172">
      <t>カイテイ</t>
    </rPh>
    <rPh sb="175" eb="178">
      <t>ショクインヒ</t>
    </rPh>
    <rPh sb="179" eb="181">
      <t>ゾウカ</t>
    </rPh>
    <rPh sb="188" eb="190">
      <t>シュウエキ</t>
    </rPh>
    <rPh sb="191" eb="193">
      <t>ゾウカ</t>
    </rPh>
    <phoneticPr fontId="5"/>
  </si>
  <si>
    <t>当院は県内全域を診療圏とした三次医療を担う基幹病院として、一般の医療機関では対応が困難な高度専門医療、不採算医療等を提供する役割を担っています。</t>
    <rPh sb="51" eb="54">
      <t>フサイサン</t>
    </rPh>
    <rPh sb="54" eb="56">
      <t>イリョウ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</si>
</sst>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6" xfId="0" applyFont="1" applyBorder="1" applyAlignment="1" applyProtection="1">
      <alignment horizontal="left" vertical="top" wrapText="1"/>
      <protection locked="0"/>
    </xf>
    <xf numFmtId="0" fontId="20" fillId="0" borderId="7" xfId="0" applyFon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20" fillId="0" borderId="8" xfId="0" applyFont="1" applyBorder="1" applyAlignment="1" applyProtection="1">
      <alignment horizontal="left" vertical="top" wrapText="1" shrinkToFit="1"/>
      <protection locked="0"/>
    </xf>
    <xf numFmtId="0" fontId="20" fillId="0" borderId="0" xfId="0" applyFont="1" applyAlignment="1" applyProtection="1">
      <alignment horizontal="left" vertical="top" wrapText="1" shrinkToFit="1"/>
      <protection locked="0"/>
    </xf>
    <xf numFmtId="0" fontId="20" fillId="0" borderId="9" xfId="0" applyFont="1" applyBorder="1" applyAlignment="1" applyProtection="1">
      <alignment horizontal="left" vertical="top" wrapText="1" shrinkToFit="1"/>
      <protection locked="0"/>
    </xf>
    <xf numFmtId="0" fontId="20" fillId="0" borderId="10" xfId="0" applyFont="1" applyBorder="1" applyAlignment="1" applyProtection="1">
      <alignment horizontal="left" vertical="top" wrapText="1" shrinkToFit="1"/>
      <protection locked="0"/>
    </xf>
    <xf numFmtId="0" fontId="20" fillId="0" borderId="1" xfId="0" applyFont="1" applyBorder="1" applyAlignment="1" applyProtection="1">
      <alignment horizontal="left" vertical="top" wrapText="1" shrinkToFit="1"/>
      <protection locked="0"/>
    </xf>
    <xf numFmtId="0" fontId="20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73.599999999999994</c:v>
                </c:pt>
                <c:pt idx="1">
                  <c:v>59.4</c:v>
                </c:pt>
                <c:pt idx="2">
                  <c:v>54.6</c:v>
                </c:pt>
                <c:pt idx="3">
                  <c:v>59</c:v>
                </c:pt>
                <c:pt idx="4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8-42F5-B6ED-5585B269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79.8</c:v>
                </c:pt>
                <c:pt idx="1">
                  <c:v>70.599999999999994</c:v>
                </c:pt>
                <c:pt idx="2">
                  <c:v>71.400000000000006</c:v>
                </c:pt>
                <c:pt idx="3">
                  <c:v>72.2</c:v>
                </c:pt>
                <c:pt idx="4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8-42F5-B6ED-5585B269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26753</c:v>
                </c:pt>
                <c:pt idx="1">
                  <c:v>30740</c:v>
                </c:pt>
                <c:pt idx="2">
                  <c:v>30360</c:v>
                </c:pt>
                <c:pt idx="3">
                  <c:v>30145</c:v>
                </c:pt>
                <c:pt idx="4">
                  <c:v>32970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9-4351-B949-5E7961ABA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20687</c:v>
                </c:pt>
                <c:pt idx="1">
                  <c:v>22637</c:v>
                </c:pt>
                <c:pt idx="2">
                  <c:v>23244</c:v>
                </c:pt>
                <c:pt idx="3">
                  <c:v>23704</c:v>
                </c:pt>
                <c:pt idx="4">
                  <c:v>25007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9-4351-B949-5E7961ABA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82722</c:v>
                </c:pt>
                <c:pt idx="1">
                  <c:v>91313</c:v>
                </c:pt>
                <c:pt idx="2">
                  <c:v>91225</c:v>
                </c:pt>
                <c:pt idx="3">
                  <c:v>96821</c:v>
                </c:pt>
                <c:pt idx="4">
                  <c:v>104650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1-4B47-A0B4-4DFFCE534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70630</c:v>
                </c:pt>
                <c:pt idx="1">
                  <c:v>75766</c:v>
                </c:pt>
                <c:pt idx="2">
                  <c:v>79610</c:v>
                </c:pt>
                <c:pt idx="3">
                  <c:v>82275</c:v>
                </c:pt>
                <c:pt idx="4">
                  <c:v>83606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1-4B47-A0B4-4DFFCE534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4-4A3B-BCB2-5B7A67978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27</c:v>
                </c:pt>
                <c:pt idx="1">
                  <c:v>34.200000000000003</c:v>
                </c:pt>
                <c:pt idx="2">
                  <c:v>29.2</c:v>
                </c:pt>
                <c:pt idx="3">
                  <c:v>25.3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4-4A3B-BCB2-5B7A67978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95.2</c:v>
                </c:pt>
                <c:pt idx="1">
                  <c:v>88.9</c:v>
                </c:pt>
                <c:pt idx="2">
                  <c:v>86</c:v>
                </c:pt>
                <c:pt idx="3">
                  <c:v>90.4</c:v>
                </c:pt>
                <c:pt idx="4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E-41A7-A6C0-7092DFF98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91.6</c:v>
                </c:pt>
                <c:pt idx="1">
                  <c:v>86.5</c:v>
                </c:pt>
                <c:pt idx="2">
                  <c:v>88.6</c:v>
                </c:pt>
                <c:pt idx="3">
                  <c:v>88.6</c:v>
                </c:pt>
                <c:pt idx="4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E-41A7-A6C0-7092DFF98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96.7</c:v>
                </c:pt>
                <c:pt idx="1">
                  <c:v>90.5</c:v>
                </c:pt>
                <c:pt idx="2">
                  <c:v>87.5</c:v>
                </c:pt>
                <c:pt idx="3">
                  <c:v>92</c:v>
                </c:pt>
                <c:pt idx="4">
                  <c:v>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B-469F-8B49-992FBE88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93.7</c:v>
                </c:pt>
                <c:pt idx="1">
                  <c:v>88.7</c:v>
                </c:pt>
                <c:pt idx="2">
                  <c:v>90.6</c:v>
                </c:pt>
                <c:pt idx="3">
                  <c:v>90.6</c:v>
                </c:pt>
                <c:pt idx="4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B-469F-8B49-992FBE88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94.8</c:v>
                </c:pt>
                <c:pt idx="2">
                  <c:v>92</c:v>
                </c:pt>
                <c:pt idx="3">
                  <c:v>95.6</c:v>
                </c:pt>
                <c:pt idx="4">
                  <c:v>100.3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5-42AA-8925-D86B70CA2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99.2</c:v>
                </c:pt>
                <c:pt idx="1">
                  <c:v>102.9</c:v>
                </c:pt>
                <c:pt idx="2">
                  <c:v>106.1</c:v>
                </c:pt>
                <c:pt idx="3">
                  <c:v>102.9</c:v>
                </c:pt>
                <c:pt idx="4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5-42AA-8925-D86B70CA2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21</c:v>
                </c:pt>
                <c:pt idx="1">
                  <c:v>25.8</c:v>
                </c:pt>
                <c:pt idx="2">
                  <c:v>30.6</c:v>
                </c:pt>
                <c:pt idx="3">
                  <c:v>34.799999999999997</c:v>
                </c:pt>
                <c:pt idx="4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2-4964-858D-06D706F2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52.5</c:v>
                </c:pt>
                <c:pt idx="1">
                  <c:v>54</c:v>
                </c:pt>
                <c:pt idx="2">
                  <c:v>55.4</c:v>
                </c:pt>
                <c:pt idx="3">
                  <c:v>55.5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2-4964-858D-06D706F2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59.7</c:v>
                </c:pt>
                <c:pt idx="1">
                  <c:v>67.099999999999994</c:v>
                </c:pt>
                <c:pt idx="2">
                  <c:v>73.2</c:v>
                </c:pt>
                <c:pt idx="3">
                  <c:v>78.3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0-4030-AC79-12386F0D5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67.900000000000006</c:v>
                </c:pt>
                <c:pt idx="1">
                  <c:v>69.2</c:v>
                </c:pt>
                <c:pt idx="2">
                  <c:v>70.8</c:v>
                </c:pt>
                <c:pt idx="3">
                  <c:v>70.7</c:v>
                </c:pt>
                <c:pt idx="4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0-4030-AC79-12386F0D5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81294719</c:v>
                </c:pt>
                <c:pt idx="1">
                  <c:v>81622283</c:v>
                </c:pt>
                <c:pt idx="2">
                  <c:v>82333197</c:v>
                </c:pt>
                <c:pt idx="3">
                  <c:v>82576713</c:v>
                </c:pt>
                <c:pt idx="4">
                  <c:v>83581090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1-4955-98BA-688A6C74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57155394</c:v>
                </c:pt>
                <c:pt idx="1">
                  <c:v>58042153</c:v>
                </c:pt>
                <c:pt idx="2">
                  <c:v>58985932</c:v>
                </c:pt>
                <c:pt idx="3">
                  <c:v>58800982</c:v>
                </c:pt>
                <c:pt idx="4">
                  <c:v>59984927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1-4955-98BA-688A6C74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36.5</c:v>
                </c:pt>
                <c:pt idx="1">
                  <c:v>36.700000000000003</c:v>
                </c:pt>
                <c:pt idx="2">
                  <c:v>37.4</c:v>
                </c:pt>
                <c:pt idx="3">
                  <c:v>36.799999999999997</c:v>
                </c:pt>
                <c:pt idx="4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C-44EE-9BBE-3BA0B9F1F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29.2</c:v>
                </c:pt>
                <c:pt idx="1">
                  <c:v>29</c:v>
                </c:pt>
                <c:pt idx="2">
                  <c:v>29.2</c:v>
                </c:pt>
                <c:pt idx="3">
                  <c:v>29.4</c:v>
                </c:pt>
                <c:pt idx="4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C-44EE-9BBE-3BA0B9F1F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43.6</c:v>
                </c:pt>
                <c:pt idx="1">
                  <c:v>48</c:v>
                </c:pt>
                <c:pt idx="2">
                  <c:v>49.8</c:v>
                </c:pt>
                <c:pt idx="3">
                  <c:v>45.9</c:v>
                </c:pt>
                <c:pt idx="4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2-43A9-8913-50A8F6D4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47.7</c:v>
                </c:pt>
                <c:pt idx="1">
                  <c:v>51.8</c:v>
                </c:pt>
                <c:pt idx="2">
                  <c:v>49.6</c:v>
                </c:pt>
                <c:pt idx="3">
                  <c:v>48.8</c:v>
                </c:pt>
                <c:pt idx="4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2-43A9-8913-50A8F6D4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【18,236】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【62,428】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【70.4】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【50,999,060】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GI4" zoomScale="90" zoomScaleNormal="90" zoomScaleSheetLayoutView="70" workbookViewId="0">
      <selection activeCell="NJ22" sqref="NJ22:NX34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2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2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65" t="str">
        <f>データ!H6</f>
        <v>石川県　中央病院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2">
      <c r="A8" s="2"/>
      <c r="B8" s="78" t="str">
        <f>データ!K6</f>
        <v>当然財務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500床以上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非設置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628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 t="str">
        <f>データ!AA6</f>
        <v>-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 x14ac:dyDescent="0.2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 x14ac:dyDescent="0.2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19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対象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ド 透 I 未 訓 ガ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救 臨 が 感 へ 災 地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>
        <f>データ!AD6</f>
        <v>2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630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 x14ac:dyDescent="0.2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1">
        <f>データ!U6</f>
        <v>1109226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67469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非該当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非該当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７：１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506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506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2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2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2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189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R01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R02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R03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R04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R05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R01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R02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R03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R04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R05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R01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R02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R03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R04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R05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R01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R02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R03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R04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R05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100.6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94.8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92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95.6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100.3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96.7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90.5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87.5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92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98.3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95.2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88.9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86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90.4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96.7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73.599999999999994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59.4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54.6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59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60.4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99.2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102.9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106.1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102.9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97.4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93.7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88.7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90.6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90.6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91.5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91.6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86.5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88.6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88.6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89.5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79.8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70.599999999999994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71.400000000000006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72.2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74.400000000000006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18" t="s">
        <v>188</v>
      </c>
      <c r="NK39" s="119"/>
      <c r="NL39" s="119"/>
      <c r="NM39" s="119"/>
      <c r="NN39" s="119"/>
      <c r="NO39" s="119"/>
      <c r="NP39" s="119"/>
      <c r="NQ39" s="119"/>
      <c r="NR39" s="119"/>
      <c r="NS39" s="119"/>
      <c r="NT39" s="119"/>
      <c r="NU39" s="119"/>
      <c r="NV39" s="119"/>
      <c r="NW39" s="119"/>
      <c r="NX39" s="120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18"/>
      <c r="NK40" s="119"/>
      <c r="NL40" s="119"/>
      <c r="NM40" s="119"/>
      <c r="NN40" s="119"/>
      <c r="NO40" s="119"/>
      <c r="NP40" s="119"/>
      <c r="NQ40" s="119"/>
      <c r="NR40" s="119"/>
      <c r="NS40" s="119"/>
      <c r="NT40" s="119"/>
      <c r="NU40" s="119"/>
      <c r="NV40" s="119"/>
      <c r="NW40" s="119"/>
      <c r="NX40" s="120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18"/>
      <c r="NK41" s="119"/>
      <c r="NL41" s="119"/>
      <c r="NM41" s="119"/>
      <c r="NN41" s="119"/>
      <c r="NO41" s="119"/>
      <c r="NP41" s="119"/>
      <c r="NQ41" s="119"/>
      <c r="NR41" s="119"/>
      <c r="NS41" s="119"/>
      <c r="NT41" s="119"/>
      <c r="NU41" s="119"/>
      <c r="NV41" s="119"/>
      <c r="NW41" s="119"/>
      <c r="NX41" s="120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18"/>
      <c r="NK42" s="119"/>
      <c r="NL42" s="119"/>
      <c r="NM42" s="119"/>
      <c r="NN42" s="119"/>
      <c r="NO42" s="119"/>
      <c r="NP42" s="119"/>
      <c r="NQ42" s="119"/>
      <c r="NR42" s="119"/>
      <c r="NS42" s="119"/>
      <c r="NT42" s="119"/>
      <c r="NU42" s="119"/>
      <c r="NV42" s="119"/>
      <c r="NW42" s="119"/>
      <c r="NX42" s="120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18"/>
      <c r="NK43" s="119"/>
      <c r="NL43" s="119"/>
      <c r="NM43" s="119"/>
      <c r="NN43" s="119"/>
      <c r="NO43" s="119"/>
      <c r="NP43" s="119"/>
      <c r="NQ43" s="119"/>
      <c r="NR43" s="119"/>
      <c r="NS43" s="119"/>
      <c r="NT43" s="119"/>
      <c r="NU43" s="119"/>
      <c r="NV43" s="119"/>
      <c r="NW43" s="119"/>
      <c r="NX43" s="120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18"/>
      <c r="NK44" s="119"/>
      <c r="NL44" s="119"/>
      <c r="NM44" s="119"/>
      <c r="NN44" s="119"/>
      <c r="NO44" s="119"/>
      <c r="NP44" s="119"/>
      <c r="NQ44" s="119"/>
      <c r="NR44" s="119"/>
      <c r="NS44" s="119"/>
      <c r="NT44" s="119"/>
      <c r="NU44" s="119"/>
      <c r="NV44" s="119"/>
      <c r="NW44" s="119"/>
      <c r="NX44" s="120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18"/>
      <c r="NK45" s="119"/>
      <c r="NL45" s="119"/>
      <c r="NM45" s="119"/>
      <c r="NN45" s="119"/>
      <c r="NO45" s="119"/>
      <c r="NP45" s="119"/>
      <c r="NQ45" s="119"/>
      <c r="NR45" s="119"/>
      <c r="NS45" s="119"/>
      <c r="NT45" s="119"/>
      <c r="NU45" s="119"/>
      <c r="NV45" s="119"/>
      <c r="NW45" s="119"/>
      <c r="NX45" s="120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18"/>
      <c r="NK46" s="119"/>
      <c r="NL46" s="119"/>
      <c r="NM46" s="119"/>
      <c r="NN46" s="119"/>
      <c r="NO46" s="119"/>
      <c r="NP46" s="119"/>
      <c r="NQ46" s="119"/>
      <c r="NR46" s="119"/>
      <c r="NS46" s="119"/>
      <c r="NT46" s="119"/>
      <c r="NU46" s="119"/>
      <c r="NV46" s="119"/>
      <c r="NW46" s="119"/>
      <c r="NX46" s="120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18"/>
      <c r="NK47" s="119"/>
      <c r="NL47" s="119"/>
      <c r="NM47" s="119"/>
      <c r="NN47" s="119"/>
      <c r="NO47" s="119"/>
      <c r="NP47" s="119"/>
      <c r="NQ47" s="119"/>
      <c r="NR47" s="119"/>
      <c r="NS47" s="119"/>
      <c r="NT47" s="119"/>
      <c r="NU47" s="119"/>
      <c r="NV47" s="119"/>
      <c r="NW47" s="119"/>
      <c r="NX47" s="120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18"/>
      <c r="NK48" s="119"/>
      <c r="NL48" s="119"/>
      <c r="NM48" s="119"/>
      <c r="NN48" s="119"/>
      <c r="NO48" s="119"/>
      <c r="NP48" s="119"/>
      <c r="NQ48" s="119"/>
      <c r="NR48" s="119"/>
      <c r="NS48" s="119"/>
      <c r="NT48" s="119"/>
      <c r="NU48" s="119"/>
      <c r="NV48" s="119"/>
      <c r="NW48" s="119"/>
      <c r="NX48" s="120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18"/>
      <c r="NK49" s="119"/>
      <c r="NL49" s="119"/>
      <c r="NM49" s="119"/>
      <c r="NN49" s="119"/>
      <c r="NO49" s="119"/>
      <c r="NP49" s="119"/>
      <c r="NQ49" s="119"/>
      <c r="NR49" s="119"/>
      <c r="NS49" s="119"/>
      <c r="NT49" s="119"/>
      <c r="NU49" s="119"/>
      <c r="NV49" s="119"/>
      <c r="NW49" s="119"/>
      <c r="NX49" s="120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18"/>
      <c r="NK50" s="119"/>
      <c r="NL50" s="119"/>
      <c r="NM50" s="119"/>
      <c r="NN50" s="119"/>
      <c r="NO50" s="119"/>
      <c r="NP50" s="119"/>
      <c r="NQ50" s="119"/>
      <c r="NR50" s="119"/>
      <c r="NS50" s="119"/>
      <c r="NT50" s="119"/>
      <c r="NU50" s="119"/>
      <c r="NV50" s="119"/>
      <c r="NW50" s="119"/>
      <c r="NX50" s="120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21"/>
      <c r="NK51" s="122"/>
      <c r="NL51" s="122"/>
      <c r="NM51" s="122"/>
      <c r="NN51" s="122"/>
      <c r="NO51" s="122"/>
      <c r="NP51" s="122"/>
      <c r="NQ51" s="122"/>
      <c r="NR51" s="122"/>
      <c r="NS51" s="122"/>
      <c r="NT51" s="122"/>
      <c r="NU51" s="122"/>
      <c r="NV51" s="122"/>
      <c r="NW51" s="122"/>
      <c r="NX51" s="123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R01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R02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R03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R04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R05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R01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R02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R03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R04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R05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R01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R02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R03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R04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R05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R01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R02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R03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R04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R05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187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37">
        <f>データ!CA7</f>
        <v>82722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9"/>
      <c r="AE55" s="137">
        <f>データ!CB7</f>
        <v>91313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9"/>
      <c r="AT55" s="137">
        <f>データ!CC7</f>
        <v>91225</v>
      </c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9"/>
      <c r="BI55" s="137">
        <f>データ!CD7</f>
        <v>96821</v>
      </c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9"/>
      <c r="BX55" s="137">
        <f>データ!CE7</f>
        <v>104650</v>
      </c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9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37">
        <f>データ!CL7</f>
        <v>26753</v>
      </c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9"/>
      <c r="DS55" s="137">
        <f>データ!CM7</f>
        <v>30740</v>
      </c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9"/>
      <c r="EH55" s="137">
        <f>データ!CN7</f>
        <v>30360</v>
      </c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9"/>
      <c r="EW55" s="137">
        <f>データ!CO7</f>
        <v>30145</v>
      </c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9"/>
      <c r="FL55" s="137">
        <f>データ!CP7</f>
        <v>32970</v>
      </c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9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43.6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48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49.8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45.9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43.1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36.5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36.700000000000003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37.4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36.799999999999997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36.299999999999997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37">
        <f>データ!CF7</f>
        <v>70630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9"/>
      <c r="AE56" s="137">
        <f>データ!CG7</f>
        <v>75766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9"/>
      <c r="AT56" s="137">
        <f>データ!CH7</f>
        <v>79610</v>
      </c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9"/>
      <c r="BI56" s="137">
        <f>データ!CI7</f>
        <v>82275</v>
      </c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9"/>
      <c r="BX56" s="137">
        <f>データ!CJ7</f>
        <v>83606</v>
      </c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9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37">
        <f>データ!CQ7</f>
        <v>20687</v>
      </c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9"/>
      <c r="DS56" s="137">
        <f>データ!CR7</f>
        <v>22637</v>
      </c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9"/>
      <c r="EH56" s="137">
        <f>データ!CS7</f>
        <v>23244</v>
      </c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9"/>
      <c r="EW56" s="137">
        <f>データ!CT7</f>
        <v>23704</v>
      </c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9"/>
      <c r="FL56" s="137">
        <f>データ!CU7</f>
        <v>25007</v>
      </c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9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47.7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51.8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49.6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48.8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48.6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29.2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29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29.2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29.4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30.9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87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88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0" t="s">
        <v>186</v>
      </c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2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0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2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0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2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0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2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0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2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0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2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0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2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0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2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R01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R02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R03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R04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R05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R01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R02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R03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R04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R05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R01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R02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R03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R04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R05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R01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R02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R03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R04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R05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0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2"/>
    </row>
    <row r="79" spans="1:388" ht="13.5" customHeight="1" x14ac:dyDescent="0.2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6.6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0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0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0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21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25.8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30.6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34.799999999999997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36.1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59.7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67.099999999999994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73.2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78.3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71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37">
        <f>データ!EZ7</f>
        <v>81294719</v>
      </c>
      <c r="KH79" s="138"/>
      <c r="KI79" s="138"/>
      <c r="KJ79" s="138"/>
      <c r="KK79" s="138"/>
      <c r="KL79" s="138"/>
      <c r="KM79" s="138"/>
      <c r="KN79" s="138"/>
      <c r="KO79" s="138"/>
      <c r="KP79" s="138"/>
      <c r="KQ79" s="138"/>
      <c r="KR79" s="138"/>
      <c r="KS79" s="138"/>
      <c r="KT79" s="138"/>
      <c r="KU79" s="139"/>
      <c r="KV79" s="137">
        <f>データ!FA7</f>
        <v>81622283</v>
      </c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9"/>
      <c r="LK79" s="137">
        <f>データ!FB7</f>
        <v>82333197</v>
      </c>
      <c r="LL79" s="138"/>
      <c r="LM79" s="138"/>
      <c r="LN79" s="138"/>
      <c r="LO79" s="138"/>
      <c r="LP79" s="138"/>
      <c r="LQ79" s="138"/>
      <c r="LR79" s="138"/>
      <c r="LS79" s="138"/>
      <c r="LT79" s="138"/>
      <c r="LU79" s="138"/>
      <c r="LV79" s="138"/>
      <c r="LW79" s="138"/>
      <c r="LX79" s="138"/>
      <c r="LY79" s="139"/>
      <c r="LZ79" s="137">
        <f>データ!FC7</f>
        <v>82576713</v>
      </c>
      <c r="MA79" s="138"/>
      <c r="MB79" s="138"/>
      <c r="MC79" s="138"/>
      <c r="MD79" s="138"/>
      <c r="ME79" s="138"/>
      <c r="MF79" s="138"/>
      <c r="MG79" s="138"/>
      <c r="MH79" s="138"/>
      <c r="MI79" s="138"/>
      <c r="MJ79" s="138"/>
      <c r="MK79" s="138"/>
      <c r="ML79" s="138"/>
      <c r="MM79" s="138"/>
      <c r="MN79" s="139"/>
      <c r="MO79" s="137">
        <f>データ!FD7</f>
        <v>83581090</v>
      </c>
      <c r="MP79" s="138"/>
      <c r="MQ79" s="138"/>
      <c r="MR79" s="138"/>
      <c r="MS79" s="138"/>
      <c r="MT79" s="138"/>
      <c r="MU79" s="138"/>
      <c r="MV79" s="138"/>
      <c r="MW79" s="138"/>
      <c r="MX79" s="138"/>
      <c r="MY79" s="138"/>
      <c r="MZ79" s="138"/>
      <c r="NA79" s="138"/>
      <c r="NB79" s="138"/>
      <c r="NC79" s="139"/>
      <c r="ND79" s="2"/>
      <c r="NE79" s="2"/>
      <c r="NF79" s="2"/>
      <c r="NG79" s="21"/>
      <c r="NH79" s="15"/>
      <c r="NI79" s="2"/>
      <c r="NJ79" s="140"/>
      <c r="NK79" s="141"/>
      <c r="NL79" s="141"/>
      <c r="NM79" s="141"/>
      <c r="NN79" s="141"/>
      <c r="NO79" s="141"/>
      <c r="NP79" s="141"/>
      <c r="NQ79" s="141"/>
      <c r="NR79" s="141"/>
      <c r="NS79" s="141"/>
      <c r="NT79" s="141"/>
      <c r="NU79" s="141"/>
      <c r="NV79" s="141"/>
      <c r="NW79" s="141"/>
      <c r="NX79" s="142"/>
    </row>
    <row r="80" spans="1:388" ht="13.5" customHeight="1" x14ac:dyDescent="0.2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27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34.200000000000003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29.2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25.3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21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52.5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54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55.4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55.5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56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67.900000000000006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69.2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70.8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70.7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70.3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37">
        <f>データ!FE7</f>
        <v>57155394</v>
      </c>
      <c r="KH80" s="138"/>
      <c r="KI80" s="138"/>
      <c r="KJ80" s="138"/>
      <c r="KK80" s="138"/>
      <c r="KL80" s="138"/>
      <c r="KM80" s="138"/>
      <c r="KN80" s="138"/>
      <c r="KO80" s="138"/>
      <c r="KP80" s="138"/>
      <c r="KQ80" s="138"/>
      <c r="KR80" s="138"/>
      <c r="KS80" s="138"/>
      <c r="KT80" s="138"/>
      <c r="KU80" s="139"/>
      <c r="KV80" s="137">
        <f>データ!FF7</f>
        <v>58042153</v>
      </c>
      <c r="KW80" s="138"/>
      <c r="KX80" s="138"/>
      <c r="KY80" s="138"/>
      <c r="KZ80" s="138"/>
      <c r="LA80" s="138"/>
      <c r="LB80" s="138"/>
      <c r="LC80" s="138"/>
      <c r="LD80" s="138"/>
      <c r="LE80" s="138"/>
      <c r="LF80" s="138"/>
      <c r="LG80" s="138"/>
      <c r="LH80" s="138"/>
      <c r="LI80" s="138"/>
      <c r="LJ80" s="139"/>
      <c r="LK80" s="137">
        <f>データ!FG7</f>
        <v>58985932</v>
      </c>
      <c r="LL80" s="138"/>
      <c r="LM80" s="138"/>
      <c r="LN80" s="138"/>
      <c r="LO80" s="138"/>
      <c r="LP80" s="138"/>
      <c r="LQ80" s="138"/>
      <c r="LR80" s="138"/>
      <c r="LS80" s="138"/>
      <c r="LT80" s="138"/>
      <c r="LU80" s="138"/>
      <c r="LV80" s="138"/>
      <c r="LW80" s="138"/>
      <c r="LX80" s="138"/>
      <c r="LY80" s="139"/>
      <c r="LZ80" s="137">
        <f>データ!FH7</f>
        <v>58800982</v>
      </c>
      <c r="MA80" s="138"/>
      <c r="MB80" s="138"/>
      <c r="MC80" s="138"/>
      <c r="MD80" s="138"/>
      <c r="ME80" s="138"/>
      <c r="MF80" s="138"/>
      <c r="MG80" s="138"/>
      <c r="MH80" s="138"/>
      <c r="MI80" s="138"/>
      <c r="MJ80" s="138"/>
      <c r="MK80" s="138"/>
      <c r="ML80" s="138"/>
      <c r="MM80" s="138"/>
      <c r="MN80" s="139"/>
      <c r="MO80" s="137">
        <f>データ!FI7</f>
        <v>59984927</v>
      </c>
      <c r="MP80" s="138"/>
      <c r="MQ80" s="138"/>
      <c r="MR80" s="138"/>
      <c r="MS80" s="138"/>
      <c r="MT80" s="138"/>
      <c r="MU80" s="138"/>
      <c r="MV80" s="138"/>
      <c r="MW80" s="138"/>
      <c r="MX80" s="138"/>
      <c r="MY80" s="138"/>
      <c r="MZ80" s="138"/>
      <c r="NA80" s="138"/>
      <c r="NB80" s="138"/>
      <c r="NC80" s="139"/>
      <c r="ND80" s="2"/>
      <c r="NE80" s="2"/>
      <c r="NF80" s="2"/>
      <c r="NG80" s="21"/>
      <c r="NH80" s="15"/>
      <c r="NI80" s="2"/>
      <c r="NJ80" s="140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2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0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2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0"/>
      <c r="NK82" s="141"/>
      <c r="NL82" s="141"/>
      <c r="NM82" s="141"/>
      <c r="NN82" s="141"/>
      <c r="NO82" s="141"/>
      <c r="NP82" s="141"/>
      <c r="NQ82" s="141"/>
      <c r="NR82" s="141"/>
      <c r="NS82" s="141"/>
      <c r="NT82" s="141"/>
      <c r="NU82" s="141"/>
      <c r="NV82" s="141"/>
      <c r="NW82" s="141"/>
      <c r="NX82" s="142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0"/>
      <c r="NK83" s="141"/>
      <c r="NL83" s="141"/>
      <c r="NM83" s="141"/>
      <c r="NN83" s="141"/>
      <c r="NO83" s="141"/>
      <c r="NP83" s="141"/>
      <c r="NQ83" s="141"/>
      <c r="NR83" s="141"/>
      <c r="NS83" s="141"/>
      <c r="NT83" s="141"/>
      <c r="NU83" s="141"/>
      <c r="NV83" s="141"/>
      <c r="NW83" s="141"/>
      <c r="NX83" s="142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3"/>
      <c r="NK84" s="144"/>
      <c r="NL84" s="144"/>
      <c r="NM84" s="144"/>
      <c r="NN84" s="144"/>
      <c r="NO84" s="144"/>
      <c r="NP84" s="144"/>
      <c r="NQ84" s="144"/>
      <c r="NR84" s="144"/>
      <c r="NS84" s="144"/>
      <c r="NT84" s="144"/>
      <c r="NU84" s="144"/>
      <c r="NV84" s="144"/>
      <c r="NW84" s="144"/>
      <c r="NX84" s="145"/>
    </row>
    <row r="85" spans="1:388" x14ac:dyDescent="0.2">
      <c r="B85" s="146" t="s">
        <v>89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  <c r="IU85" s="146"/>
      <c r="IV85" s="146"/>
      <c r="IW85" s="146"/>
      <c r="IX85" s="146"/>
      <c r="IY85" s="146"/>
      <c r="IZ85" s="146"/>
      <c r="JA85" s="146"/>
      <c r="JB85" s="146"/>
      <c r="JC85" s="146"/>
      <c r="JD85" s="146"/>
      <c r="JE85" s="146"/>
      <c r="JF85" s="146"/>
      <c r="JG85" s="146"/>
      <c r="JH85" s="146"/>
      <c r="JI85" s="146"/>
      <c r="JJ85" s="146"/>
      <c r="JK85" s="146"/>
      <c r="JL85" s="146"/>
      <c r="JM85" s="146"/>
      <c r="JN85" s="146"/>
      <c r="JO85" s="146"/>
      <c r="JP85" s="146"/>
      <c r="JQ85" s="146"/>
      <c r="JR85" s="146"/>
      <c r="JS85" s="146"/>
      <c r="JT85" s="146"/>
      <c r="JU85" s="146"/>
      <c r="JV85" s="146"/>
      <c r="JW85" s="146"/>
      <c r="JX85" s="146"/>
      <c r="JY85" s="146"/>
      <c r="JZ85" s="146"/>
      <c r="KA85" s="146"/>
      <c r="KB85" s="146"/>
      <c r="KC85" s="146"/>
      <c r="KD85" s="146"/>
      <c r="KE85" s="146"/>
      <c r="KF85" s="146"/>
      <c r="KG85" s="146"/>
      <c r="KH85" s="146"/>
      <c r="KI85" s="146"/>
      <c r="KJ85" s="146"/>
      <c r="KK85" s="146"/>
      <c r="KL85" s="146"/>
      <c r="KM85" s="146"/>
      <c r="KN85" s="146"/>
      <c r="KO85" s="146"/>
      <c r="KP85" s="146"/>
      <c r="KQ85" s="146"/>
      <c r="KR85" s="146"/>
      <c r="KS85" s="146"/>
      <c r="KT85" s="146"/>
      <c r="KU85" s="146"/>
      <c r="KV85" s="146"/>
      <c r="KW85" s="146"/>
      <c r="KX85" s="146"/>
      <c r="KY85" s="146"/>
      <c r="KZ85" s="146"/>
      <c r="LA85" s="146"/>
      <c r="LB85" s="146"/>
      <c r="LC85" s="146"/>
      <c r="LD85" s="146"/>
      <c r="LE85" s="146"/>
      <c r="LF85" s="146"/>
      <c r="LG85" s="146"/>
      <c r="LH85" s="146"/>
      <c r="LI85" s="146"/>
      <c r="LJ85" s="146"/>
      <c r="LK85" s="146"/>
      <c r="LL85" s="146"/>
      <c r="LM85" s="146"/>
      <c r="LN85" s="146"/>
      <c r="LO85" s="146"/>
      <c r="LP85" s="146"/>
      <c r="LQ85" s="146"/>
      <c r="LR85" s="146"/>
      <c r="LS85" s="146"/>
      <c r="LT85" s="146"/>
      <c r="LU85" s="146"/>
      <c r="LV85" s="146"/>
      <c r="LW85" s="146"/>
      <c r="LX85" s="146"/>
      <c r="LY85" s="146"/>
      <c r="LZ85" s="146"/>
      <c r="MA85" s="146"/>
      <c r="MB85" s="146"/>
      <c r="MC85" s="146"/>
      <c r="MD85" s="146"/>
      <c r="ME85" s="146"/>
      <c r="MF85" s="146"/>
      <c r="MG85" s="146"/>
      <c r="MH85" s="146"/>
      <c r="MI85" s="146"/>
      <c r="MJ85" s="146"/>
      <c r="MK85" s="146"/>
      <c r="ML85" s="146"/>
      <c r="MM85" s="146"/>
      <c r="MN85" s="146"/>
      <c r="MO85" s="146"/>
      <c r="MP85" s="146"/>
      <c r="MQ85" s="146"/>
      <c r="MR85" s="146"/>
      <c r="MS85" s="146"/>
      <c r="MT85" s="146"/>
      <c r="MU85" s="146"/>
      <c r="MV85" s="146"/>
      <c r="MW85" s="146"/>
      <c r="MX85" s="146"/>
      <c r="MY85" s="146"/>
      <c r="MZ85" s="146"/>
      <c r="NA85" s="146"/>
      <c r="NB85" s="146"/>
      <c r="NC85" s="146"/>
      <c r="ND85" s="146"/>
      <c r="NE85" s="146"/>
      <c r="NF85" s="146"/>
      <c r="NG85" s="146"/>
      <c r="NH85" s="146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90</v>
      </c>
      <c r="C89" s="31" t="s">
        <v>91</v>
      </c>
      <c r="D89" s="31" t="s">
        <v>92</v>
      </c>
      <c r="E89" s="31" t="s">
        <v>93</v>
      </c>
      <c r="F89" s="31" t="s">
        <v>94</v>
      </c>
      <c r="G89" s="31" t="s">
        <v>95</v>
      </c>
      <c r="H89" s="31" t="s">
        <v>96</v>
      </c>
      <c r="I89" s="31" t="s">
        <v>97</v>
      </c>
      <c r="J89" s="31" t="s">
        <v>98</v>
      </c>
      <c r="K89" s="31" t="s">
        <v>91</v>
      </c>
      <c r="L89" s="31" t="s">
        <v>99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【96.6】</v>
      </c>
      <c r="C90" s="31" t="str">
        <f>データ!BD6</f>
        <v>【86.6】</v>
      </c>
      <c r="D90" s="31" t="str">
        <f>データ!BO6</f>
        <v>【83.9】</v>
      </c>
      <c r="E90" s="31" t="str">
        <f>データ!BZ6</f>
        <v>【68.7】</v>
      </c>
      <c r="F90" s="31" t="str">
        <f>データ!CK6</f>
        <v>【62,428】</v>
      </c>
      <c r="G90" s="31" t="str">
        <f>データ!CV6</f>
        <v>【18,236】</v>
      </c>
      <c r="H90" s="31" t="str">
        <f>データ!DG6</f>
        <v>【56.1】</v>
      </c>
      <c r="I90" s="31" t="str">
        <f>データ!DR6</f>
        <v>【26.4】</v>
      </c>
      <c r="J90" s="31" t="str">
        <f>データ!EC6</f>
        <v>【54.5】</v>
      </c>
      <c r="K90" s="31" t="str">
        <f>データ!EN6</f>
        <v>【57.0】</v>
      </c>
      <c r="L90" s="31" t="str">
        <f>データ!EY6</f>
        <v>【70.4】</v>
      </c>
      <c r="M90" s="33" t="str">
        <f>データ!FJ6</f>
        <v>【50,999,060】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wxgzyJ9ll3W4HT8YI0CytTCIKBKCbA6Alb+O8fj3CXeIUlNN/U3Pr6kqhQJaJQIfRoSKt3pcg7T/IRwBPg4zVg==" saltValue="c/sGhJuN4ylCoIrQjg3/WQ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$OC$18:$OC$56</formula1>
    </dataValidation>
  </dataValidations>
  <printOptions horizontalCentered="1" verticalCentered="1"/>
  <pageMargins left="0" right="0" top="0" bottom="0" header="0" footer="0"/>
  <pageSetup paperSize="8" scale="7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100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101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102</v>
      </c>
      <c r="B3" s="36" t="s">
        <v>103</v>
      </c>
      <c r="C3" s="36" t="s">
        <v>104</v>
      </c>
      <c r="D3" s="36" t="s">
        <v>105</v>
      </c>
      <c r="E3" s="36" t="s">
        <v>106</v>
      </c>
      <c r="F3" s="36" t="s">
        <v>107</v>
      </c>
      <c r="G3" s="36" t="s">
        <v>108</v>
      </c>
      <c r="H3" s="37" t="s">
        <v>109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110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111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112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48" t="s">
        <v>113</v>
      </c>
      <c r="AJ4" s="149"/>
      <c r="AK4" s="149"/>
      <c r="AL4" s="149"/>
      <c r="AM4" s="149"/>
      <c r="AN4" s="149"/>
      <c r="AO4" s="149"/>
      <c r="AP4" s="149"/>
      <c r="AQ4" s="149"/>
      <c r="AR4" s="149"/>
      <c r="AS4" s="150"/>
      <c r="AT4" s="151" t="s">
        <v>114</v>
      </c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51" t="s">
        <v>115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8" t="s">
        <v>116</v>
      </c>
      <c r="BQ4" s="149"/>
      <c r="BR4" s="149"/>
      <c r="BS4" s="149"/>
      <c r="BT4" s="149"/>
      <c r="BU4" s="149"/>
      <c r="BV4" s="149"/>
      <c r="BW4" s="149"/>
      <c r="BX4" s="149"/>
      <c r="BY4" s="149"/>
      <c r="BZ4" s="150"/>
      <c r="CA4" s="147" t="s">
        <v>117</v>
      </c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51" t="s">
        <v>118</v>
      </c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 t="s">
        <v>119</v>
      </c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 t="s">
        <v>120</v>
      </c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51" t="s">
        <v>121</v>
      </c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8" t="s">
        <v>122</v>
      </c>
      <c r="EE4" s="149"/>
      <c r="EF4" s="149"/>
      <c r="EG4" s="149"/>
      <c r="EH4" s="149"/>
      <c r="EI4" s="149"/>
      <c r="EJ4" s="149"/>
      <c r="EK4" s="149"/>
      <c r="EL4" s="149"/>
      <c r="EM4" s="149"/>
      <c r="EN4" s="150"/>
      <c r="EO4" s="147" t="s">
        <v>123</v>
      </c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 t="s">
        <v>124</v>
      </c>
      <c r="FA4" s="147"/>
      <c r="FB4" s="147"/>
      <c r="FC4" s="147"/>
      <c r="FD4" s="147"/>
      <c r="FE4" s="147"/>
      <c r="FF4" s="147"/>
      <c r="FG4" s="147"/>
      <c r="FH4" s="147"/>
      <c r="FI4" s="147"/>
      <c r="FJ4" s="147"/>
    </row>
    <row r="5" spans="1:166" x14ac:dyDescent="0.2">
      <c r="A5" s="35" t="s">
        <v>125</v>
      </c>
      <c r="B5" s="48"/>
      <c r="C5" s="48"/>
      <c r="D5" s="48"/>
      <c r="E5" s="48"/>
      <c r="F5" s="48"/>
      <c r="G5" s="48"/>
      <c r="H5" s="49" t="s">
        <v>126</v>
      </c>
      <c r="I5" s="49" t="s">
        <v>127</v>
      </c>
      <c r="J5" s="49" t="s">
        <v>128</v>
      </c>
      <c r="K5" s="49" t="s">
        <v>1</v>
      </c>
      <c r="L5" s="49" t="s">
        <v>2</v>
      </c>
      <c r="M5" s="49" t="s">
        <v>3</v>
      </c>
      <c r="N5" s="49" t="s">
        <v>129</v>
      </c>
      <c r="O5" s="49" t="s">
        <v>5</v>
      </c>
      <c r="P5" s="49" t="s">
        <v>130</v>
      </c>
      <c r="Q5" s="49" t="s">
        <v>131</v>
      </c>
      <c r="R5" s="49" t="s">
        <v>132</v>
      </c>
      <c r="S5" s="49" t="s">
        <v>133</v>
      </c>
      <c r="T5" s="49" t="s">
        <v>134</v>
      </c>
      <c r="U5" s="49" t="s">
        <v>135</v>
      </c>
      <c r="V5" s="49" t="s">
        <v>136</v>
      </c>
      <c r="W5" s="49" t="s">
        <v>137</v>
      </c>
      <c r="X5" s="49" t="s">
        <v>138</v>
      </c>
      <c r="Y5" s="49" t="s">
        <v>139</v>
      </c>
      <c r="Z5" s="49" t="s">
        <v>140</v>
      </c>
      <c r="AA5" s="49" t="s">
        <v>141</v>
      </c>
      <c r="AB5" s="49" t="s">
        <v>142</v>
      </c>
      <c r="AC5" s="49" t="s">
        <v>143</v>
      </c>
      <c r="AD5" s="49" t="s">
        <v>144</v>
      </c>
      <c r="AE5" s="49" t="s">
        <v>145</v>
      </c>
      <c r="AF5" s="49" t="s">
        <v>146</v>
      </c>
      <c r="AG5" s="49" t="s">
        <v>147</v>
      </c>
      <c r="AH5" s="49" t="s">
        <v>148</v>
      </c>
      <c r="AI5" s="49" t="s">
        <v>149</v>
      </c>
      <c r="AJ5" s="49" t="s">
        <v>150</v>
      </c>
      <c r="AK5" s="49" t="s">
        <v>151</v>
      </c>
      <c r="AL5" s="49" t="s">
        <v>152</v>
      </c>
      <c r="AM5" s="49" t="s">
        <v>153</v>
      </c>
      <c r="AN5" s="49" t="s">
        <v>154</v>
      </c>
      <c r="AO5" s="49" t="s">
        <v>155</v>
      </c>
      <c r="AP5" s="49" t="s">
        <v>156</v>
      </c>
      <c r="AQ5" s="49" t="s">
        <v>157</v>
      </c>
      <c r="AR5" s="49" t="s">
        <v>158</v>
      </c>
      <c r="AS5" s="49" t="s">
        <v>159</v>
      </c>
      <c r="AT5" s="49" t="s">
        <v>160</v>
      </c>
      <c r="AU5" s="49" t="s">
        <v>161</v>
      </c>
      <c r="AV5" s="49" t="s">
        <v>162</v>
      </c>
      <c r="AW5" s="49" t="s">
        <v>152</v>
      </c>
      <c r="AX5" s="49" t="s">
        <v>163</v>
      </c>
      <c r="AY5" s="49" t="s">
        <v>154</v>
      </c>
      <c r="AZ5" s="49" t="s">
        <v>155</v>
      </c>
      <c r="BA5" s="49" t="s">
        <v>156</v>
      </c>
      <c r="BB5" s="49" t="s">
        <v>157</v>
      </c>
      <c r="BC5" s="49" t="s">
        <v>158</v>
      </c>
      <c r="BD5" s="49" t="s">
        <v>159</v>
      </c>
      <c r="BE5" s="49" t="s">
        <v>160</v>
      </c>
      <c r="BF5" s="49" t="s">
        <v>161</v>
      </c>
      <c r="BG5" s="49" t="s">
        <v>162</v>
      </c>
      <c r="BH5" s="49" t="s">
        <v>152</v>
      </c>
      <c r="BI5" s="49" t="s">
        <v>163</v>
      </c>
      <c r="BJ5" s="49" t="s">
        <v>154</v>
      </c>
      <c r="BK5" s="49" t="s">
        <v>155</v>
      </c>
      <c r="BL5" s="49" t="s">
        <v>156</v>
      </c>
      <c r="BM5" s="49" t="s">
        <v>157</v>
      </c>
      <c r="BN5" s="49" t="s">
        <v>158</v>
      </c>
      <c r="BO5" s="49" t="s">
        <v>159</v>
      </c>
      <c r="BP5" s="49" t="s">
        <v>160</v>
      </c>
      <c r="BQ5" s="49" t="s">
        <v>161</v>
      </c>
      <c r="BR5" s="49" t="s">
        <v>162</v>
      </c>
      <c r="BS5" s="49" t="s">
        <v>152</v>
      </c>
      <c r="BT5" s="49" t="s">
        <v>153</v>
      </c>
      <c r="BU5" s="49" t="s">
        <v>154</v>
      </c>
      <c r="BV5" s="49" t="s">
        <v>155</v>
      </c>
      <c r="BW5" s="49" t="s">
        <v>156</v>
      </c>
      <c r="BX5" s="49" t="s">
        <v>157</v>
      </c>
      <c r="BY5" s="49" t="s">
        <v>158</v>
      </c>
      <c r="BZ5" s="49" t="s">
        <v>159</v>
      </c>
      <c r="CA5" s="49" t="s">
        <v>160</v>
      </c>
      <c r="CB5" s="49" t="s">
        <v>150</v>
      </c>
      <c r="CC5" s="49" t="s">
        <v>162</v>
      </c>
      <c r="CD5" s="49" t="s">
        <v>152</v>
      </c>
      <c r="CE5" s="49" t="s">
        <v>153</v>
      </c>
      <c r="CF5" s="49" t="s">
        <v>154</v>
      </c>
      <c r="CG5" s="49" t="s">
        <v>155</v>
      </c>
      <c r="CH5" s="49" t="s">
        <v>156</v>
      </c>
      <c r="CI5" s="49" t="s">
        <v>157</v>
      </c>
      <c r="CJ5" s="49" t="s">
        <v>158</v>
      </c>
      <c r="CK5" s="49" t="s">
        <v>159</v>
      </c>
      <c r="CL5" s="49" t="s">
        <v>160</v>
      </c>
      <c r="CM5" s="49" t="s">
        <v>150</v>
      </c>
      <c r="CN5" s="49" t="s">
        <v>162</v>
      </c>
      <c r="CO5" s="49" t="s">
        <v>152</v>
      </c>
      <c r="CP5" s="49" t="s">
        <v>153</v>
      </c>
      <c r="CQ5" s="49" t="s">
        <v>154</v>
      </c>
      <c r="CR5" s="49" t="s">
        <v>155</v>
      </c>
      <c r="CS5" s="49" t="s">
        <v>156</v>
      </c>
      <c r="CT5" s="49" t="s">
        <v>157</v>
      </c>
      <c r="CU5" s="49" t="s">
        <v>158</v>
      </c>
      <c r="CV5" s="49" t="s">
        <v>159</v>
      </c>
      <c r="CW5" s="49" t="s">
        <v>160</v>
      </c>
      <c r="CX5" s="49" t="s">
        <v>161</v>
      </c>
      <c r="CY5" s="49" t="s">
        <v>162</v>
      </c>
      <c r="CZ5" s="49" t="s">
        <v>152</v>
      </c>
      <c r="DA5" s="49" t="s">
        <v>153</v>
      </c>
      <c r="DB5" s="49" t="s">
        <v>154</v>
      </c>
      <c r="DC5" s="49" t="s">
        <v>155</v>
      </c>
      <c r="DD5" s="49" t="s">
        <v>156</v>
      </c>
      <c r="DE5" s="49" t="s">
        <v>157</v>
      </c>
      <c r="DF5" s="49" t="s">
        <v>158</v>
      </c>
      <c r="DG5" s="49" t="s">
        <v>159</v>
      </c>
      <c r="DH5" s="49" t="s">
        <v>149</v>
      </c>
      <c r="DI5" s="49" t="s">
        <v>150</v>
      </c>
      <c r="DJ5" s="49" t="s">
        <v>162</v>
      </c>
      <c r="DK5" s="49" t="s">
        <v>152</v>
      </c>
      <c r="DL5" s="49" t="s">
        <v>153</v>
      </c>
      <c r="DM5" s="49" t="s">
        <v>154</v>
      </c>
      <c r="DN5" s="49" t="s">
        <v>155</v>
      </c>
      <c r="DO5" s="49" t="s">
        <v>156</v>
      </c>
      <c r="DP5" s="49" t="s">
        <v>157</v>
      </c>
      <c r="DQ5" s="49" t="s">
        <v>158</v>
      </c>
      <c r="DR5" s="49" t="s">
        <v>159</v>
      </c>
      <c r="DS5" s="49" t="s">
        <v>160</v>
      </c>
      <c r="DT5" s="49" t="s">
        <v>150</v>
      </c>
      <c r="DU5" s="49" t="s">
        <v>162</v>
      </c>
      <c r="DV5" s="49" t="s">
        <v>152</v>
      </c>
      <c r="DW5" s="49" t="s">
        <v>153</v>
      </c>
      <c r="DX5" s="49" t="s">
        <v>154</v>
      </c>
      <c r="DY5" s="49" t="s">
        <v>155</v>
      </c>
      <c r="DZ5" s="49" t="s">
        <v>156</v>
      </c>
      <c r="EA5" s="49" t="s">
        <v>157</v>
      </c>
      <c r="EB5" s="49" t="s">
        <v>158</v>
      </c>
      <c r="EC5" s="49" t="s">
        <v>159</v>
      </c>
      <c r="ED5" s="49" t="s">
        <v>160</v>
      </c>
      <c r="EE5" s="49" t="s">
        <v>161</v>
      </c>
      <c r="EF5" s="49" t="s">
        <v>151</v>
      </c>
      <c r="EG5" s="49" t="s">
        <v>152</v>
      </c>
      <c r="EH5" s="49" t="s">
        <v>153</v>
      </c>
      <c r="EI5" s="49" t="s">
        <v>154</v>
      </c>
      <c r="EJ5" s="49" t="s">
        <v>155</v>
      </c>
      <c r="EK5" s="49" t="s">
        <v>156</v>
      </c>
      <c r="EL5" s="49" t="s">
        <v>157</v>
      </c>
      <c r="EM5" s="49" t="s">
        <v>158</v>
      </c>
      <c r="EN5" s="49" t="s">
        <v>159</v>
      </c>
      <c r="EO5" s="49" t="s">
        <v>160</v>
      </c>
      <c r="EP5" s="49" t="s">
        <v>150</v>
      </c>
      <c r="EQ5" s="49" t="s">
        <v>162</v>
      </c>
      <c r="ER5" s="49" t="s">
        <v>164</v>
      </c>
      <c r="ES5" s="49" t="s">
        <v>153</v>
      </c>
      <c r="ET5" s="49" t="s">
        <v>154</v>
      </c>
      <c r="EU5" s="49" t="s">
        <v>155</v>
      </c>
      <c r="EV5" s="49" t="s">
        <v>156</v>
      </c>
      <c r="EW5" s="49" t="s">
        <v>157</v>
      </c>
      <c r="EX5" s="49" t="s">
        <v>158</v>
      </c>
      <c r="EY5" s="49" t="s">
        <v>165</v>
      </c>
      <c r="EZ5" s="49" t="s">
        <v>160</v>
      </c>
      <c r="FA5" s="49" t="s">
        <v>161</v>
      </c>
      <c r="FB5" s="49" t="s">
        <v>162</v>
      </c>
      <c r="FC5" s="49" t="s">
        <v>164</v>
      </c>
      <c r="FD5" s="49" t="s">
        <v>153</v>
      </c>
      <c r="FE5" s="49" t="s">
        <v>154</v>
      </c>
      <c r="FF5" s="49" t="s">
        <v>155</v>
      </c>
      <c r="FG5" s="49" t="s">
        <v>156</v>
      </c>
      <c r="FH5" s="49" t="s">
        <v>157</v>
      </c>
      <c r="FI5" s="49" t="s">
        <v>158</v>
      </c>
      <c r="FJ5" s="49" t="s">
        <v>159</v>
      </c>
    </row>
    <row r="6" spans="1:166" s="54" customFormat="1" x14ac:dyDescent="0.2">
      <c r="A6" s="35" t="s">
        <v>166</v>
      </c>
      <c r="B6" s="50">
        <f>B8</f>
        <v>2023</v>
      </c>
      <c r="C6" s="50">
        <f t="shared" ref="C6:M6" si="2">C8</f>
        <v>170003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2" t="str">
        <f>IF(H8&lt;&gt;I8,H8,"")&amp;IF(I8&lt;&gt;J8,I8,"")&amp;"　"&amp;J8</f>
        <v>石川県　中央病院</v>
      </c>
      <c r="I6" s="153"/>
      <c r="J6" s="154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500床以上</v>
      </c>
      <c r="O6" s="50" t="str">
        <f>O8</f>
        <v>非設置</v>
      </c>
      <c r="P6" s="50" t="str">
        <f>P8</f>
        <v>直営</v>
      </c>
      <c r="Q6" s="51">
        <f t="shared" ref="Q6:AH6" si="3">Q8</f>
        <v>19</v>
      </c>
      <c r="R6" s="50" t="str">
        <f t="shared" si="3"/>
        <v>対象</v>
      </c>
      <c r="S6" s="50" t="str">
        <f t="shared" si="3"/>
        <v>ド 透 I 未 訓 ガ</v>
      </c>
      <c r="T6" s="50" t="str">
        <f t="shared" si="3"/>
        <v>救 臨 が 感 へ 災 地</v>
      </c>
      <c r="U6" s="51">
        <f>U8</f>
        <v>1109226</v>
      </c>
      <c r="V6" s="51">
        <f>V8</f>
        <v>67469</v>
      </c>
      <c r="W6" s="50" t="str">
        <f>W8</f>
        <v>非該当</v>
      </c>
      <c r="X6" s="50" t="str">
        <f>X8</f>
        <v>非該当</v>
      </c>
      <c r="Y6" s="50" t="str">
        <f t="shared" si="3"/>
        <v>７：１</v>
      </c>
      <c r="Z6" s="51">
        <f t="shared" si="3"/>
        <v>628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>
        <f t="shared" si="3"/>
        <v>2</v>
      </c>
      <c r="AE6" s="51">
        <f t="shared" si="3"/>
        <v>630</v>
      </c>
      <c r="AF6" s="51">
        <f t="shared" si="3"/>
        <v>506</v>
      </c>
      <c r="AG6" s="51" t="str">
        <f t="shared" si="3"/>
        <v>-</v>
      </c>
      <c r="AH6" s="51">
        <f t="shared" si="3"/>
        <v>506</v>
      </c>
      <c r="AI6" s="52">
        <f>IF(AI8="-",NA(),AI8)</f>
        <v>100.6</v>
      </c>
      <c r="AJ6" s="52">
        <f t="shared" ref="AJ6:AR6" si="4">IF(AJ8="-",NA(),AJ8)</f>
        <v>94.8</v>
      </c>
      <c r="AK6" s="52">
        <f t="shared" si="4"/>
        <v>92</v>
      </c>
      <c r="AL6" s="52">
        <f t="shared" si="4"/>
        <v>95.6</v>
      </c>
      <c r="AM6" s="52">
        <f t="shared" si="4"/>
        <v>100.3</v>
      </c>
      <c r="AN6" s="52">
        <f t="shared" si="4"/>
        <v>99.2</v>
      </c>
      <c r="AO6" s="52">
        <f t="shared" si="4"/>
        <v>102.9</v>
      </c>
      <c r="AP6" s="52">
        <f t="shared" si="4"/>
        <v>106.1</v>
      </c>
      <c r="AQ6" s="52">
        <f t="shared" si="4"/>
        <v>102.9</v>
      </c>
      <c r="AR6" s="52">
        <f t="shared" si="4"/>
        <v>97.4</v>
      </c>
      <c r="AS6" s="52" t="str">
        <f>IF(AS8="-","【-】","【"&amp;SUBSTITUTE(TEXT(AS8,"#,##0.0"),"-","△")&amp;"】")</f>
        <v>【96.6】</v>
      </c>
      <c r="AT6" s="52">
        <f>IF(AT8="-",NA(),AT8)</f>
        <v>96.7</v>
      </c>
      <c r="AU6" s="52">
        <f t="shared" ref="AU6:BC6" si="5">IF(AU8="-",NA(),AU8)</f>
        <v>90.5</v>
      </c>
      <c r="AV6" s="52">
        <f t="shared" si="5"/>
        <v>87.5</v>
      </c>
      <c r="AW6" s="52">
        <f t="shared" si="5"/>
        <v>92</v>
      </c>
      <c r="AX6" s="52">
        <f t="shared" si="5"/>
        <v>98.3</v>
      </c>
      <c r="AY6" s="52">
        <f t="shared" si="5"/>
        <v>93.7</v>
      </c>
      <c r="AZ6" s="52">
        <f t="shared" si="5"/>
        <v>88.7</v>
      </c>
      <c r="BA6" s="52">
        <f t="shared" si="5"/>
        <v>90.6</v>
      </c>
      <c r="BB6" s="52">
        <f t="shared" si="5"/>
        <v>90.6</v>
      </c>
      <c r="BC6" s="52">
        <f t="shared" si="5"/>
        <v>91.5</v>
      </c>
      <c r="BD6" s="52" t="str">
        <f>IF(BD8="-","【-】","【"&amp;SUBSTITUTE(TEXT(BD8,"#,##0.0"),"-","△")&amp;"】")</f>
        <v>【86.6】</v>
      </c>
      <c r="BE6" s="52">
        <f>IF(BE8="-",NA(),BE8)</f>
        <v>95.2</v>
      </c>
      <c r="BF6" s="52">
        <f t="shared" ref="BF6:BN6" si="6">IF(BF8="-",NA(),BF8)</f>
        <v>88.9</v>
      </c>
      <c r="BG6" s="52">
        <f t="shared" si="6"/>
        <v>86</v>
      </c>
      <c r="BH6" s="52">
        <f t="shared" si="6"/>
        <v>90.4</v>
      </c>
      <c r="BI6" s="52">
        <f t="shared" si="6"/>
        <v>96.7</v>
      </c>
      <c r="BJ6" s="52">
        <f t="shared" si="6"/>
        <v>91.6</v>
      </c>
      <c r="BK6" s="52">
        <f t="shared" si="6"/>
        <v>86.5</v>
      </c>
      <c r="BL6" s="52">
        <f t="shared" si="6"/>
        <v>88.6</v>
      </c>
      <c r="BM6" s="52">
        <f t="shared" si="6"/>
        <v>88.6</v>
      </c>
      <c r="BN6" s="52">
        <f t="shared" si="6"/>
        <v>89.5</v>
      </c>
      <c r="BO6" s="52" t="str">
        <f>IF(BO8="-","【-】","【"&amp;SUBSTITUTE(TEXT(BO8,"#,##0.0"),"-","△")&amp;"】")</f>
        <v>【83.9】</v>
      </c>
      <c r="BP6" s="52">
        <f>IF(BP8="-",NA(),BP8)</f>
        <v>73.599999999999994</v>
      </c>
      <c r="BQ6" s="52">
        <f t="shared" ref="BQ6:BY6" si="7">IF(BQ8="-",NA(),BQ8)</f>
        <v>59.4</v>
      </c>
      <c r="BR6" s="52">
        <f t="shared" si="7"/>
        <v>54.6</v>
      </c>
      <c r="BS6" s="52">
        <f t="shared" si="7"/>
        <v>59</v>
      </c>
      <c r="BT6" s="52">
        <f t="shared" si="7"/>
        <v>60.4</v>
      </c>
      <c r="BU6" s="52">
        <f t="shared" si="7"/>
        <v>79.8</v>
      </c>
      <c r="BV6" s="52">
        <f t="shared" si="7"/>
        <v>70.599999999999994</v>
      </c>
      <c r="BW6" s="52">
        <f t="shared" si="7"/>
        <v>71.400000000000006</v>
      </c>
      <c r="BX6" s="52">
        <f t="shared" si="7"/>
        <v>72.2</v>
      </c>
      <c r="BY6" s="52">
        <f t="shared" si="7"/>
        <v>74.400000000000006</v>
      </c>
      <c r="BZ6" s="52" t="str">
        <f>IF(BZ8="-","【-】","【"&amp;SUBSTITUTE(TEXT(BZ8,"#,##0.0"),"-","△")&amp;"】")</f>
        <v>【68.7】</v>
      </c>
      <c r="CA6" s="53">
        <f>IF(CA8="-",NA(),CA8)</f>
        <v>82722</v>
      </c>
      <c r="CB6" s="53">
        <f t="shared" ref="CB6:CJ6" si="8">IF(CB8="-",NA(),CB8)</f>
        <v>91313</v>
      </c>
      <c r="CC6" s="53">
        <f t="shared" si="8"/>
        <v>91225</v>
      </c>
      <c r="CD6" s="53">
        <f t="shared" si="8"/>
        <v>96821</v>
      </c>
      <c r="CE6" s="53">
        <f t="shared" si="8"/>
        <v>104650</v>
      </c>
      <c r="CF6" s="53">
        <f t="shared" si="8"/>
        <v>70630</v>
      </c>
      <c r="CG6" s="53">
        <f t="shared" si="8"/>
        <v>75766</v>
      </c>
      <c r="CH6" s="53">
        <f t="shared" si="8"/>
        <v>79610</v>
      </c>
      <c r="CI6" s="53">
        <f t="shared" si="8"/>
        <v>82275</v>
      </c>
      <c r="CJ6" s="53">
        <f t="shared" si="8"/>
        <v>83606</v>
      </c>
      <c r="CK6" s="52" t="str">
        <f>IF(CK8="-","【-】","【"&amp;SUBSTITUTE(TEXT(CK8,"#,##0"),"-","△")&amp;"】")</f>
        <v>【62,428】</v>
      </c>
      <c r="CL6" s="53">
        <f>IF(CL8="-",NA(),CL8)</f>
        <v>26753</v>
      </c>
      <c r="CM6" s="53">
        <f t="shared" ref="CM6:CU6" si="9">IF(CM8="-",NA(),CM8)</f>
        <v>30740</v>
      </c>
      <c r="CN6" s="53">
        <f t="shared" si="9"/>
        <v>30360</v>
      </c>
      <c r="CO6" s="53">
        <f t="shared" si="9"/>
        <v>30145</v>
      </c>
      <c r="CP6" s="53">
        <f t="shared" si="9"/>
        <v>32970</v>
      </c>
      <c r="CQ6" s="53">
        <f t="shared" si="9"/>
        <v>20687</v>
      </c>
      <c r="CR6" s="53">
        <f t="shared" si="9"/>
        <v>22637</v>
      </c>
      <c r="CS6" s="53">
        <f t="shared" si="9"/>
        <v>23244</v>
      </c>
      <c r="CT6" s="53">
        <f t="shared" si="9"/>
        <v>23704</v>
      </c>
      <c r="CU6" s="53">
        <f t="shared" si="9"/>
        <v>25007</v>
      </c>
      <c r="CV6" s="52" t="str">
        <f>IF(CV8="-","【-】","【"&amp;SUBSTITUTE(TEXT(CV8,"#,##0"),"-","△")&amp;"】")</f>
        <v>【18,236】</v>
      </c>
      <c r="CW6" s="52">
        <f>IF(CW8="-",NA(),CW8)</f>
        <v>43.6</v>
      </c>
      <c r="CX6" s="52">
        <f t="shared" ref="CX6:DF6" si="10">IF(CX8="-",NA(),CX8)</f>
        <v>48</v>
      </c>
      <c r="CY6" s="52">
        <f t="shared" si="10"/>
        <v>49.8</v>
      </c>
      <c r="CZ6" s="52">
        <f t="shared" si="10"/>
        <v>45.9</v>
      </c>
      <c r="DA6" s="52">
        <f t="shared" si="10"/>
        <v>43.1</v>
      </c>
      <c r="DB6" s="52">
        <f t="shared" si="10"/>
        <v>47.7</v>
      </c>
      <c r="DC6" s="52">
        <f t="shared" si="10"/>
        <v>51.8</v>
      </c>
      <c r="DD6" s="52">
        <f t="shared" si="10"/>
        <v>49.6</v>
      </c>
      <c r="DE6" s="52">
        <f t="shared" si="10"/>
        <v>48.8</v>
      </c>
      <c r="DF6" s="52">
        <f t="shared" si="10"/>
        <v>48.6</v>
      </c>
      <c r="DG6" s="52" t="str">
        <f>IF(DG8="-","【-】","【"&amp;SUBSTITUTE(TEXT(DG8,"#,##0.0"),"-","△")&amp;"】")</f>
        <v>【56.1】</v>
      </c>
      <c r="DH6" s="52">
        <f>IF(DH8="-",NA(),DH8)</f>
        <v>36.5</v>
      </c>
      <c r="DI6" s="52">
        <f t="shared" ref="DI6:DQ6" si="11">IF(DI8="-",NA(),DI8)</f>
        <v>36.700000000000003</v>
      </c>
      <c r="DJ6" s="52">
        <f t="shared" si="11"/>
        <v>37.4</v>
      </c>
      <c r="DK6" s="52">
        <f t="shared" si="11"/>
        <v>36.799999999999997</v>
      </c>
      <c r="DL6" s="52">
        <f t="shared" si="11"/>
        <v>36.299999999999997</v>
      </c>
      <c r="DM6" s="52">
        <f t="shared" si="11"/>
        <v>29.2</v>
      </c>
      <c r="DN6" s="52">
        <f t="shared" si="11"/>
        <v>29</v>
      </c>
      <c r="DO6" s="52">
        <f t="shared" si="11"/>
        <v>29.2</v>
      </c>
      <c r="DP6" s="52">
        <f t="shared" si="11"/>
        <v>29.4</v>
      </c>
      <c r="DQ6" s="52">
        <f t="shared" si="11"/>
        <v>30.9</v>
      </c>
      <c r="DR6" s="52" t="str">
        <f>IF(DR8="-","【-】","【"&amp;SUBSTITUTE(TEXT(DR8,"#,##0.0"),"-","△")&amp;"】")</f>
        <v>【26.4】</v>
      </c>
      <c r="DS6" s="52">
        <f>IF(DS8="-",NA(),DS8)</f>
        <v>6.6</v>
      </c>
      <c r="DT6" s="52">
        <f t="shared" ref="DT6:EB6" si="12">IF(DT8="-",NA(),DT8)</f>
        <v>0</v>
      </c>
      <c r="DU6" s="52">
        <f t="shared" si="12"/>
        <v>0</v>
      </c>
      <c r="DV6" s="52">
        <f t="shared" si="12"/>
        <v>0</v>
      </c>
      <c r="DW6" s="52">
        <f t="shared" si="12"/>
        <v>0</v>
      </c>
      <c r="DX6" s="52">
        <f t="shared" si="12"/>
        <v>27</v>
      </c>
      <c r="DY6" s="52">
        <f t="shared" si="12"/>
        <v>34.200000000000003</v>
      </c>
      <c r="DZ6" s="52">
        <f t="shared" si="12"/>
        <v>29.2</v>
      </c>
      <c r="EA6" s="52">
        <f t="shared" si="12"/>
        <v>25.3</v>
      </c>
      <c r="EB6" s="52">
        <f t="shared" si="12"/>
        <v>21</v>
      </c>
      <c r="EC6" s="52" t="str">
        <f>IF(EC8="-","【-】","【"&amp;SUBSTITUTE(TEXT(EC8,"#,##0.0"),"-","△")&amp;"】")</f>
        <v>【54.5】</v>
      </c>
      <c r="ED6" s="52">
        <f>IF(ED8="-",NA(),ED8)</f>
        <v>21</v>
      </c>
      <c r="EE6" s="52">
        <f t="shared" ref="EE6:EM6" si="13">IF(EE8="-",NA(),EE8)</f>
        <v>25.8</v>
      </c>
      <c r="EF6" s="52">
        <f t="shared" si="13"/>
        <v>30.6</v>
      </c>
      <c r="EG6" s="52">
        <f t="shared" si="13"/>
        <v>34.799999999999997</v>
      </c>
      <c r="EH6" s="52">
        <f t="shared" si="13"/>
        <v>36.1</v>
      </c>
      <c r="EI6" s="52">
        <f t="shared" si="13"/>
        <v>52.5</v>
      </c>
      <c r="EJ6" s="52">
        <f t="shared" si="13"/>
        <v>54</v>
      </c>
      <c r="EK6" s="52">
        <f t="shared" si="13"/>
        <v>55.4</v>
      </c>
      <c r="EL6" s="52">
        <f t="shared" si="13"/>
        <v>55.5</v>
      </c>
      <c r="EM6" s="52">
        <f t="shared" si="13"/>
        <v>56</v>
      </c>
      <c r="EN6" s="52" t="str">
        <f>IF(EN8="-","【-】","【"&amp;SUBSTITUTE(TEXT(EN8,"#,##0.0"),"-","△")&amp;"】")</f>
        <v>【57.0】</v>
      </c>
      <c r="EO6" s="52">
        <f>IF(EO8="-",NA(),EO8)</f>
        <v>59.7</v>
      </c>
      <c r="EP6" s="52">
        <f t="shared" ref="EP6:EX6" si="14">IF(EP8="-",NA(),EP8)</f>
        <v>67.099999999999994</v>
      </c>
      <c r="EQ6" s="52">
        <f t="shared" si="14"/>
        <v>73.2</v>
      </c>
      <c r="ER6" s="52">
        <f t="shared" si="14"/>
        <v>78.3</v>
      </c>
      <c r="ES6" s="52">
        <f t="shared" si="14"/>
        <v>71</v>
      </c>
      <c r="ET6" s="52">
        <f t="shared" si="14"/>
        <v>67.900000000000006</v>
      </c>
      <c r="EU6" s="52">
        <f t="shared" si="14"/>
        <v>69.2</v>
      </c>
      <c r="EV6" s="52">
        <f t="shared" si="14"/>
        <v>70.8</v>
      </c>
      <c r="EW6" s="52">
        <f t="shared" si="14"/>
        <v>70.7</v>
      </c>
      <c r="EX6" s="52">
        <f t="shared" si="14"/>
        <v>70.3</v>
      </c>
      <c r="EY6" s="52" t="str">
        <f>IF(EY8="-","【-】","【"&amp;SUBSTITUTE(TEXT(EY8,"#,##0.0"),"-","△")&amp;"】")</f>
        <v>【70.4】</v>
      </c>
      <c r="EZ6" s="53">
        <f>IF(EZ8="-",NA(),EZ8)</f>
        <v>81294719</v>
      </c>
      <c r="FA6" s="53">
        <f t="shared" ref="FA6:FI6" si="15">IF(FA8="-",NA(),FA8)</f>
        <v>81622283</v>
      </c>
      <c r="FB6" s="53">
        <f t="shared" si="15"/>
        <v>82333197</v>
      </c>
      <c r="FC6" s="53">
        <f t="shared" si="15"/>
        <v>82576713</v>
      </c>
      <c r="FD6" s="53">
        <f t="shared" si="15"/>
        <v>83581090</v>
      </c>
      <c r="FE6" s="53">
        <f t="shared" si="15"/>
        <v>57155394</v>
      </c>
      <c r="FF6" s="53">
        <f t="shared" si="15"/>
        <v>58042153</v>
      </c>
      <c r="FG6" s="53">
        <f t="shared" si="15"/>
        <v>58985932</v>
      </c>
      <c r="FH6" s="53">
        <f t="shared" si="15"/>
        <v>58800982</v>
      </c>
      <c r="FI6" s="53">
        <f t="shared" si="15"/>
        <v>59984927</v>
      </c>
      <c r="FJ6" s="53" t="str">
        <f>IF(FJ8="-","【-】","【"&amp;SUBSTITUTE(TEXT(FJ8,"#,##0"),"-","△")&amp;"】")</f>
        <v>【50,999,060】</v>
      </c>
    </row>
    <row r="7" spans="1:166" s="54" customFormat="1" x14ac:dyDescent="0.2">
      <c r="A7" s="35" t="s">
        <v>167</v>
      </c>
      <c r="B7" s="50">
        <f t="shared" ref="B7:AH7" si="16">B8</f>
        <v>2023</v>
      </c>
      <c r="C7" s="50">
        <f t="shared" si="16"/>
        <v>170003</v>
      </c>
      <c r="D7" s="50">
        <f t="shared" si="16"/>
        <v>46</v>
      </c>
      <c r="E7" s="50">
        <f t="shared" si="16"/>
        <v>6</v>
      </c>
      <c r="F7" s="50">
        <f t="shared" si="16"/>
        <v>0</v>
      </c>
      <c r="G7" s="50">
        <f t="shared" si="16"/>
        <v>1</v>
      </c>
      <c r="H7" s="50"/>
      <c r="I7" s="50"/>
      <c r="J7" s="50"/>
      <c r="K7" s="50" t="str">
        <f t="shared" si="16"/>
        <v>当然財務</v>
      </c>
      <c r="L7" s="50" t="str">
        <f t="shared" si="16"/>
        <v>病院事業</v>
      </c>
      <c r="M7" s="50" t="str">
        <f t="shared" si="16"/>
        <v>一般病院</v>
      </c>
      <c r="N7" s="50" t="str">
        <f>N8</f>
        <v>500床以上</v>
      </c>
      <c r="O7" s="50" t="str">
        <f>O8</f>
        <v>非設置</v>
      </c>
      <c r="P7" s="50" t="str">
        <f>P8</f>
        <v>直営</v>
      </c>
      <c r="Q7" s="51">
        <f t="shared" si="16"/>
        <v>19</v>
      </c>
      <c r="R7" s="50" t="str">
        <f t="shared" si="16"/>
        <v>対象</v>
      </c>
      <c r="S7" s="50" t="str">
        <f t="shared" si="16"/>
        <v>ド 透 I 未 訓 ガ</v>
      </c>
      <c r="T7" s="50" t="str">
        <f t="shared" si="16"/>
        <v>救 臨 が 感 へ 災 地</v>
      </c>
      <c r="U7" s="51">
        <f>U8</f>
        <v>1109226</v>
      </c>
      <c r="V7" s="51">
        <f>V8</f>
        <v>67469</v>
      </c>
      <c r="W7" s="50" t="str">
        <f>W8</f>
        <v>非該当</v>
      </c>
      <c r="X7" s="50" t="str">
        <f t="shared" si="16"/>
        <v>非該当</v>
      </c>
      <c r="Y7" s="50" t="str">
        <f t="shared" si="16"/>
        <v>７：１</v>
      </c>
      <c r="Z7" s="51">
        <f t="shared" si="16"/>
        <v>628</v>
      </c>
      <c r="AA7" s="51" t="str">
        <f t="shared" si="16"/>
        <v>-</v>
      </c>
      <c r="AB7" s="51" t="str">
        <f t="shared" si="16"/>
        <v>-</v>
      </c>
      <c r="AC7" s="51" t="str">
        <f t="shared" si="16"/>
        <v>-</v>
      </c>
      <c r="AD7" s="51">
        <f t="shared" si="16"/>
        <v>2</v>
      </c>
      <c r="AE7" s="51">
        <f t="shared" si="16"/>
        <v>630</v>
      </c>
      <c r="AF7" s="51">
        <f t="shared" si="16"/>
        <v>506</v>
      </c>
      <c r="AG7" s="51" t="str">
        <f t="shared" si="16"/>
        <v>-</v>
      </c>
      <c r="AH7" s="51">
        <f t="shared" si="16"/>
        <v>506</v>
      </c>
      <c r="AI7" s="52">
        <f>AI8</f>
        <v>100.6</v>
      </c>
      <c r="AJ7" s="52">
        <f t="shared" ref="AJ7:AR7" si="17">AJ8</f>
        <v>94.8</v>
      </c>
      <c r="AK7" s="52">
        <f t="shared" si="17"/>
        <v>92</v>
      </c>
      <c r="AL7" s="52">
        <f t="shared" si="17"/>
        <v>95.6</v>
      </c>
      <c r="AM7" s="52">
        <f t="shared" si="17"/>
        <v>100.3</v>
      </c>
      <c r="AN7" s="52">
        <f t="shared" si="17"/>
        <v>99.2</v>
      </c>
      <c r="AO7" s="52">
        <f t="shared" si="17"/>
        <v>102.9</v>
      </c>
      <c r="AP7" s="52">
        <f t="shared" si="17"/>
        <v>106.1</v>
      </c>
      <c r="AQ7" s="52">
        <f t="shared" si="17"/>
        <v>102.9</v>
      </c>
      <c r="AR7" s="52">
        <f t="shared" si="17"/>
        <v>97.4</v>
      </c>
      <c r="AS7" s="52"/>
      <c r="AT7" s="52">
        <f>AT8</f>
        <v>96.7</v>
      </c>
      <c r="AU7" s="52">
        <f t="shared" ref="AU7:BC7" si="18">AU8</f>
        <v>90.5</v>
      </c>
      <c r="AV7" s="52">
        <f t="shared" si="18"/>
        <v>87.5</v>
      </c>
      <c r="AW7" s="52">
        <f t="shared" si="18"/>
        <v>92</v>
      </c>
      <c r="AX7" s="52">
        <f t="shared" si="18"/>
        <v>98.3</v>
      </c>
      <c r="AY7" s="52">
        <f t="shared" si="18"/>
        <v>93.7</v>
      </c>
      <c r="AZ7" s="52">
        <f t="shared" si="18"/>
        <v>88.7</v>
      </c>
      <c r="BA7" s="52">
        <f t="shared" si="18"/>
        <v>90.6</v>
      </c>
      <c r="BB7" s="52">
        <f t="shared" si="18"/>
        <v>90.6</v>
      </c>
      <c r="BC7" s="52">
        <f t="shared" si="18"/>
        <v>91.5</v>
      </c>
      <c r="BD7" s="52"/>
      <c r="BE7" s="52">
        <f>BE8</f>
        <v>95.2</v>
      </c>
      <c r="BF7" s="52">
        <f t="shared" ref="BF7:BN7" si="19">BF8</f>
        <v>88.9</v>
      </c>
      <c r="BG7" s="52">
        <f t="shared" si="19"/>
        <v>86</v>
      </c>
      <c r="BH7" s="52">
        <f t="shared" si="19"/>
        <v>90.4</v>
      </c>
      <c r="BI7" s="52">
        <f t="shared" si="19"/>
        <v>96.7</v>
      </c>
      <c r="BJ7" s="52">
        <f t="shared" si="19"/>
        <v>91.6</v>
      </c>
      <c r="BK7" s="52">
        <f t="shared" si="19"/>
        <v>86.5</v>
      </c>
      <c r="BL7" s="52">
        <f t="shared" si="19"/>
        <v>88.6</v>
      </c>
      <c r="BM7" s="52">
        <f t="shared" si="19"/>
        <v>88.6</v>
      </c>
      <c r="BN7" s="52">
        <f t="shared" si="19"/>
        <v>89.5</v>
      </c>
      <c r="BO7" s="52"/>
      <c r="BP7" s="52">
        <f>BP8</f>
        <v>73.599999999999994</v>
      </c>
      <c r="BQ7" s="52">
        <f t="shared" ref="BQ7:BY7" si="20">BQ8</f>
        <v>59.4</v>
      </c>
      <c r="BR7" s="52">
        <f t="shared" si="20"/>
        <v>54.6</v>
      </c>
      <c r="BS7" s="52">
        <f t="shared" si="20"/>
        <v>59</v>
      </c>
      <c r="BT7" s="52">
        <f t="shared" si="20"/>
        <v>60.4</v>
      </c>
      <c r="BU7" s="52">
        <f t="shared" si="20"/>
        <v>79.8</v>
      </c>
      <c r="BV7" s="52">
        <f t="shared" si="20"/>
        <v>70.599999999999994</v>
      </c>
      <c r="BW7" s="52">
        <f t="shared" si="20"/>
        <v>71.400000000000006</v>
      </c>
      <c r="BX7" s="52">
        <f t="shared" si="20"/>
        <v>72.2</v>
      </c>
      <c r="BY7" s="52">
        <f t="shared" si="20"/>
        <v>74.400000000000006</v>
      </c>
      <c r="BZ7" s="52"/>
      <c r="CA7" s="53">
        <f>CA8</f>
        <v>82722</v>
      </c>
      <c r="CB7" s="53">
        <f t="shared" ref="CB7:CJ7" si="21">CB8</f>
        <v>91313</v>
      </c>
      <c r="CC7" s="53">
        <f t="shared" si="21"/>
        <v>91225</v>
      </c>
      <c r="CD7" s="53">
        <f t="shared" si="21"/>
        <v>96821</v>
      </c>
      <c r="CE7" s="53">
        <f t="shared" si="21"/>
        <v>104650</v>
      </c>
      <c r="CF7" s="53">
        <f t="shared" si="21"/>
        <v>70630</v>
      </c>
      <c r="CG7" s="53">
        <f t="shared" si="21"/>
        <v>75766</v>
      </c>
      <c r="CH7" s="53">
        <f t="shared" si="21"/>
        <v>79610</v>
      </c>
      <c r="CI7" s="53">
        <f t="shared" si="21"/>
        <v>82275</v>
      </c>
      <c r="CJ7" s="53">
        <f t="shared" si="21"/>
        <v>83606</v>
      </c>
      <c r="CK7" s="52"/>
      <c r="CL7" s="53">
        <f>CL8</f>
        <v>26753</v>
      </c>
      <c r="CM7" s="53">
        <f t="shared" ref="CM7:CU7" si="22">CM8</f>
        <v>30740</v>
      </c>
      <c r="CN7" s="53">
        <f t="shared" si="22"/>
        <v>30360</v>
      </c>
      <c r="CO7" s="53">
        <f t="shared" si="22"/>
        <v>30145</v>
      </c>
      <c r="CP7" s="53">
        <f t="shared" si="22"/>
        <v>32970</v>
      </c>
      <c r="CQ7" s="53">
        <f t="shared" si="22"/>
        <v>20687</v>
      </c>
      <c r="CR7" s="53">
        <f t="shared" si="22"/>
        <v>22637</v>
      </c>
      <c r="CS7" s="53">
        <f t="shared" si="22"/>
        <v>23244</v>
      </c>
      <c r="CT7" s="53">
        <f t="shared" si="22"/>
        <v>23704</v>
      </c>
      <c r="CU7" s="53">
        <f t="shared" si="22"/>
        <v>25007</v>
      </c>
      <c r="CV7" s="52"/>
      <c r="CW7" s="52">
        <f>CW8</f>
        <v>43.6</v>
      </c>
      <c r="CX7" s="52">
        <f t="shared" ref="CX7:DF7" si="23">CX8</f>
        <v>48</v>
      </c>
      <c r="CY7" s="52">
        <f t="shared" si="23"/>
        <v>49.8</v>
      </c>
      <c r="CZ7" s="52">
        <f t="shared" si="23"/>
        <v>45.9</v>
      </c>
      <c r="DA7" s="52">
        <f t="shared" si="23"/>
        <v>43.1</v>
      </c>
      <c r="DB7" s="52">
        <f t="shared" si="23"/>
        <v>47.7</v>
      </c>
      <c r="DC7" s="52">
        <f t="shared" si="23"/>
        <v>51.8</v>
      </c>
      <c r="DD7" s="52">
        <f t="shared" si="23"/>
        <v>49.6</v>
      </c>
      <c r="DE7" s="52">
        <f t="shared" si="23"/>
        <v>48.8</v>
      </c>
      <c r="DF7" s="52">
        <f t="shared" si="23"/>
        <v>48.6</v>
      </c>
      <c r="DG7" s="52"/>
      <c r="DH7" s="52">
        <f>DH8</f>
        <v>36.5</v>
      </c>
      <c r="DI7" s="52">
        <f t="shared" ref="DI7:DQ7" si="24">DI8</f>
        <v>36.700000000000003</v>
      </c>
      <c r="DJ7" s="52">
        <f t="shared" si="24"/>
        <v>37.4</v>
      </c>
      <c r="DK7" s="52">
        <f t="shared" si="24"/>
        <v>36.799999999999997</v>
      </c>
      <c r="DL7" s="52">
        <f t="shared" si="24"/>
        <v>36.299999999999997</v>
      </c>
      <c r="DM7" s="52">
        <f t="shared" si="24"/>
        <v>29.2</v>
      </c>
      <c r="DN7" s="52">
        <f t="shared" si="24"/>
        <v>29</v>
      </c>
      <c r="DO7" s="52">
        <f t="shared" si="24"/>
        <v>29.2</v>
      </c>
      <c r="DP7" s="52">
        <f t="shared" si="24"/>
        <v>29.4</v>
      </c>
      <c r="DQ7" s="52">
        <f t="shared" si="24"/>
        <v>30.9</v>
      </c>
      <c r="DR7" s="52"/>
      <c r="DS7" s="52">
        <f>DS8</f>
        <v>6.6</v>
      </c>
      <c r="DT7" s="52">
        <f t="shared" ref="DT7:EB7" si="25">DT8</f>
        <v>0</v>
      </c>
      <c r="DU7" s="52">
        <f t="shared" si="25"/>
        <v>0</v>
      </c>
      <c r="DV7" s="52">
        <f t="shared" si="25"/>
        <v>0</v>
      </c>
      <c r="DW7" s="52">
        <f t="shared" si="25"/>
        <v>0</v>
      </c>
      <c r="DX7" s="52">
        <f t="shared" si="25"/>
        <v>27</v>
      </c>
      <c r="DY7" s="52">
        <f t="shared" si="25"/>
        <v>34.200000000000003</v>
      </c>
      <c r="DZ7" s="52">
        <f t="shared" si="25"/>
        <v>29.2</v>
      </c>
      <c r="EA7" s="52">
        <f t="shared" si="25"/>
        <v>25.3</v>
      </c>
      <c r="EB7" s="52">
        <f t="shared" si="25"/>
        <v>21</v>
      </c>
      <c r="EC7" s="52"/>
      <c r="ED7" s="52">
        <f>ED8</f>
        <v>21</v>
      </c>
      <c r="EE7" s="52">
        <f t="shared" ref="EE7:EM7" si="26">EE8</f>
        <v>25.8</v>
      </c>
      <c r="EF7" s="52">
        <f t="shared" si="26"/>
        <v>30.6</v>
      </c>
      <c r="EG7" s="52">
        <f t="shared" si="26"/>
        <v>34.799999999999997</v>
      </c>
      <c r="EH7" s="52">
        <f t="shared" si="26"/>
        <v>36.1</v>
      </c>
      <c r="EI7" s="52">
        <f t="shared" si="26"/>
        <v>52.5</v>
      </c>
      <c r="EJ7" s="52">
        <f t="shared" si="26"/>
        <v>54</v>
      </c>
      <c r="EK7" s="52">
        <f t="shared" si="26"/>
        <v>55.4</v>
      </c>
      <c r="EL7" s="52">
        <f t="shared" si="26"/>
        <v>55.5</v>
      </c>
      <c r="EM7" s="52">
        <f t="shared" si="26"/>
        <v>56</v>
      </c>
      <c r="EN7" s="52"/>
      <c r="EO7" s="52">
        <f>EO8</f>
        <v>59.7</v>
      </c>
      <c r="EP7" s="52">
        <f t="shared" ref="EP7:EX7" si="27">EP8</f>
        <v>67.099999999999994</v>
      </c>
      <c r="EQ7" s="52">
        <f t="shared" si="27"/>
        <v>73.2</v>
      </c>
      <c r="ER7" s="52">
        <f t="shared" si="27"/>
        <v>78.3</v>
      </c>
      <c r="ES7" s="52">
        <f t="shared" si="27"/>
        <v>71</v>
      </c>
      <c r="ET7" s="52">
        <f t="shared" si="27"/>
        <v>67.900000000000006</v>
      </c>
      <c r="EU7" s="52">
        <f t="shared" si="27"/>
        <v>69.2</v>
      </c>
      <c r="EV7" s="52">
        <f t="shared" si="27"/>
        <v>70.8</v>
      </c>
      <c r="EW7" s="52">
        <f t="shared" si="27"/>
        <v>70.7</v>
      </c>
      <c r="EX7" s="52">
        <f t="shared" si="27"/>
        <v>70.3</v>
      </c>
      <c r="EY7" s="52"/>
      <c r="EZ7" s="53">
        <f>EZ8</f>
        <v>81294719</v>
      </c>
      <c r="FA7" s="53">
        <f t="shared" ref="FA7:FI7" si="28">FA8</f>
        <v>81622283</v>
      </c>
      <c r="FB7" s="53">
        <f t="shared" si="28"/>
        <v>82333197</v>
      </c>
      <c r="FC7" s="53">
        <f t="shared" si="28"/>
        <v>82576713</v>
      </c>
      <c r="FD7" s="53">
        <f t="shared" si="28"/>
        <v>83581090</v>
      </c>
      <c r="FE7" s="53">
        <f t="shared" si="28"/>
        <v>57155394</v>
      </c>
      <c r="FF7" s="53">
        <f t="shared" si="28"/>
        <v>58042153</v>
      </c>
      <c r="FG7" s="53">
        <f t="shared" si="28"/>
        <v>58985932</v>
      </c>
      <c r="FH7" s="53">
        <f t="shared" si="28"/>
        <v>58800982</v>
      </c>
      <c r="FI7" s="53">
        <f t="shared" si="28"/>
        <v>59984927</v>
      </c>
      <c r="FJ7" s="53"/>
    </row>
    <row r="8" spans="1:166" s="54" customFormat="1" x14ac:dyDescent="0.2">
      <c r="A8" s="35"/>
      <c r="B8" s="55">
        <v>2023</v>
      </c>
      <c r="C8" s="55">
        <v>170003</v>
      </c>
      <c r="D8" s="55">
        <v>46</v>
      </c>
      <c r="E8" s="55">
        <v>6</v>
      </c>
      <c r="F8" s="55">
        <v>0</v>
      </c>
      <c r="G8" s="55">
        <v>1</v>
      </c>
      <c r="H8" s="55" t="s">
        <v>168</v>
      </c>
      <c r="I8" s="55" t="s">
        <v>168</v>
      </c>
      <c r="J8" s="55" t="s">
        <v>169</v>
      </c>
      <c r="K8" s="55" t="s">
        <v>170</v>
      </c>
      <c r="L8" s="55" t="s">
        <v>171</v>
      </c>
      <c r="M8" s="55" t="s">
        <v>172</v>
      </c>
      <c r="N8" s="55" t="s">
        <v>173</v>
      </c>
      <c r="O8" s="55" t="s">
        <v>174</v>
      </c>
      <c r="P8" s="55" t="s">
        <v>175</v>
      </c>
      <c r="Q8" s="56">
        <v>19</v>
      </c>
      <c r="R8" s="55" t="s">
        <v>176</v>
      </c>
      <c r="S8" s="55" t="s">
        <v>177</v>
      </c>
      <c r="T8" s="55" t="s">
        <v>178</v>
      </c>
      <c r="U8" s="56">
        <v>1109226</v>
      </c>
      <c r="V8" s="56">
        <v>67469</v>
      </c>
      <c r="W8" s="55" t="s">
        <v>179</v>
      </c>
      <c r="X8" s="55" t="s">
        <v>179</v>
      </c>
      <c r="Y8" s="57" t="s">
        <v>180</v>
      </c>
      <c r="Z8" s="56">
        <v>628</v>
      </c>
      <c r="AA8" s="56" t="s">
        <v>40</v>
      </c>
      <c r="AB8" s="56" t="s">
        <v>40</v>
      </c>
      <c r="AC8" s="56" t="s">
        <v>40</v>
      </c>
      <c r="AD8" s="56">
        <v>2</v>
      </c>
      <c r="AE8" s="56">
        <v>630</v>
      </c>
      <c r="AF8" s="56">
        <v>506</v>
      </c>
      <c r="AG8" s="56" t="s">
        <v>40</v>
      </c>
      <c r="AH8" s="56">
        <v>506</v>
      </c>
      <c r="AI8" s="58">
        <v>100.6</v>
      </c>
      <c r="AJ8" s="58">
        <v>94.8</v>
      </c>
      <c r="AK8" s="58">
        <v>92</v>
      </c>
      <c r="AL8" s="58">
        <v>95.6</v>
      </c>
      <c r="AM8" s="58">
        <v>100.3</v>
      </c>
      <c r="AN8" s="58">
        <v>99.2</v>
      </c>
      <c r="AO8" s="58">
        <v>102.9</v>
      </c>
      <c r="AP8" s="58">
        <v>106.1</v>
      </c>
      <c r="AQ8" s="58">
        <v>102.9</v>
      </c>
      <c r="AR8" s="58">
        <v>97.4</v>
      </c>
      <c r="AS8" s="58">
        <v>96.6</v>
      </c>
      <c r="AT8" s="58">
        <v>96.7</v>
      </c>
      <c r="AU8" s="58">
        <v>90.5</v>
      </c>
      <c r="AV8" s="58">
        <v>87.5</v>
      </c>
      <c r="AW8" s="58">
        <v>92</v>
      </c>
      <c r="AX8" s="58">
        <v>98.3</v>
      </c>
      <c r="AY8" s="58">
        <v>93.7</v>
      </c>
      <c r="AZ8" s="58">
        <v>88.7</v>
      </c>
      <c r="BA8" s="58">
        <v>90.6</v>
      </c>
      <c r="BB8" s="58">
        <v>90.6</v>
      </c>
      <c r="BC8" s="58">
        <v>91.5</v>
      </c>
      <c r="BD8" s="58">
        <v>86.6</v>
      </c>
      <c r="BE8" s="59">
        <v>95.2</v>
      </c>
      <c r="BF8" s="59">
        <v>88.9</v>
      </c>
      <c r="BG8" s="59">
        <v>86</v>
      </c>
      <c r="BH8" s="59">
        <v>90.4</v>
      </c>
      <c r="BI8" s="59">
        <v>96.7</v>
      </c>
      <c r="BJ8" s="59">
        <v>91.6</v>
      </c>
      <c r="BK8" s="59">
        <v>86.5</v>
      </c>
      <c r="BL8" s="59">
        <v>88.6</v>
      </c>
      <c r="BM8" s="59">
        <v>88.6</v>
      </c>
      <c r="BN8" s="59">
        <v>89.5</v>
      </c>
      <c r="BO8" s="59">
        <v>83.9</v>
      </c>
      <c r="BP8" s="58">
        <v>73.599999999999994</v>
      </c>
      <c r="BQ8" s="58">
        <v>59.4</v>
      </c>
      <c r="BR8" s="58">
        <v>54.6</v>
      </c>
      <c r="BS8" s="58">
        <v>59</v>
      </c>
      <c r="BT8" s="58">
        <v>60.4</v>
      </c>
      <c r="BU8" s="58">
        <v>79.8</v>
      </c>
      <c r="BV8" s="58">
        <v>70.599999999999994</v>
      </c>
      <c r="BW8" s="58">
        <v>71.400000000000006</v>
      </c>
      <c r="BX8" s="58">
        <v>72.2</v>
      </c>
      <c r="BY8" s="58">
        <v>74.400000000000006</v>
      </c>
      <c r="BZ8" s="58">
        <v>68.7</v>
      </c>
      <c r="CA8" s="59">
        <v>82722</v>
      </c>
      <c r="CB8" s="59">
        <v>91313</v>
      </c>
      <c r="CC8" s="59">
        <v>91225</v>
      </c>
      <c r="CD8" s="59">
        <v>96821</v>
      </c>
      <c r="CE8" s="59">
        <v>104650</v>
      </c>
      <c r="CF8" s="59">
        <v>70630</v>
      </c>
      <c r="CG8" s="59">
        <v>75766</v>
      </c>
      <c r="CH8" s="59">
        <v>79610</v>
      </c>
      <c r="CI8" s="59">
        <v>82275</v>
      </c>
      <c r="CJ8" s="59">
        <v>83606</v>
      </c>
      <c r="CK8" s="58">
        <v>62428</v>
      </c>
      <c r="CL8" s="59">
        <v>26753</v>
      </c>
      <c r="CM8" s="59">
        <v>30740</v>
      </c>
      <c r="CN8" s="59">
        <v>30360</v>
      </c>
      <c r="CO8" s="59">
        <v>30145</v>
      </c>
      <c r="CP8" s="59">
        <v>32970</v>
      </c>
      <c r="CQ8" s="59">
        <v>20687</v>
      </c>
      <c r="CR8" s="59">
        <v>22637</v>
      </c>
      <c r="CS8" s="59">
        <v>23244</v>
      </c>
      <c r="CT8" s="59">
        <v>23704</v>
      </c>
      <c r="CU8" s="59">
        <v>25007</v>
      </c>
      <c r="CV8" s="58">
        <v>18236</v>
      </c>
      <c r="CW8" s="59">
        <v>43.6</v>
      </c>
      <c r="CX8" s="59">
        <v>48</v>
      </c>
      <c r="CY8" s="59">
        <v>49.8</v>
      </c>
      <c r="CZ8" s="59">
        <v>45.9</v>
      </c>
      <c r="DA8" s="59">
        <v>43.1</v>
      </c>
      <c r="DB8" s="59">
        <v>47.7</v>
      </c>
      <c r="DC8" s="59">
        <v>51.8</v>
      </c>
      <c r="DD8" s="59">
        <v>49.6</v>
      </c>
      <c r="DE8" s="59">
        <v>48.8</v>
      </c>
      <c r="DF8" s="59">
        <v>48.6</v>
      </c>
      <c r="DG8" s="59">
        <v>56.1</v>
      </c>
      <c r="DH8" s="59">
        <v>36.5</v>
      </c>
      <c r="DI8" s="59">
        <v>36.700000000000003</v>
      </c>
      <c r="DJ8" s="59">
        <v>37.4</v>
      </c>
      <c r="DK8" s="59">
        <v>36.799999999999997</v>
      </c>
      <c r="DL8" s="59">
        <v>36.299999999999997</v>
      </c>
      <c r="DM8" s="59">
        <v>29.2</v>
      </c>
      <c r="DN8" s="59">
        <v>29</v>
      </c>
      <c r="DO8" s="59">
        <v>29.2</v>
      </c>
      <c r="DP8" s="59">
        <v>29.4</v>
      </c>
      <c r="DQ8" s="59">
        <v>30.9</v>
      </c>
      <c r="DR8" s="59">
        <v>26.4</v>
      </c>
      <c r="DS8" s="59">
        <v>6.6</v>
      </c>
      <c r="DT8" s="59">
        <v>0</v>
      </c>
      <c r="DU8" s="59">
        <v>0</v>
      </c>
      <c r="DV8" s="59">
        <v>0</v>
      </c>
      <c r="DW8" s="59">
        <v>0</v>
      </c>
      <c r="DX8" s="59">
        <v>27</v>
      </c>
      <c r="DY8" s="59">
        <v>34.200000000000003</v>
      </c>
      <c r="DZ8" s="59">
        <v>29.2</v>
      </c>
      <c r="EA8" s="59">
        <v>25.3</v>
      </c>
      <c r="EB8" s="59">
        <v>21</v>
      </c>
      <c r="EC8" s="59">
        <v>54.5</v>
      </c>
      <c r="ED8" s="58">
        <v>21</v>
      </c>
      <c r="EE8" s="58">
        <v>25.8</v>
      </c>
      <c r="EF8" s="58">
        <v>30.6</v>
      </c>
      <c r="EG8" s="58">
        <v>34.799999999999997</v>
      </c>
      <c r="EH8" s="58">
        <v>36.1</v>
      </c>
      <c r="EI8" s="58">
        <v>52.5</v>
      </c>
      <c r="EJ8" s="58">
        <v>54</v>
      </c>
      <c r="EK8" s="58">
        <v>55.4</v>
      </c>
      <c r="EL8" s="58">
        <v>55.5</v>
      </c>
      <c r="EM8" s="58">
        <v>56</v>
      </c>
      <c r="EN8" s="58">
        <v>57</v>
      </c>
      <c r="EO8" s="58">
        <v>59.7</v>
      </c>
      <c r="EP8" s="58">
        <v>67.099999999999994</v>
      </c>
      <c r="EQ8" s="58">
        <v>73.2</v>
      </c>
      <c r="ER8" s="58">
        <v>78.3</v>
      </c>
      <c r="ES8" s="58">
        <v>71</v>
      </c>
      <c r="ET8" s="58">
        <v>67.900000000000006</v>
      </c>
      <c r="EU8" s="58">
        <v>69.2</v>
      </c>
      <c r="EV8" s="58">
        <v>70.8</v>
      </c>
      <c r="EW8" s="58">
        <v>70.7</v>
      </c>
      <c r="EX8" s="58">
        <v>70.3</v>
      </c>
      <c r="EY8" s="58">
        <v>70.400000000000006</v>
      </c>
      <c r="EZ8" s="59">
        <v>81294719</v>
      </c>
      <c r="FA8" s="59">
        <v>81622283</v>
      </c>
      <c r="FB8" s="59">
        <v>82333197</v>
      </c>
      <c r="FC8" s="59">
        <v>82576713</v>
      </c>
      <c r="FD8" s="59">
        <v>83581090</v>
      </c>
      <c r="FE8" s="59">
        <v>57155394</v>
      </c>
      <c r="FF8" s="59">
        <v>58042153</v>
      </c>
      <c r="FG8" s="59">
        <v>58985932</v>
      </c>
      <c r="FH8" s="59">
        <v>58800982</v>
      </c>
      <c r="FI8" s="59">
        <v>59984927</v>
      </c>
      <c r="FJ8" s="59">
        <v>50999060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181</v>
      </c>
      <c r="C10" s="62" t="s">
        <v>182</v>
      </c>
      <c r="D10" s="62" t="s">
        <v>183</v>
      </c>
      <c r="E10" s="62" t="s">
        <v>184</v>
      </c>
      <c r="F10" s="62" t="s">
        <v>185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R01</v>
      </c>
      <c r="C11" s="63" t="str">
        <f>IF(VALUE($B$6)=0,"",IF(VALUE($B$6)&gt;2021,"R"&amp;TEXT(VALUE($B$6)-2021,"00"),"H"&amp;VALUE($B$6)-1991))</f>
        <v>R02</v>
      </c>
      <c r="D11" s="63" t="str">
        <f>IF(VALUE($B$6)=0,"",IF(VALUE($B$6)&gt;2020,"R"&amp;TEXT(VALUE($B$6)-2020,"00"),"H"&amp;VALUE($B$6)-1990))</f>
        <v>R03</v>
      </c>
      <c r="E11" s="63" t="str">
        <f>IF(VALUE($B$6)=0,"",IF(VALUE($B$6)&gt;2019,"R"&amp;TEXT(VALUE($B$6)-2019,"00"),"H"&amp;VALUE($B$6)-1989))</f>
        <v>R04</v>
      </c>
      <c r="F11" s="63" t="str">
        <f>IF(VALUE($B$6)=0,"",IF(VALUE($B$6)&gt;2018,"R"&amp;TEXT(VALUE($B$6)-2018,"00"),"H"&amp;VALUE($B$6)-1988))</f>
        <v>R05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4" ma:contentTypeDescription="新しいドキュメントを作成します。" ma:contentTypeScope="" ma:versionID="7b6a6477365ce567ca5d4dd701570cd1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26f2120a38770ca02403bd13ba031762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2c9f7-8932-4d07-b49b-91c8a1e26893" xsi:nil="true"/>
    <lcf76f155ced4ddcb4097134ff3c332f xmlns="96f7774a-1fa4-49d3-a956-75b9c85e9b43">
      <Terms xmlns="http://schemas.microsoft.com/office/infopath/2007/PartnerControls"/>
    </lcf76f155ced4ddcb4097134ff3c332f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796AEBDB-064C-418F-8767-29C51D904766}"/>
</file>

<file path=customXml/itemProps2.xml><?xml version="1.0" encoding="utf-8"?>
<ds:datastoreItem xmlns:ds="http://schemas.openxmlformats.org/officeDocument/2006/customXml" ds:itemID="{5C7D04A0-9BFC-4218-BC69-C026877F23DB}"/>
</file>

<file path=customXml/itemProps3.xml><?xml version="1.0" encoding="utf-8"?>
<ds:datastoreItem xmlns:ds="http://schemas.openxmlformats.org/officeDocument/2006/customXml" ds:itemID="{C3ACD8E2-4249-4203-A1FB-6CC362B41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2025-02-13T08:12:49Z</dcterms:created>
  <dcterms:modified xsi:type="dcterms:W3CDTF">2025-02-13T08:12:57Z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0x0101006EF3322E74AA3E4495704B129218BECF</vt:lpwstr>
  </property>
</Properties>
</file>