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3_ncr:1_{90E6D3D3-92D7-43A9-9027-723F5C2F88D6}" xr6:coauthVersionLast="47" xr6:coauthVersionMax="47" xr10:uidLastSave="{36E02E38-A1A2-4B0A-953C-242034DE2CBE}"/>
  <workbookProtection workbookAlgorithmName="SHA-512" workbookHashValue="5EJft8PaIdJgHcLG/e/UbgyrcvKqdZZULrvx/ouRBCd0Et94EM7A568WoCO400+VaZanZuEVU1iDfwmU6BztVw==" workbookSaltValue="S5gV/gAcHrWRaAiTOfDlIg=="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8"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Q6" i="5"/>
  <c r="W10" i="4" s="1"/>
  <c r="P6" i="5"/>
  <c r="P10" i="4" s="1"/>
  <c r="O6" i="5"/>
  <c r="I10" i="4" s="1"/>
  <c r="N6" i="5"/>
  <c r="B10" i="4" s="1"/>
  <c r="M6" i="5"/>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J85" i="4"/>
  <c r="I85" i="4"/>
  <c r="AD10" i="4"/>
  <c r="AD8" i="4"/>
  <c r="I8" i="4"/>
</calcChain>
</file>

<file path=xl/sharedStrings.xml><?xml version="1.0" encoding="utf-8"?>
<sst xmlns="http://schemas.openxmlformats.org/spreadsheetml/2006/main" count="253" uniqueCount="114">
  <si>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</si>
  <si>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</si>
  <si>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</si>
  <si>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</si>
  <si>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</si>
  <si>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</si>
  <si>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</si>
  <si>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</si>
  <si>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</si>
  <si>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</si>
  <si>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</si>
  <si>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</si>
  <si>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</si>
  <si>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</si>
  <si>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</si>
  <si>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</si>
  <si>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</si>
  <si>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</si>
  <si>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</si>
  <si>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</si>
  <si>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</si>
  <si>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</si>
  <si>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</si>
  <si>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</si>
  <si>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</si>
  <si>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</si>
  <si>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</si>
  <si>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①経常収支比率
　一般的な目安である100％を下回っており、健全な事業運営に向けて一層のコスト縮減や収益向上に取り組むとともに、適切な維持管理負担金単価の設定を検討する。
②累積欠損金比率
　一般的な目安である0％を上回っており、健全な事業運営に向けて一層のコスト縮減や収益向上に取り組むとともに、適切な維持管理負担金単価の設定を検討する。
③流動比率
　一般的な目安である100％を上回っており、十分な支払能力を有している。
④企業債残高対事業規模比率
　類似団体の平均値を上回っているが、一般会計負担額を見込むと103.83％となり、投資規模は適切であると考えている。
⑥汚水処理原価
　類似団体の平均値を下回っており、効率的な汚水処理が行われている。
⑦施設利用率
　類似団体とほぼ同等であり、処理能力に見合った適切な施設規模であると考えている。
⑧水洗化率
　類似団体とほぼ同等であるが、100％を下回っていることから、今後も面整備の促進や接続率の向上等を流域関連市に働きかけ、水洗化率の向上に努める。</t>
    <phoneticPr fontId="4"/>
  </si>
  <si>
    <t>2. 老朽化の状況について</t>
    <phoneticPr fontId="4"/>
  </si>
  <si>
    <t>　本県の流域下水道事業は、昭和57年の供用開始から40年が経過し、施設等の老朽化が進みつつある。
　令和2年度に策定した下水道ストックマネジメント計画に基づいた予算の平準化や施設の長寿命化による最適化等、計画的かつ効率的な施設更新に努める。</t>
    <phoneticPr fontId="4"/>
  </si>
  <si>
    <t>2. 老朽化の状況</t>
    <phoneticPr fontId="4"/>
  </si>
  <si>
    <t>全体総括</t>
    <rPh sb="0" eb="2">
      <t>ゼンタイ</t>
    </rPh>
    <rPh sb="2" eb="4">
      <t>ソウカツ</t>
    </rPh>
    <phoneticPr fontId="4"/>
  </si>
  <si>
    <t>　本県の流域下水道事業は、概ね健全で効率的な経営を行っていると判断できる。
　一方で、昭和57年の供用開始から40年が経過し、サービスの提供に必要な施設等の老朽化が進み、更新投資が増大している。また、人口減少により維持管理負担金収入も減少が進んでおり、かつ、電気料金等の高騰等により事業運営は厳しさを増している。
　このため、令和7年度より維持管理負担金単価の見直しを行うとともに、令和2年度に策定した経営戦略に基づき、健全な事業運営を目指す。</t>
    <rPh sb="129" eb="133">
      <t>デンキリョウキン</t>
    </rPh>
    <rPh sb="133" eb="134">
      <t>トウ</t>
    </rPh>
    <rPh sb="135" eb="137">
      <t>コウトウ</t>
    </rPh>
    <rPh sb="137" eb="138">
      <t>トウ</t>
    </rPh>
    <rPh sb="163" eb="165">
      <t>レイワ</t>
    </rPh>
    <rPh sb="166" eb="168">
      <t>ネンド</t>
    </rPh>
    <rPh sb="170" eb="179">
      <t>イジカンリフタンキンタンカ</t>
    </rPh>
    <rPh sb="180" eb="182">
      <t>ミナオ</t>
    </rPh>
    <rPh sb="184" eb="185">
      <t>オコナ</t>
    </rPh>
    <rPh sb="206" eb="207">
      <t>モト</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</si>
  <si>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</si>
  <si>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</si>
  <si>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</si>
  <si>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</si>
  <si>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</si>
  <si>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</si>
  <si>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</si>
  <si>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</si>
  <si>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</si>
  <si>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</si>
  <si>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</si>
  <si>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</si>
  <si>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</si>
  <si>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</si>
  <si>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</si>
  <si>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</si>
  <si>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</si>
  <si>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</si>
  <si>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</si>
  <si>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</si>
  <si>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</si>
  <si>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</si>
  <si>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</si>
  <si>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</si>
  <si>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</si>
  <si>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</si>
  <si>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</si>
  <si>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</si>
  <si>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</si>
  <si>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</si>
  <si>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</si>
  <si>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</si>
  <si>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</si>
  <si>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</si>
  <si>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</si>
  <si>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</si>
  <si>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</si>
  <si>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</si>
  <si>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</si>
  <si>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</si>
  <si>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</si>
  <si>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</si>
  <si>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</si>
  <si>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</si>
  <si>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</si>
  <si>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</si>
  <si>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</si>
  <si>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</si>
  <si>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</si>
  <si>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</si>
  <si>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</si>
  <si>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</si>
  <si>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</si>
  <si>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</si>
  <si>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</si>
  <si>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</si>
  <si>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</si>
  <si>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</si>
  <si>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</si>
  <si>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</si>
  <si>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</si>
  <si>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</si>
  <si>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</si>
  <si>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</si>
  <si>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</si>
  <si>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福井県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</si>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</sst>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0.03</c:v>
                </c:pt>
                <c:pt idx="2">
                  <c:v>0.03</c:v>
                </c:pt>
                <c:pt idx="3" formatCode="#,##0.00;&quot;△&quot;#,##0.00">
                  <c:v>0</c:v>
                </c:pt>
                <c:pt idx="4">
                  <c:v>1.23</c:v>
                </c:pt>
              </c:numCache>
            </c:numRef>
          </c:val>
          <c:extLst>
            <c:ext xmlns:c16="http://schemas.microsoft.com/office/drawing/2014/chart" uri="{C3380CC4-5D6E-409C-BE32-E72D297353CC}">
              <c16:uniqueId val="{00000000-3E7A-4336-AE3B-2BC620DCD8F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1.87</c:v>
                </c:pt>
                <c:pt idx="2">
                  <c:v>0.1</c:v>
                </c:pt>
                <c:pt idx="3">
                  <c:v>0.09</c:v>
                </c:pt>
                <c:pt idx="4">
                  <c:v>0.06</c:v>
                </c:pt>
              </c:numCache>
            </c:numRef>
          </c:val>
          <c:smooth val="0"/>
          <c:extLst>
            <c:ext xmlns:c16="http://schemas.microsoft.com/office/drawing/2014/chart" uri="{C3380CC4-5D6E-409C-BE32-E72D297353CC}">
              <c16:uniqueId val="{00000001-3E7A-4336-AE3B-2BC620DCD8F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64.84</c:v>
                </c:pt>
                <c:pt idx="2">
                  <c:v>62.74</c:v>
                </c:pt>
                <c:pt idx="3">
                  <c:v>61.48</c:v>
                </c:pt>
                <c:pt idx="4">
                  <c:v>64.180000000000007</c:v>
                </c:pt>
              </c:numCache>
            </c:numRef>
          </c:val>
          <c:extLst>
            <c:ext xmlns:c16="http://schemas.microsoft.com/office/drawing/2014/chart" uri="{C3380CC4-5D6E-409C-BE32-E72D297353CC}">
              <c16:uniqueId val="{00000000-0DC9-4323-A790-30AED77879C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68.2</c:v>
                </c:pt>
                <c:pt idx="2">
                  <c:v>68.05</c:v>
                </c:pt>
                <c:pt idx="3">
                  <c:v>67.099999999999994</c:v>
                </c:pt>
                <c:pt idx="4">
                  <c:v>71.900000000000006</c:v>
                </c:pt>
              </c:numCache>
            </c:numRef>
          </c:val>
          <c:smooth val="0"/>
          <c:extLst>
            <c:ext xmlns:c16="http://schemas.microsoft.com/office/drawing/2014/chart" uri="{C3380CC4-5D6E-409C-BE32-E72D297353CC}">
              <c16:uniqueId val="{00000001-0DC9-4323-A790-30AED77879C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93.44</c:v>
                </c:pt>
                <c:pt idx="2">
                  <c:v>94.09</c:v>
                </c:pt>
                <c:pt idx="3">
                  <c:v>94.29</c:v>
                </c:pt>
                <c:pt idx="4">
                  <c:v>94.87</c:v>
                </c:pt>
              </c:numCache>
            </c:numRef>
          </c:val>
          <c:extLst>
            <c:ext xmlns:c16="http://schemas.microsoft.com/office/drawing/2014/chart" uri="{C3380CC4-5D6E-409C-BE32-E72D297353CC}">
              <c16:uniqueId val="{00000000-C2DA-48A1-9249-26FC253A9F8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94.01</c:v>
                </c:pt>
                <c:pt idx="2">
                  <c:v>94.14</c:v>
                </c:pt>
                <c:pt idx="3">
                  <c:v>94.02</c:v>
                </c:pt>
                <c:pt idx="4">
                  <c:v>94.43</c:v>
                </c:pt>
              </c:numCache>
            </c:numRef>
          </c:val>
          <c:smooth val="0"/>
          <c:extLst>
            <c:ext xmlns:c16="http://schemas.microsoft.com/office/drawing/2014/chart" uri="{C3380CC4-5D6E-409C-BE32-E72D297353CC}">
              <c16:uniqueId val="{00000001-C2DA-48A1-9249-26FC253A9F8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88.12</c:v>
                </c:pt>
                <c:pt idx="2">
                  <c:v>98.2</c:v>
                </c:pt>
                <c:pt idx="3">
                  <c:v>96.57</c:v>
                </c:pt>
                <c:pt idx="4">
                  <c:v>96.15</c:v>
                </c:pt>
              </c:numCache>
            </c:numRef>
          </c:val>
          <c:extLst>
            <c:ext xmlns:c16="http://schemas.microsoft.com/office/drawing/2014/chart" uri="{C3380CC4-5D6E-409C-BE32-E72D297353CC}">
              <c16:uniqueId val="{00000000-1D33-4F3D-90E5-B96F0CD8CE6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101.63</c:v>
                </c:pt>
                <c:pt idx="2">
                  <c:v>100.14</c:v>
                </c:pt>
                <c:pt idx="3">
                  <c:v>99.22</c:v>
                </c:pt>
                <c:pt idx="4">
                  <c:v>100.31</c:v>
                </c:pt>
              </c:numCache>
            </c:numRef>
          </c:val>
          <c:smooth val="0"/>
          <c:extLst>
            <c:ext xmlns:c16="http://schemas.microsoft.com/office/drawing/2014/chart" uri="{C3380CC4-5D6E-409C-BE32-E72D297353CC}">
              <c16:uniqueId val="{00000001-1D33-4F3D-90E5-B96F0CD8CE6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5.92</c:v>
                </c:pt>
                <c:pt idx="2">
                  <c:v>11.49</c:v>
                </c:pt>
                <c:pt idx="3">
                  <c:v>16.77</c:v>
                </c:pt>
                <c:pt idx="4">
                  <c:v>21.39</c:v>
                </c:pt>
              </c:numCache>
            </c:numRef>
          </c:val>
          <c:extLst>
            <c:ext xmlns:c16="http://schemas.microsoft.com/office/drawing/2014/chart" uri="{C3380CC4-5D6E-409C-BE32-E72D297353CC}">
              <c16:uniqueId val="{00000000-89BC-44C8-8193-DF0D0FF45D6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31.96</c:v>
                </c:pt>
                <c:pt idx="2">
                  <c:v>34.17</c:v>
                </c:pt>
                <c:pt idx="3">
                  <c:v>36.770000000000003</c:v>
                </c:pt>
                <c:pt idx="4">
                  <c:v>41.04</c:v>
                </c:pt>
              </c:numCache>
            </c:numRef>
          </c:val>
          <c:smooth val="0"/>
          <c:extLst>
            <c:ext xmlns:c16="http://schemas.microsoft.com/office/drawing/2014/chart" uri="{C3380CC4-5D6E-409C-BE32-E72D297353CC}">
              <c16:uniqueId val="{00000001-89BC-44C8-8193-DF0D0FF45D6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45C-4DB8-A2F7-8B1C0A76275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0.93</c:v>
                </c:pt>
                <c:pt idx="2">
                  <c:v>1.04</c:v>
                </c:pt>
                <c:pt idx="3">
                  <c:v>1.26</c:v>
                </c:pt>
                <c:pt idx="4">
                  <c:v>1.64</c:v>
                </c:pt>
              </c:numCache>
            </c:numRef>
          </c:val>
          <c:smooth val="0"/>
          <c:extLst>
            <c:ext xmlns:c16="http://schemas.microsoft.com/office/drawing/2014/chart" uri="{C3380CC4-5D6E-409C-BE32-E72D297353CC}">
              <c16:uniqueId val="{00000001-345C-4DB8-A2F7-8B1C0A76275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35.369999999999997</c:v>
                </c:pt>
                <c:pt idx="2">
                  <c:v>42.16</c:v>
                </c:pt>
                <c:pt idx="3">
                  <c:v>53.81</c:v>
                </c:pt>
                <c:pt idx="4">
                  <c:v>63.2</c:v>
                </c:pt>
              </c:numCache>
            </c:numRef>
          </c:val>
          <c:extLst>
            <c:ext xmlns:c16="http://schemas.microsoft.com/office/drawing/2014/chart" uri="{C3380CC4-5D6E-409C-BE32-E72D297353CC}">
              <c16:uniqueId val="{00000000-1790-49C9-BDAC-059453147E6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9.1</c:v>
                </c:pt>
                <c:pt idx="2">
                  <c:v>10.71</c:v>
                </c:pt>
                <c:pt idx="3">
                  <c:v>11.46</c:v>
                </c:pt>
                <c:pt idx="4">
                  <c:v>9.85</c:v>
                </c:pt>
              </c:numCache>
            </c:numRef>
          </c:val>
          <c:smooth val="0"/>
          <c:extLst>
            <c:ext xmlns:c16="http://schemas.microsoft.com/office/drawing/2014/chart" uri="{C3380CC4-5D6E-409C-BE32-E72D297353CC}">
              <c16:uniqueId val="{00000001-1790-49C9-BDAC-059453147E6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201.33</c:v>
                </c:pt>
                <c:pt idx="2">
                  <c:v>213.28</c:v>
                </c:pt>
                <c:pt idx="3">
                  <c:v>199.67</c:v>
                </c:pt>
                <c:pt idx="4">
                  <c:v>195.3</c:v>
                </c:pt>
              </c:numCache>
            </c:numRef>
          </c:val>
          <c:extLst>
            <c:ext xmlns:c16="http://schemas.microsoft.com/office/drawing/2014/chart" uri="{C3380CC4-5D6E-409C-BE32-E72D297353CC}">
              <c16:uniqueId val="{00000000-EE26-43DC-9EC1-FFA0E5EE6C5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101.14</c:v>
                </c:pt>
                <c:pt idx="2">
                  <c:v>104.74</c:v>
                </c:pt>
                <c:pt idx="3">
                  <c:v>104.74</c:v>
                </c:pt>
                <c:pt idx="4">
                  <c:v>104.66</c:v>
                </c:pt>
              </c:numCache>
            </c:numRef>
          </c:val>
          <c:smooth val="0"/>
          <c:extLst>
            <c:ext xmlns:c16="http://schemas.microsoft.com/office/drawing/2014/chart" uri="{C3380CC4-5D6E-409C-BE32-E72D297353CC}">
              <c16:uniqueId val="{00000001-EE26-43DC-9EC1-FFA0E5EE6C5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364.05</c:v>
                </c:pt>
                <c:pt idx="2">
                  <c:v>363.35</c:v>
                </c:pt>
                <c:pt idx="3">
                  <c:v>353.98</c:v>
                </c:pt>
                <c:pt idx="4">
                  <c:v>342.34</c:v>
                </c:pt>
              </c:numCache>
            </c:numRef>
          </c:val>
          <c:extLst>
            <c:ext xmlns:c16="http://schemas.microsoft.com/office/drawing/2014/chart" uri="{C3380CC4-5D6E-409C-BE32-E72D297353CC}">
              <c16:uniqueId val="{00000000-C827-4C34-A96D-8D1F24659B0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255.67</c:v>
                </c:pt>
                <c:pt idx="2">
                  <c:v>242.44</c:v>
                </c:pt>
                <c:pt idx="3">
                  <c:v>228.09</c:v>
                </c:pt>
                <c:pt idx="4">
                  <c:v>223.54</c:v>
                </c:pt>
              </c:numCache>
            </c:numRef>
          </c:val>
          <c:smooth val="0"/>
          <c:extLst>
            <c:ext xmlns:c16="http://schemas.microsoft.com/office/drawing/2014/chart" uri="{C3380CC4-5D6E-409C-BE32-E72D297353CC}">
              <c16:uniqueId val="{00000001-C827-4C34-A96D-8D1F24659B0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7E9-4D60-A387-A1C384211BC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97E9-4D60-A387-A1C384211BC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45.68</c:v>
                </c:pt>
                <c:pt idx="2">
                  <c:v>45.25</c:v>
                </c:pt>
                <c:pt idx="3">
                  <c:v>47.18</c:v>
                </c:pt>
                <c:pt idx="4">
                  <c:v>46.32</c:v>
                </c:pt>
              </c:numCache>
            </c:numRef>
          </c:val>
          <c:extLst>
            <c:ext xmlns:c16="http://schemas.microsoft.com/office/drawing/2014/chart" uri="{C3380CC4-5D6E-409C-BE32-E72D297353CC}">
              <c16:uniqueId val="{00000000-01DC-4871-A7DC-71AAE481E95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50.67</c:v>
                </c:pt>
                <c:pt idx="2">
                  <c:v>48.7</c:v>
                </c:pt>
                <c:pt idx="3">
                  <c:v>52.53</c:v>
                </c:pt>
                <c:pt idx="4">
                  <c:v>52.75</c:v>
                </c:pt>
              </c:numCache>
            </c:numRef>
          </c:val>
          <c:smooth val="0"/>
          <c:extLst>
            <c:ext xmlns:c16="http://schemas.microsoft.com/office/drawing/2014/chart" uri="{C3380CC4-5D6E-409C-BE32-E72D297353CC}">
              <c16:uniqueId val="{00000001-01DC-4871-A7DC-71AAE481E95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【225.90】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【52.93】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福井県</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流域下水道</v>
      </c>
      <c r="Q8" s="39"/>
      <c r="R8" s="39"/>
      <c r="S8" s="39"/>
      <c r="T8" s="39"/>
      <c r="U8" s="39"/>
      <c r="V8" s="39"/>
      <c r="W8" s="39" t="str">
        <f>データ!L6</f>
        <v>E1</v>
      </c>
      <c r="X8" s="39"/>
      <c r="Y8" s="39"/>
      <c r="Z8" s="39"/>
      <c r="AA8" s="39"/>
      <c r="AB8" s="39"/>
      <c r="AC8" s="39"/>
      <c r="AD8" s="40" t="str">
        <f>データ!$M$6</f>
        <v>非設置</v>
      </c>
      <c r="AE8" s="40"/>
      <c r="AF8" s="40"/>
      <c r="AG8" s="40"/>
      <c r="AH8" s="40"/>
      <c r="AI8" s="40"/>
      <c r="AJ8" s="40"/>
      <c r="AK8" s="3"/>
      <c r="AL8" s="41">
        <f>データ!S6</f>
        <v>752390</v>
      </c>
      <c r="AM8" s="41"/>
      <c r="AN8" s="41"/>
      <c r="AO8" s="41"/>
      <c r="AP8" s="41"/>
      <c r="AQ8" s="41"/>
      <c r="AR8" s="41"/>
      <c r="AS8" s="41"/>
      <c r="AT8" s="34">
        <f>データ!T6</f>
        <v>273.27</v>
      </c>
      <c r="AU8" s="34"/>
      <c r="AV8" s="34"/>
      <c r="AW8" s="34"/>
      <c r="AX8" s="34"/>
      <c r="AY8" s="34"/>
      <c r="AZ8" s="34"/>
      <c r="BA8" s="34"/>
      <c r="BB8" s="34">
        <f>データ!U6</f>
        <v>2753.28</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87.75</v>
      </c>
      <c r="J10" s="34"/>
      <c r="K10" s="34"/>
      <c r="L10" s="34"/>
      <c r="M10" s="34"/>
      <c r="N10" s="34"/>
      <c r="O10" s="34"/>
      <c r="P10" s="34">
        <f>データ!P6</f>
        <v>98.82</v>
      </c>
      <c r="Q10" s="34"/>
      <c r="R10" s="34"/>
      <c r="S10" s="34"/>
      <c r="T10" s="34"/>
      <c r="U10" s="34"/>
      <c r="V10" s="34"/>
      <c r="W10" s="34">
        <f>データ!Q6</f>
        <v>100</v>
      </c>
      <c r="X10" s="34"/>
      <c r="Y10" s="34"/>
      <c r="Z10" s="34"/>
      <c r="AA10" s="34"/>
      <c r="AB10" s="34"/>
      <c r="AC10" s="34"/>
      <c r="AD10" s="41">
        <f>データ!R6</f>
        <v>0</v>
      </c>
      <c r="AE10" s="41"/>
      <c r="AF10" s="41"/>
      <c r="AG10" s="41"/>
      <c r="AH10" s="41"/>
      <c r="AI10" s="41"/>
      <c r="AJ10" s="41"/>
      <c r="AK10" s="2"/>
      <c r="AL10" s="41">
        <f>データ!V6</f>
        <v>131018</v>
      </c>
      <c r="AM10" s="41"/>
      <c r="AN10" s="41"/>
      <c r="AO10" s="41"/>
      <c r="AP10" s="41"/>
      <c r="AQ10" s="41"/>
      <c r="AR10" s="41"/>
      <c r="AS10" s="41"/>
      <c r="AT10" s="34">
        <f>データ!W6</f>
        <v>46.45</v>
      </c>
      <c r="AU10" s="34"/>
      <c r="AV10" s="34"/>
      <c r="AW10" s="34"/>
      <c r="AX10" s="34"/>
      <c r="AY10" s="34"/>
      <c r="AZ10" s="34"/>
      <c r="BA10" s="34"/>
      <c r="BB10" s="34">
        <f>データ!X6</f>
        <v>2820.62</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27</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28</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29</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30</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31</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32</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33</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34</v>
      </c>
      <c r="C84" s="12"/>
      <c r="D84" s="12"/>
      <c r="E84" s="12" t="s">
        <v>35</v>
      </c>
      <c r="F84" s="12" t="s">
        <v>36</v>
      </c>
      <c r="G84" s="12" t="s">
        <v>37</v>
      </c>
      <c r="H84" s="12" t="s">
        <v>38</v>
      </c>
      <c r="I84" s="12" t="s">
        <v>39</v>
      </c>
      <c r="J84" s="12" t="s">
        <v>40</v>
      </c>
      <c r="K84" s="12" t="s">
        <v>41</v>
      </c>
      <c r="L84" s="12" t="s">
        <v>42</v>
      </c>
      <c r="M84" s="12" t="s">
        <v>43</v>
      </c>
      <c r="N84" s="12" t="s">
        <v>44</v>
      </c>
      <c r="O84" s="12" t="s">
        <v>45</v>
      </c>
    </row>
    <row r="85" spans="1:78" hidden="1" x14ac:dyDescent="0.15">
      <c r="B85" s="12"/>
      <c r="C85" s="12"/>
      <c r="D85" s="12"/>
      <c r="E85" s="12" t="str">
        <f>データ!AI6</f>
        <v>【100.34】</v>
      </c>
      <c r="F85" s="12" t="str">
        <f>データ!AT6</f>
        <v>【9.79】</v>
      </c>
      <c r="G85" s="12" t="str">
        <f>データ!BE6</f>
        <v>【104.39】</v>
      </c>
      <c r="H85" s="12" t="str">
        <f>データ!BP6</f>
        <v>【225.90】</v>
      </c>
      <c r="I85" s="12" t="str">
        <f>データ!CA6</f>
        <v>【0.00】</v>
      </c>
      <c r="J85" s="12" t="str">
        <f>データ!CL6</f>
        <v>【52.93】</v>
      </c>
      <c r="K85" s="12" t="str">
        <f>データ!CW6</f>
        <v>【71.88】</v>
      </c>
      <c r="L85" s="12" t="str">
        <f>データ!DH6</f>
        <v>【94.36】</v>
      </c>
      <c r="M85" s="12" t="str">
        <f>データ!DS6</f>
        <v>【40.81】</v>
      </c>
      <c r="N85" s="12" t="str">
        <f>データ!ED6</f>
        <v>【1.62】</v>
      </c>
      <c r="O85" s="12" t="str">
        <f>データ!EO6</f>
        <v>【0.06】</v>
      </c>
    </row>
  </sheetData>
  <sheetProtection algorithmName="SHA-512" hashValue="CtOHXduRem6E3BUTesRPdNCrJ9kn4GEo45CWYyXecY9UkFoPv6OpLc6QVqUubdGkucI00yN6tS29AVl3MJNXYw==" saltValue="uhY64mw7bnZtzkQZXexV7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30</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8"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34</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8" s="22" customFormat="1" x14ac:dyDescent="0.15">
      <c r="A6" s="14" t="s">
        <v>97</v>
      </c>
      <c r="B6" s="19">
        <f>B7</f>
        <v>2023</v>
      </c>
      <c r="C6" s="19">
        <f t="shared" ref="C6:X6" si="3">C7</f>
        <v>180009</v>
      </c>
      <c r="D6" s="19">
        <f t="shared" si="3"/>
        <v>46</v>
      </c>
      <c r="E6" s="19">
        <f t="shared" si="3"/>
        <v>17</v>
      </c>
      <c r="F6" s="19">
        <f t="shared" si="3"/>
        <v>3</v>
      </c>
      <c r="G6" s="19">
        <f t="shared" si="3"/>
        <v>0</v>
      </c>
      <c r="H6" s="19" t="str">
        <f t="shared" si="3"/>
        <v>福井県</v>
      </c>
      <c r="I6" s="19" t="str">
        <f t="shared" si="3"/>
        <v>法適用</v>
      </c>
      <c r="J6" s="19" t="str">
        <f t="shared" si="3"/>
        <v>下水道事業</v>
      </c>
      <c r="K6" s="19" t="str">
        <f t="shared" si="3"/>
        <v>流域下水道</v>
      </c>
      <c r="L6" s="19" t="str">
        <f t="shared" si="3"/>
        <v>E1</v>
      </c>
      <c r="M6" s="19" t="str">
        <f t="shared" si="3"/>
        <v>非設置</v>
      </c>
      <c r="N6" s="20" t="str">
        <f t="shared" si="3"/>
        <v>-</v>
      </c>
      <c r="O6" s="20">
        <f t="shared" si="3"/>
        <v>87.75</v>
      </c>
      <c r="P6" s="20">
        <f t="shared" si="3"/>
        <v>98.82</v>
      </c>
      <c r="Q6" s="20">
        <f t="shared" si="3"/>
        <v>100</v>
      </c>
      <c r="R6" s="20">
        <f t="shared" si="3"/>
        <v>0</v>
      </c>
      <c r="S6" s="20">
        <f t="shared" si="3"/>
        <v>752390</v>
      </c>
      <c r="T6" s="20">
        <f t="shared" si="3"/>
        <v>273.27</v>
      </c>
      <c r="U6" s="20">
        <f t="shared" si="3"/>
        <v>2753.28</v>
      </c>
      <c r="V6" s="20">
        <f t="shared" si="3"/>
        <v>131018</v>
      </c>
      <c r="W6" s="20">
        <f t="shared" si="3"/>
        <v>46.45</v>
      </c>
      <c r="X6" s="20">
        <f t="shared" si="3"/>
        <v>2820.62</v>
      </c>
      <c r="Y6" s="21" t="str">
        <f>IF(Y7="",NA(),Y7)</f>
        <v>-</v>
      </c>
      <c r="Z6" s="21">
        <f t="shared" ref="Z6:AH6" si="4">IF(Z7="",NA(),Z7)</f>
        <v>88.12</v>
      </c>
      <c r="AA6" s="21">
        <f t="shared" si="4"/>
        <v>98.2</v>
      </c>
      <c r="AB6" s="21">
        <f t="shared" si="4"/>
        <v>96.57</v>
      </c>
      <c r="AC6" s="21">
        <f t="shared" si="4"/>
        <v>96.15</v>
      </c>
      <c r="AD6" s="21" t="str">
        <f t="shared" si="4"/>
        <v>-</v>
      </c>
      <c r="AE6" s="21">
        <f t="shared" si="4"/>
        <v>101.63</v>
      </c>
      <c r="AF6" s="21">
        <f t="shared" si="4"/>
        <v>100.14</v>
      </c>
      <c r="AG6" s="21">
        <f t="shared" si="4"/>
        <v>99.22</v>
      </c>
      <c r="AH6" s="21">
        <f t="shared" si="4"/>
        <v>100.31</v>
      </c>
      <c r="AI6" s="20" t="str">
        <f>IF(AI7="","",IF(AI7="-","【-】","【"&amp;SUBSTITUTE(TEXT(AI7,"#,##0.00"),"-","△")&amp;"】"))</f>
        <v>【100.34】</v>
      </c>
      <c r="AJ6" s="21" t="str">
        <f>IF(AJ7="",NA(),AJ7)</f>
        <v>-</v>
      </c>
      <c r="AK6" s="21">
        <f t="shared" ref="AK6:AS6" si="5">IF(AK7="",NA(),AK7)</f>
        <v>35.369999999999997</v>
      </c>
      <c r="AL6" s="21">
        <f t="shared" si="5"/>
        <v>42.16</v>
      </c>
      <c r="AM6" s="21">
        <f t="shared" si="5"/>
        <v>53.81</v>
      </c>
      <c r="AN6" s="21">
        <f t="shared" si="5"/>
        <v>63.2</v>
      </c>
      <c r="AO6" s="21" t="str">
        <f t="shared" si="5"/>
        <v>-</v>
      </c>
      <c r="AP6" s="21">
        <f t="shared" si="5"/>
        <v>9.1</v>
      </c>
      <c r="AQ6" s="21">
        <f t="shared" si="5"/>
        <v>10.71</v>
      </c>
      <c r="AR6" s="21">
        <f t="shared" si="5"/>
        <v>11.46</v>
      </c>
      <c r="AS6" s="21">
        <f t="shared" si="5"/>
        <v>9.85</v>
      </c>
      <c r="AT6" s="20" t="str">
        <f>IF(AT7="","",IF(AT7="-","【-】","【"&amp;SUBSTITUTE(TEXT(AT7,"#,##0.00"),"-","△")&amp;"】"))</f>
        <v>【9.79】</v>
      </c>
      <c r="AU6" s="21" t="str">
        <f>IF(AU7="",NA(),AU7)</f>
        <v>-</v>
      </c>
      <c r="AV6" s="21">
        <f t="shared" ref="AV6:BD6" si="6">IF(AV7="",NA(),AV7)</f>
        <v>201.33</v>
      </c>
      <c r="AW6" s="21">
        <f t="shared" si="6"/>
        <v>213.28</v>
      </c>
      <c r="AX6" s="21">
        <f t="shared" si="6"/>
        <v>199.67</v>
      </c>
      <c r="AY6" s="21">
        <f t="shared" si="6"/>
        <v>195.3</v>
      </c>
      <c r="AZ6" s="21" t="str">
        <f t="shared" si="6"/>
        <v>-</v>
      </c>
      <c r="BA6" s="21">
        <f t="shared" si="6"/>
        <v>101.14</v>
      </c>
      <c r="BB6" s="21">
        <f t="shared" si="6"/>
        <v>104.74</v>
      </c>
      <c r="BC6" s="21">
        <f t="shared" si="6"/>
        <v>104.74</v>
      </c>
      <c r="BD6" s="21">
        <f t="shared" si="6"/>
        <v>104.66</v>
      </c>
      <c r="BE6" s="20" t="str">
        <f>IF(BE7="","",IF(BE7="-","【-】","【"&amp;SUBSTITUTE(TEXT(BE7,"#,##0.00"),"-","△")&amp;"】"))</f>
        <v>【104.39】</v>
      </c>
      <c r="BF6" s="21" t="str">
        <f>IF(BF7="",NA(),BF7)</f>
        <v>-</v>
      </c>
      <c r="BG6" s="21">
        <f t="shared" ref="BG6:BO6" si="7">IF(BG7="",NA(),BG7)</f>
        <v>364.05</v>
      </c>
      <c r="BH6" s="21">
        <f t="shared" si="7"/>
        <v>363.35</v>
      </c>
      <c r="BI6" s="21">
        <f t="shared" si="7"/>
        <v>353.98</v>
      </c>
      <c r="BJ6" s="21">
        <f t="shared" si="7"/>
        <v>342.34</v>
      </c>
      <c r="BK6" s="21" t="str">
        <f t="shared" si="7"/>
        <v>-</v>
      </c>
      <c r="BL6" s="21">
        <f t="shared" si="7"/>
        <v>255.67</v>
      </c>
      <c r="BM6" s="21">
        <f t="shared" si="7"/>
        <v>242.44</v>
      </c>
      <c r="BN6" s="21">
        <f t="shared" si="7"/>
        <v>228.09</v>
      </c>
      <c r="BO6" s="21">
        <f t="shared" si="7"/>
        <v>223.54</v>
      </c>
      <c r="BP6" s="20" t="str">
        <f>IF(BP7="","",IF(BP7="-","【-】","【"&amp;SUBSTITUTE(TEXT(BP7,"#,##0.00"),"-","△")&amp;"】"))</f>
        <v>【225.90】</v>
      </c>
      <c r="BQ6" s="21" t="str">
        <f>IF(BQ7="",NA(),BQ7)</f>
        <v>-</v>
      </c>
      <c r="BR6" s="20">
        <f t="shared" ref="BR6:BZ6" si="8">IF(BR7="",NA(),BR7)</f>
        <v>0</v>
      </c>
      <c r="BS6" s="20">
        <f t="shared" si="8"/>
        <v>0</v>
      </c>
      <c r="BT6" s="20">
        <f t="shared" si="8"/>
        <v>0</v>
      </c>
      <c r="BU6" s="20">
        <f t="shared" si="8"/>
        <v>0</v>
      </c>
      <c r="BV6" s="21" t="str">
        <f t="shared" si="8"/>
        <v>-</v>
      </c>
      <c r="BW6" s="20">
        <f t="shared" si="8"/>
        <v>0</v>
      </c>
      <c r="BX6" s="20">
        <f t="shared" si="8"/>
        <v>0</v>
      </c>
      <c r="BY6" s="20">
        <f t="shared" si="8"/>
        <v>0</v>
      </c>
      <c r="BZ6" s="20">
        <f t="shared" si="8"/>
        <v>0</v>
      </c>
      <c r="CA6" s="20" t="str">
        <f>IF(CA7="","",IF(CA7="-","【-】","【"&amp;SUBSTITUTE(TEXT(CA7,"#,##0.00"),"-","△")&amp;"】"))</f>
        <v>【0.00】</v>
      </c>
      <c r="CB6" s="21" t="str">
        <f>IF(CB7="",NA(),CB7)</f>
        <v>-</v>
      </c>
      <c r="CC6" s="21">
        <f t="shared" ref="CC6:CK6" si="9">IF(CC7="",NA(),CC7)</f>
        <v>45.68</v>
      </c>
      <c r="CD6" s="21">
        <f t="shared" si="9"/>
        <v>45.25</v>
      </c>
      <c r="CE6" s="21">
        <f t="shared" si="9"/>
        <v>47.18</v>
      </c>
      <c r="CF6" s="21">
        <f t="shared" si="9"/>
        <v>46.32</v>
      </c>
      <c r="CG6" s="21" t="str">
        <f t="shared" si="9"/>
        <v>-</v>
      </c>
      <c r="CH6" s="21">
        <f t="shared" si="9"/>
        <v>50.67</v>
      </c>
      <c r="CI6" s="21">
        <f t="shared" si="9"/>
        <v>48.7</v>
      </c>
      <c r="CJ6" s="21">
        <f t="shared" si="9"/>
        <v>52.53</v>
      </c>
      <c r="CK6" s="21">
        <f t="shared" si="9"/>
        <v>52.75</v>
      </c>
      <c r="CL6" s="20" t="str">
        <f>IF(CL7="","",IF(CL7="-","【-】","【"&amp;SUBSTITUTE(TEXT(CL7,"#,##0.00"),"-","△")&amp;"】"))</f>
        <v>【52.93】</v>
      </c>
      <c r="CM6" s="21" t="str">
        <f>IF(CM7="",NA(),CM7)</f>
        <v>-</v>
      </c>
      <c r="CN6" s="21">
        <f t="shared" ref="CN6:CV6" si="10">IF(CN7="",NA(),CN7)</f>
        <v>64.84</v>
      </c>
      <c r="CO6" s="21">
        <f t="shared" si="10"/>
        <v>62.74</v>
      </c>
      <c r="CP6" s="21">
        <f t="shared" si="10"/>
        <v>61.48</v>
      </c>
      <c r="CQ6" s="21">
        <f t="shared" si="10"/>
        <v>64.180000000000007</v>
      </c>
      <c r="CR6" s="21" t="str">
        <f t="shared" si="10"/>
        <v>-</v>
      </c>
      <c r="CS6" s="21">
        <f t="shared" si="10"/>
        <v>68.2</v>
      </c>
      <c r="CT6" s="21">
        <f t="shared" si="10"/>
        <v>68.05</v>
      </c>
      <c r="CU6" s="21">
        <f t="shared" si="10"/>
        <v>67.099999999999994</v>
      </c>
      <c r="CV6" s="21">
        <f t="shared" si="10"/>
        <v>71.900000000000006</v>
      </c>
      <c r="CW6" s="20" t="str">
        <f>IF(CW7="","",IF(CW7="-","【-】","【"&amp;SUBSTITUTE(TEXT(CW7,"#,##0.00"),"-","△")&amp;"】"))</f>
        <v>【71.88】</v>
      </c>
      <c r="CX6" s="21" t="str">
        <f>IF(CX7="",NA(),CX7)</f>
        <v>-</v>
      </c>
      <c r="CY6" s="21">
        <f t="shared" ref="CY6:DG6" si="11">IF(CY7="",NA(),CY7)</f>
        <v>93.44</v>
      </c>
      <c r="CZ6" s="21">
        <f t="shared" si="11"/>
        <v>94.09</v>
      </c>
      <c r="DA6" s="21">
        <f t="shared" si="11"/>
        <v>94.29</v>
      </c>
      <c r="DB6" s="21">
        <f t="shared" si="11"/>
        <v>94.87</v>
      </c>
      <c r="DC6" s="21" t="str">
        <f t="shared" si="11"/>
        <v>-</v>
      </c>
      <c r="DD6" s="21">
        <f t="shared" si="11"/>
        <v>94.01</v>
      </c>
      <c r="DE6" s="21">
        <f t="shared" si="11"/>
        <v>94.14</v>
      </c>
      <c r="DF6" s="21">
        <f t="shared" si="11"/>
        <v>94.02</v>
      </c>
      <c r="DG6" s="21">
        <f t="shared" si="11"/>
        <v>94.43</v>
      </c>
      <c r="DH6" s="20" t="str">
        <f>IF(DH7="","",IF(DH7="-","【-】","【"&amp;SUBSTITUTE(TEXT(DH7,"#,##0.00"),"-","△")&amp;"】"))</f>
        <v>【94.36】</v>
      </c>
      <c r="DI6" s="21" t="str">
        <f>IF(DI7="",NA(),DI7)</f>
        <v>-</v>
      </c>
      <c r="DJ6" s="21">
        <f t="shared" ref="DJ6:DR6" si="12">IF(DJ7="",NA(),DJ7)</f>
        <v>5.92</v>
      </c>
      <c r="DK6" s="21">
        <f t="shared" si="12"/>
        <v>11.49</v>
      </c>
      <c r="DL6" s="21">
        <f t="shared" si="12"/>
        <v>16.77</v>
      </c>
      <c r="DM6" s="21">
        <f t="shared" si="12"/>
        <v>21.39</v>
      </c>
      <c r="DN6" s="21" t="str">
        <f t="shared" si="12"/>
        <v>-</v>
      </c>
      <c r="DO6" s="21">
        <f t="shared" si="12"/>
        <v>31.96</v>
      </c>
      <c r="DP6" s="21">
        <f t="shared" si="12"/>
        <v>34.17</v>
      </c>
      <c r="DQ6" s="21">
        <f t="shared" si="12"/>
        <v>36.770000000000003</v>
      </c>
      <c r="DR6" s="21">
        <f t="shared" si="12"/>
        <v>41.04</v>
      </c>
      <c r="DS6" s="20" t="str">
        <f>IF(DS7="","",IF(DS7="-","【-】","【"&amp;SUBSTITUTE(TEXT(DS7,"#,##0.00"),"-","△")&amp;"】"))</f>
        <v>【40.81】</v>
      </c>
      <c r="DT6" s="21" t="str">
        <f>IF(DT7="",NA(),DT7)</f>
        <v>-</v>
      </c>
      <c r="DU6" s="20">
        <f t="shared" ref="DU6:EC6" si="13">IF(DU7="",NA(),DU7)</f>
        <v>0</v>
      </c>
      <c r="DV6" s="20">
        <f t="shared" si="13"/>
        <v>0</v>
      </c>
      <c r="DW6" s="20">
        <f t="shared" si="13"/>
        <v>0</v>
      </c>
      <c r="DX6" s="20">
        <f t="shared" si="13"/>
        <v>0</v>
      </c>
      <c r="DY6" s="21" t="str">
        <f t="shared" si="13"/>
        <v>-</v>
      </c>
      <c r="DZ6" s="21">
        <f t="shared" si="13"/>
        <v>0.93</v>
      </c>
      <c r="EA6" s="21">
        <f t="shared" si="13"/>
        <v>1.04</v>
      </c>
      <c r="EB6" s="21">
        <f t="shared" si="13"/>
        <v>1.26</v>
      </c>
      <c r="EC6" s="21">
        <f t="shared" si="13"/>
        <v>1.64</v>
      </c>
      <c r="ED6" s="20" t="str">
        <f>IF(ED7="","",IF(ED7="-","【-】","【"&amp;SUBSTITUTE(TEXT(ED7,"#,##0.00"),"-","△")&amp;"】"))</f>
        <v>【1.62】</v>
      </c>
      <c r="EE6" s="21" t="str">
        <f>IF(EE7="",NA(),EE7)</f>
        <v>-</v>
      </c>
      <c r="EF6" s="21">
        <f t="shared" ref="EF6:EN6" si="14">IF(EF7="",NA(),EF7)</f>
        <v>0.03</v>
      </c>
      <c r="EG6" s="21">
        <f t="shared" si="14"/>
        <v>0.03</v>
      </c>
      <c r="EH6" s="20">
        <f t="shared" si="14"/>
        <v>0</v>
      </c>
      <c r="EI6" s="21">
        <f t="shared" si="14"/>
        <v>1.23</v>
      </c>
      <c r="EJ6" s="21" t="str">
        <f t="shared" si="14"/>
        <v>-</v>
      </c>
      <c r="EK6" s="21">
        <f t="shared" si="14"/>
        <v>1.87</v>
      </c>
      <c r="EL6" s="21">
        <f t="shared" si="14"/>
        <v>0.1</v>
      </c>
      <c r="EM6" s="21">
        <f t="shared" si="14"/>
        <v>0.09</v>
      </c>
      <c r="EN6" s="21">
        <f t="shared" si="14"/>
        <v>0.06</v>
      </c>
      <c r="EO6" s="20" t="str">
        <f>IF(EO7="","",IF(EO7="-","【-】","【"&amp;SUBSTITUTE(TEXT(EO7,"#,##0.00"),"-","△")&amp;"】"))</f>
        <v>【0.06】</v>
      </c>
    </row>
    <row r="7" spans="1:148" s="22" customFormat="1" x14ac:dyDescent="0.15">
      <c r="A7" s="14"/>
      <c r="B7" s="23">
        <v>2023</v>
      </c>
      <c r="C7" s="23">
        <v>180009</v>
      </c>
      <c r="D7" s="23">
        <v>46</v>
      </c>
      <c r="E7" s="23">
        <v>17</v>
      </c>
      <c r="F7" s="23">
        <v>3</v>
      </c>
      <c r="G7" s="23">
        <v>0</v>
      </c>
      <c r="H7" s="23" t="s">
        <v>98</v>
      </c>
      <c r="I7" s="23" t="s">
        <v>99</v>
      </c>
      <c r="J7" s="23" t="s">
        <v>100</v>
      </c>
      <c r="K7" s="23" t="s">
        <v>101</v>
      </c>
      <c r="L7" s="23" t="s">
        <v>102</v>
      </c>
      <c r="M7" s="23" t="s">
        <v>103</v>
      </c>
      <c r="N7" s="24" t="s">
        <v>104</v>
      </c>
      <c r="O7" s="24">
        <v>87.75</v>
      </c>
      <c r="P7" s="24">
        <v>98.82</v>
      </c>
      <c r="Q7" s="24">
        <v>100</v>
      </c>
      <c r="R7" s="24">
        <v>0</v>
      </c>
      <c r="S7" s="24">
        <v>752390</v>
      </c>
      <c r="T7" s="24">
        <v>273.27</v>
      </c>
      <c r="U7" s="24">
        <v>2753.28</v>
      </c>
      <c r="V7" s="24">
        <v>131018</v>
      </c>
      <c r="W7" s="24">
        <v>46.45</v>
      </c>
      <c r="X7" s="24">
        <v>2820.62</v>
      </c>
      <c r="Y7" s="24" t="s">
        <v>104</v>
      </c>
      <c r="Z7" s="24">
        <v>88.12</v>
      </c>
      <c r="AA7" s="24">
        <v>98.2</v>
      </c>
      <c r="AB7" s="24">
        <v>96.57</v>
      </c>
      <c r="AC7" s="24">
        <v>96.15</v>
      </c>
      <c r="AD7" s="24" t="s">
        <v>104</v>
      </c>
      <c r="AE7" s="24">
        <v>101.63</v>
      </c>
      <c r="AF7" s="24">
        <v>100.14</v>
      </c>
      <c r="AG7" s="24">
        <v>99.22</v>
      </c>
      <c r="AH7" s="24">
        <v>100.31</v>
      </c>
      <c r="AI7" s="24">
        <v>100.34</v>
      </c>
      <c r="AJ7" s="24" t="s">
        <v>104</v>
      </c>
      <c r="AK7" s="24">
        <v>35.369999999999997</v>
      </c>
      <c r="AL7" s="24">
        <v>42.16</v>
      </c>
      <c r="AM7" s="24">
        <v>53.81</v>
      </c>
      <c r="AN7" s="24">
        <v>63.2</v>
      </c>
      <c r="AO7" s="24" t="s">
        <v>104</v>
      </c>
      <c r="AP7" s="24">
        <v>9.1</v>
      </c>
      <c r="AQ7" s="24">
        <v>10.71</v>
      </c>
      <c r="AR7" s="24">
        <v>11.46</v>
      </c>
      <c r="AS7" s="24">
        <v>9.85</v>
      </c>
      <c r="AT7" s="24">
        <v>9.7899999999999991</v>
      </c>
      <c r="AU7" s="24" t="s">
        <v>104</v>
      </c>
      <c r="AV7" s="24">
        <v>201.33</v>
      </c>
      <c r="AW7" s="24">
        <v>213.28</v>
      </c>
      <c r="AX7" s="24">
        <v>199.67</v>
      </c>
      <c r="AY7" s="24">
        <v>195.3</v>
      </c>
      <c r="AZ7" s="24" t="s">
        <v>104</v>
      </c>
      <c r="BA7" s="24">
        <v>101.14</v>
      </c>
      <c r="BB7" s="24">
        <v>104.74</v>
      </c>
      <c r="BC7" s="24">
        <v>104.74</v>
      </c>
      <c r="BD7" s="24">
        <v>104.66</v>
      </c>
      <c r="BE7" s="24">
        <v>104.39</v>
      </c>
      <c r="BF7" s="24" t="s">
        <v>104</v>
      </c>
      <c r="BG7" s="24">
        <v>364.05</v>
      </c>
      <c r="BH7" s="24">
        <v>363.35</v>
      </c>
      <c r="BI7" s="24">
        <v>353.98</v>
      </c>
      <c r="BJ7" s="24">
        <v>342.34</v>
      </c>
      <c r="BK7" s="24" t="s">
        <v>104</v>
      </c>
      <c r="BL7" s="24">
        <v>255.67</v>
      </c>
      <c r="BM7" s="24">
        <v>242.44</v>
      </c>
      <c r="BN7" s="24">
        <v>228.09</v>
      </c>
      <c r="BO7" s="24">
        <v>223.54</v>
      </c>
      <c r="BP7" s="24">
        <v>225.9</v>
      </c>
      <c r="BQ7" s="24" t="s">
        <v>104</v>
      </c>
      <c r="BR7" s="24">
        <v>0</v>
      </c>
      <c r="BS7" s="24">
        <v>0</v>
      </c>
      <c r="BT7" s="24">
        <v>0</v>
      </c>
      <c r="BU7" s="24">
        <v>0</v>
      </c>
      <c r="BV7" s="24" t="s">
        <v>104</v>
      </c>
      <c r="BW7" s="24">
        <v>0</v>
      </c>
      <c r="BX7" s="24">
        <v>0</v>
      </c>
      <c r="BY7" s="24">
        <v>0</v>
      </c>
      <c r="BZ7" s="24">
        <v>0</v>
      </c>
      <c r="CA7" s="24">
        <v>0</v>
      </c>
      <c r="CB7" s="24" t="s">
        <v>104</v>
      </c>
      <c r="CC7" s="24">
        <v>45.68</v>
      </c>
      <c r="CD7" s="24">
        <v>45.25</v>
      </c>
      <c r="CE7" s="24">
        <v>47.18</v>
      </c>
      <c r="CF7" s="24">
        <v>46.32</v>
      </c>
      <c r="CG7" s="24" t="s">
        <v>104</v>
      </c>
      <c r="CH7" s="24">
        <v>50.67</v>
      </c>
      <c r="CI7" s="24">
        <v>48.7</v>
      </c>
      <c r="CJ7" s="24">
        <v>52.53</v>
      </c>
      <c r="CK7" s="24">
        <v>52.75</v>
      </c>
      <c r="CL7" s="24">
        <v>52.93</v>
      </c>
      <c r="CM7" s="24" t="s">
        <v>104</v>
      </c>
      <c r="CN7" s="24">
        <v>64.84</v>
      </c>
      <c r="CO7" s="24">
        <v>62.74</v>
      </c>
      <c r="CP7" s="24">
        <v>61.48</v>
      </c>
      <c r="CQ7" s="24">
        <v>64.180000000000007</v>
      </c>
      <c r="CR7" s="24" t="s">
        <v>104</v>
      </c>
      <c r="CS7" s="24">
        <v>68.2</v>
      </c>
      <c r="CT7" s="24">
        <v>68.05</v>
      </c>
      <c r="CU7" s="24">
        <v>67.099999999999994</v>
      </c>
      <c r="CV7" s="24">
        <v>71.900000000000006</v>
      </c>
      <c r="CW7" s="24">
        <v>71.88</v>
      </c>
      <c r="CX7" s="24" t="s">
        <v>104</v>
      </c>
      <c r="CY7" s="24">
        <v>93.44</v>
      </c>
      <c r="CZ7" s="24">
        <v>94.09</v>
      </c>
      <c r="DA7" s="24">
        <v>94.29</v>
      </c>
      <c r="DB7" s="24">
        <v>94.87</v>
      </c>
      <c r="DC7" s="24" t="s">
        <v>104</v>
      </c>
      <c r="DD7" s="24">
        <v>94.01</v>
      </c>
      <c r="DE7" s="24">
        <v>94.14</v>
      </c>
      <c r="DF7" s="24">
        <v>94.02</v>
      </c>
      <c r="DG7" s="24">
        <v>94.43</v>
      </c>
      <c r="DH7" s="24">
        <v>94.36</v>
      </c>
      <c r="DI7" s="24" t="s">
        <v>104</v>
      </c>
      <c r="DJ7" s="24">
        <v>5.92</v>
      </c>
      <c r="DK7" s="24">
        <v>11.49</v>
      </c>
      <c r="DL7" s="24">
        <v>16.77</v>
      </c>
      <c r="DM7" s="24">
        <v>21.39</v>
      </c>
      <c r="DN7" s="24" t="s">
        <v>104</v>
      </c>
      <c r="DO7" s="24">
        <v>31.96</v>
      </c>
      <c r="DP7" s="24">
        <v>34.17</v>
      </c>
      <c r="DQ7" s="24">
        <v>36.770000000000003</v>
      </c>
      <c r="DR7" s="24">
        <v>41.04</v>
      </c>
      <c r="DS7" s="24">
        <v>40.81</v>
      </c>
      <c r="DT7" s="24" t="s">
        <v>104</v>
      </c>
      <c r="DU7" s="24">
        <v>0</v>
      </c>
      <c r="DV7" s="24">
        <v>0</v>
      </c>
      <c r="DW7" s="24">
        <v>0</v>
      </c>
      <c r="DX7" s="24">
        <v>0</v>
      </c>
      <c r="DY7" s="24" t="s">
        <v>104</v>
      </c>
      <c r="DZ7" s="24">
        <v>0.93</v>
      </c>
      <c r="EA7" s="24">
        <v>1.04</v>
      </c>
      <c r="EB7" s="24">
        <v>1.26</v>
      </c>
      <c r="EC7" s="24">
        <v>1.64</v>
      </c>
      <c r="ED7" s="24">
        <v>1.62</v>
      </c>
      <c r="EE7" s="24" t="s">
        <v>104</v>
      </c>
      <c r="EF7" s="24">
        <v>0.03</v>
      </c>
      <c r="EG7" s="24">
        <v>0.03</v>
      </c>
      <c r="EH7" s="24">
        <v>0</v>
      </c>
      <c r="EI7" s="24">
        <v>1.23</v>
      </c>
      <c r="EJ7" s="24" t="s">
        <v>104</v>
      </c>
      <c r="EK7" s="24">
        <v>1.87</v>
      </c>
      <c r="EL7" s="24">
        <v>0.1</v>
      </c>
      <c r="EM7" s="24">
        <v>0.09</v>
      </c>
      <c r="EN7" s="24">
        <v>0.06</v>
      </c>
      <c r="EO7" s="24">
        <v>0.06</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110</v>
      </c>
    </row>
    <row r="12" spans="1:148" x14ac:dyDescent="0.15">
      <c r="B12">
        <v>1</v>
      </c>
      <c r="C12">
        <v>1</v>
      </c>
      <c r="D12">
        <v>2</v>
      </c>
      <c r="E12">
        <v>3</v>
      </c>
      <c r="F12">
        <v>4</v>
      </c>
      <c r="G12" t="s">
        <v>111</v>
      </c>
    </row>
    <row r="13" spans="1:148" x14ac:dyDescent="0.15">
      <c r="B13" t="s">
        <v>112</v>
      </c>
      <c r="C13" t="s">
        <v>112</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1AA0CE97-2350-420C-86AB-EECACB47665E}"/>
</file>

<file path=customXml/itemProps2.xml><?xml version="1.0" encoding="utf-8"?>
<ds:datastoreItem xmlns:ds="http://schemas.openxmlformats.org/officeDocument/2006/customXml" ds:itemID="{D5137ECF-10F7-4A89-BE0E-9AF7947FCC73}"/>
</file>

<file path=customXml/itemProps3.xml><?xml version="1.0" encoding="utf-8"?>
<ds:datastoreItem xmlns:ds="http://schemas.openxmlformats.org/officeDocument/2006/customXml" ds:itemID="{9E8C24E8-411C-494B-A4AF-437406B722C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2025-02-15T05:42:30Z</dcterms:created>
  <dcterms:modified xsi:type="dcterms:W3CDTF">2025-02-15T05:42:42Z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