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20001_{6AD2FF30-54A8-4DF0-ABC7-81966EFFBA2A}" xr6:coauthVersionLast="47" xr6:coauthVersionMax="47" xr10:uidLastSave="{00000000-0000-0000-0000-000000000000}"/>
  <workbookProtection workbookAlgorithmName="SHA-512" workbookHashValue="XSDanZR02D+LptaagRmdebONWTJoTFSkDE2dgQewMZFXRZbeJkWVTzc0S9US2gjzAIEx1BORhgf80bro+GkV6A==" workbookSaltValue="B8eV83qmdg0N3G6hL9Ryh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AN30" i="4" l="1"/>
  <c r="AG76" i="4"/>
  <c r="JV51" i="4"/>
  <c r="KP76" i="4"/>
  <c r="FE51" i="4"/>
  <c r="JV30" i="4"/>
  <c r="HA76" i="4"/>
  <c r="AN51" i="4"/>
  <c r="FE30" i="4"/>
  <c r="IT76" i="4"/>
  <c r="CS51" i="4"/>
  <c r="HJ30" i="4"/>
  <c r="CS30" i="4"/>
  <c r="BZ76" i="4"/>
  <c r="MA51" i="4"/>
  <c r="MI76" i="4"/>
  <c r="HJ51" i="4"/>
  <c r="MA30" i="4"/>
  <c r="JC30" i="4"/>
  <c r="GL76" i="4"/>
  <c r="U51" i="4"/>
  <c r="EL30" i="4"/>
  <c r="U30" i="4"/>
  <c r="R76" i="4"/>
  <c r="JC51" i="4"/>
  <c r="KA76" i="4"/>
  <c r="EL51" i="4"/>
  <c r="AV76" i="4"/>
  <c r="KO51" i="4"/>
  <c r="LE76" i="4"/>
  <c r="FX51" i="4"/>
  <c r="KO30" i="4"/>
  <c r="HP76" i="4"/>
  <c r="BG51" i="4"/>
  <c r="FX30" i="4"/>
  <c r="BG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<sst xmlns="http://schemas.openxmlformats.org/spreadsheetml/2006/main" count="278" uniqueCount="137">
  <si>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</si>
  <si>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</si>
  <si>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</si>
  <si>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</si>
  <si>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</si>
  <si>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</si>
  <si>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</si>
  <si>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</si>
  <si>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</si>
  <si>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</si>
  <si>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</si>
  <si>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</si>
  <si>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</si>
  <si>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</si>
  <si>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</si>
  <si>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</si>
  <si>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</si>
  <si>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</si>
  <si>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</si>
  <si>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</si>
  <si>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</si>
  <si>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</si>
  <si>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</si>
  <si>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</si>
  <si>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</si>
  <si>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</si>
  <si>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</si>
  <si>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</si>
  <si>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</si>
  <si>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</si>
  <si>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</si>
  <si>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</si>
  <si>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</si>
  <si>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</si>
  <si>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</si>
  <si>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</si>
  <si>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</si>
  <si>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</si>
  <si>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</si>
  <si>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</si>
  <si>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</si>
  <si>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</si>
  <si>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</si>
  <si>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</si>
  <si>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</si>
  <si>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</si>
  <si>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</si>
  <si>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</si>
  <si>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</si>
  <si>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</si>
  <si>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</si>
  <si>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</si>
  <si>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</si>
  <si>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</si>
  <si>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</si>
  <si>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</si>
  <si>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</si>
  <si>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</si>
  <si>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</si>
  <si>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</si>
  <si>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</si>
  <si>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</si>
  <si>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</si>
  <si>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</si>
  <si>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</si>
  <si>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</si>
  <si>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</si>
  <si>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</si>
  <si>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</si>
  <si>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</si>
  <si>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</si>
  <si>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</si>
  <si>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</si>
  <si>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</si>
  <si>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</si>
  <si>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</si>
  <si>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</si>
  <si>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</si>
  <si>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</si>
  <si>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</si>
  <si>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</si>
  <si>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</si>
  <si>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</si>
  <si>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</si>
  <si>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</si>
  <si>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</si>
  <si>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</si>
  <si>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</si>
  <si>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</si>
  <si>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</si>
  <si>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</si>
  <si>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</si>
  <si>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</si>
  <si>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</si>
  <si>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</si>
  <si>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</si>
  <si>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</si>
  <si>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</si>
  <si>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</si>
  <si>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</si>
  <si>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</si>
  <si>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</si>
  <si>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</si>
  <si>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</si>
  <si>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</si>
  <si>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</si>
  <si>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</si>
  <si>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</si>
  <si>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</si>
  <si>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</si>
  <si>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</si>
  <si>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</si>
  <si>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</si>
  <si>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</si>
  <si>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</si>
  <si>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福井県</t>
  </si>
  <si>
    <t>福井駅前地下駐車場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</si>
  <si>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</si>
  <si>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</si>
  <si>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</si>
  <si>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</si>
  <si>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</si>
  <si>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</si>
  <si>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</si>
  <si>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</si>
  <si>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</si>
  <si>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</si>
  <si>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</si>
  <si>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</si>
  <si>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</si>
  <si>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</si>
  <si>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</si>
  <si>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</si>
  <si>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陸新幹線福井開業に伴う駅周辺の商業施設開業等により、利用台数、料金収入は増加傾向であるものの、令和元年度以前の水準には回復していない。また企業債残高もあることから、収益的収支比率は平均値を下回っている状況である。
　今後も管理運営費や設備更新費のコスト縮減に積極的に取り組むとともに、提携店舗等への営業強化により集客を図り、収支の健全化を目指していく。</t>
    <rPh sb="1" eb="6">
      <t>ホクリクシンカンセン</t>
    </rPh>
    <rPh sb="6" eb="10">
      <t>フクイカイギョウ</t>
    </rPh>
    <rPh sb="11" eb="12">
      <t>トモナ</t>
    </rPh>
    <rPh sb="13" eb="16">
      <t>エキシュウヘン</t>
    </rPh>
    <rPh sb="17" eb="19">
      <t>ショウギョウ</t>
    </rPh>
    <rPh sb="19" eb="21">
      <t>シセツ</t>
    </rPh>
    <rPh sb="21" eb="23">
      <t>カイギョウ</t>
    </rPh>
    <rPh sb="23" eb="24">
      <t>トウ</t>
    </rPh>
    <rPh sb="28" eb="32">
      <t>リヨウダイスウ</t>
    </rPh>
    <rPh sb="33" eb="37">
      <t>リョウキンシュウニュウ</t>
    </rPh>
    <rPh sb="38" eb="42">
      <t>ゾウカケイコウ</t>
    </rPh>
    <rPh sb="49" eb="51">
      <t>レイワ</t>
    </rPh>
    <rPh sb="51" eb="54">
      <t>ガンネンド</t>
    </rPh>
    <rPh sb="54" eb="56">
      <t>イゼン</t>
    </rPh>
    <rPh sb="57" eb="59">
      <t>スイジュン</t>
    </rPh>
    <rPh sb="61" eb="63">
      <t>カイフク</t>
    </rPh>
    <rPh sb="102" eb="104">
      <t>ジョウキョウ</t>
    </rPh>
    <rPh sb="110" eb="112">
      <t>コンゴ</t>
    </rPh>
    <phoneticPr fontId="5"/>
  </si>
  <si>
    <t>　当施設は駅周辺に立地しており、駅利用や商業施設でのお買い物などを目的とした利用者が多い駐車場である。
　令和5年度の利用状況は、北陸新幹線福井開業に伴う駅周辺の商業施設開業等により、利用台数、料金収入とも、前年度より増加している。</t>
    <rPh sb="1" eb="6">
      <t>ホクリクシンカンセン</t>
    </rPh>
    <rPh sb="6" eb="10">
      <t>フクイカイギョウ</t>
    </rPh>
    <rPh sb="11" eb="12">
      <t>トモナ</t>
    </rPh>
    <rPh sb="13" eb="16">
      <t>エキシュウヘン</t>
    </rPh>
    <rPh sb="17" eb="19">
      <t>ショウギョウ</t>
    </rPh>
    <rPh sb="19" eb="21">
      <t>シセツ</t>
    </rPh>
    <rPh sb="21" eb="23">
      <t>カイギョウ</t>
    </rPh>
    <rPh sb="23" eb="24">
      <t>トウ</t>
    </rPh>
    <rPh sb="28" eb="32">
      <t>リヨウダイスウ</t>
    </rPh>
    <rPh sb="33" eb="37">
      <t>リョウキンシュウニュウ</t>
    </rPh>
    <rPh sb="38" eb="42">
      <t>ゾウカケイコウ</t>
    </rPh>
    <rPh sb="49" eb="51">
      <t>レイワ</t>
    </rPh>
    <rPh sb="51" eb="54">
      <t>ガンネンド</t>
    </rPh>
    <rPh sb="57" eb="59">
      <t>スイジュン</t>
    </rPh>
    <rPh sb="61" eb="63">
      <t>カイフク</t>
    </rPh>
    <rPh sb="113" eb="115">
      <t>ジョウキョウコンゴ</t>
    </rPh>
    <phoneticPr fontId="5"/>
  </si>
  <si>
    <t>　平成19年10月に開設し16年経過しており、各設備等については計画的な更新が必要である。
　令和3年3月に策定した「福井県駐車場整備事業経営戦略」に基づき、計画的に設備更新を行い、収支の健全化を図っていく。
　躯体等についても、定期点検、予防保全型の修繕を行い、コスト縮減に努めるとともに、適正な管理運営、安全確保に努めていく。</t>
    <phoneticPr fontId="5"/>
  </si>
  <si>
    <t>　令和5年度の総収益は、北陸新幹線福井開業に伴う駅周辺の商業施設開業等により、前年度より増加した。一方で、原油価格等の高騰や、照明のLED化等により、総費用についても増加した。収益的収支比率は前年度より6.7％増加し、売上高ＧＯＰ比率は前年度より2.4％減少した。</t>
    <rPh sb="63" eb="65">
      <t>ショウメイ</t>
    </rPh>
    <rPh sb="69" eb="70">
      <t>カ</t>
    </rPh>
    <rPh sb="70" eb="71">
      <t>トウ</t>
    </rPh>
    <rPh sb="127" eb="12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</si>
</sst>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52.7</c:v>
                </c:pt>
                <c:pt idx="1">
                  <c:v>34</c:v>
                </c:pt>
                <c:pt idx="2">
                  <c:v>36.5</c:v>
                </c:pt>
                <c:pt idx="3">
                  <c:v>41.6</c:v>
                </c:pt>
                <c:pt idx="4">
                  <c:v>48.3</c:v>
                </c:pt>
              </c:numCache>
            </c:numRef>
          </c:val>
          <c:extLst>
            <c:ext xmlns:c16="http://schemas.microsoft.com/office/drawing/2014/chart" uri="{C3380CC4-5D6E-409C-BE32-E72D297353CC}">
              <c16:uniqueId val="{00000000-7B1E-4829-9E57-F6A27475E2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7B1E-4829-9E57-F6A27475E2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601.29999999999995</c:v>
                </c:pt>
                <c:pt idx="1">
                  <c:v>875.9</c:v>
                </c:pt>
                <c:pt idx="2">
                  <c:v>689</c:v>
                </c:pt>
                <c:pt idx="3">
                  <c:v>438.8</c:v>
                </c:pt>
                <c:pt idx="4">
                  <c:v>256.2</c:v>
                </c:pt>
              </c:numCache>
            </c:numRef>
          </c:val>
          <c:extLst>
            <c:ext xmlns:c16="http://schemas.microsoft.com/office/drawing/2014/chart" uri="{C3380CC4-5D6E-409C-BE32-E72D297353CC}">
              <c16:uniqueId val="{00000000-D54F-4508-9635-A3FB18082B9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D54F-4508-9635-A3FB18082B9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EE5-4C33-B6E5-6C11480DC5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E5-4C33-B6E5-6C11480DC5B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489-4DA8-A97D-B01868B79D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89-4DA8-A97D-B01868B79D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15.4</c:v>
                </c:pt>
                <c:pt idx="2">
                  <c:v>0</c:v>
                </c:pt>
                <c:pt idx="3">
                  <c:v>0</c:v>
                </c:pt>
                <c:pt idx="4">
                  <c:v>0</c:v>
                </c:pt>
              </c:numCache>
            </c:numRef>
          </c:val>
          <c:extLst>
            <c:ext xmlns:c16="http://schemas.microsoft.com/office/drawing/2014/chart" uri="{C3380CC4-5D6E-409C-BE32-E72D297353CC}">
              <c16:uniqueId val="{00000000-1029-4B2C-9F2E-BE6787A9C93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1029-4B2C-9F2E-BE6787A9C93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36123</c:v>
                </c:pt>
                <c:pt idx="2">
                  <c:v>0</c:v>
                </c:pt>
                <c:pt idx="3">
                  <c:v>0</c:v>
                </c:pt>
                <c:pt idx="4">
                  <c:v>0</c:v>
                </c:pt>
              </c:numCache>
            </c:numRef>
          </c:val>
          <c:extLst>
            <c:ext xmlns:c16="http://schemas.microsoft.com/office/drawing/2014/chart" uri="{C3380CC4-5D6E-409C-BE32-E72D297353CC}">
              <c16:uniqueId val="{00000000-2929-45F1-9149-24F7CC7B47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2929-45F1-9149-24F7CC7B477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276</c:v>
                </c:pt>
                <c:pt idx="1">
                  <c:v>175.5</c:v>
                </c:pt>
                <c:pt idx="2">
                  <c:v>180.5</c:v>
                </c:pt>
                <c:pt idx="3">
                  <c:v>197</c:v>
                </c:pt>
                <c:pt idx="4">
                  <c:v>216</c:v>
                </c:pt>
              </c:numCache>
            </c:numRef>
          </c:val>
          <c:extLst>
            <c:ext xmlns:c16="http://schemas.microsoft.com/office/drawing/2014/chart" uri="{C3380CC4-5D6E-409C-BE32-E72D297353CC}">
              <c16:uniqueId val="{00000000-21AA-4204-B3A1-86C9EC8A2E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21AA-4204-B3A1-86C9EC8A2E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22.9</c:v>
                </c:pt>
                <c:pt idx="1">
                  <c:v>1.5</c:v>
                </c:pt>
                <c:pt idx="2">
                  <c:v>17.600000000000001</c:v>
                </c:pt>
                <c:pt idx="3">
                  <c:v>23.1</c:v>
                </c:pt>
                <c:pt idx="4">
                  <c:v>20.7</c:v>
                </c:pt>
              </c:numCache>
            </c:numRef>
          </c:val>
          <c:extLst>
            <c:ext xmlns:c16="http://schemas.microsoft.com/office/drawing/2014/chart" uri="{C3380CC4-5D6E-409C-BE32-E72D297353CC}">
              <c16:uniqueId val="{00000000-9EA2-4681-9FBA-0898FB75780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9EA2-4681-9FBA-0898FB75780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24345</c:v>
                </c:pt>
                <c:pt idx="1">
                  <c:v>935</c:v>
                </c:pt>
                <c:pt idx="2">
                  <c:v>10809</c:v>
                </c:pt>
                <c:pt idx="3">
                  <c:v>16600</c:v>
                </c:pt>
                <c:pt idx="4">
                  <c:v>17259</c:v>
                </c:pt>
              </c:numCache>
            </c:numRef>
          </c:val>
          <c:extLst>
            <c:ext xmlns:c16="http://schemas.microsoft.com/office/drawing/2014/chart" uri="{C3380CC4-5D6E-409C-BE32-E72D297353CC}">
              <c16:uniqueId val="{00000000-1A48-4BD0-BABB-9A996981F7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1A48-4BD0-BABB-9A996981F78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LJ10" sqref="LJ10:NB1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福井県　福井駅前地下駐車場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2828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52.7</v>
      </c>
      <c r="V31" s="113"/>
      <c r="W31" s="113"/>
      <c r="X31" s="113"/>
      <c r="Y31" s="113"/>
      <c r="Z31" s="113"/>
      <c r="AA31" s="113"/>
      <c r="AB31" s="113"/>
      <c r="AC31" s="113"/>
      <c r="AD31" s="113"/>
      <c r="AE31" s="113"/>
      <c r="AF31" s="113"/>
      <c r="AG31" s="113"/>
      <c r="AH31" s="113"/>
      <c r="AI31" s="113"/>
      <c r="AJ31" s="113"/>
      <c r="AK31" s="113"/>
      <c r="AL31" s="113"/>
      <c r="AM31" s="113"/>
      <c r="AN31" s="113">
        <f>データ!Z7</f>
        <v>34</v>
      </c>
      <c r="AO31" s="113"/>
      <c r="AP31" s="113"/>
      <c r="AQ31" s="113"/>
      <c r="AR31" s="113"/>
      <c r="AS31" s="113"/>
      <c r="AT31" s="113"/>
      <c r="AU31" s="113"/>
      <c r="AV31" s="113"/>
      <c r="AW31" s="113"/>
      <c r="AX31" s="113"/>
      <c r="AY31" s="113"/>
      <c r="AZ31" s="113"/>
      <c r="BA31" s="113"/>
      <c r="BB31" s="113"/>
      <c r="BC31" s="113"/>
      <c r="BD31" s="113"/>
      <c r="BE31" s="113"/>
      <c r="BF31" s="113"/>
      <c r="BG31" s="113">
        <f>データ!AA7</f>
        <v>36.5</v>
      </c>
      <c r="BH31" s="113"/>
      <c r="BI31" s="113"/>
      <c r="BJ31" s="113"/>
      <c r="BK31" s="113"/>
      <c r="BL31" s="113"/>
      <c r="BM31" s="113"/>
      <c r="BN31" s="113"/>
      <c r="BO31" s="113"/>
      <c r="BP31" s="113"/>
      <c r="BQ31" s="113"/>
      <c r="BR31" s="113"/>
      <c r="BS31" s="113"/>
      <c r="BT31" s="113"/>
      <c r="BU31" s="113"/>
      <c r="BV31" s="113"/>
      <c r="BW31" s="113"/>
      <c r="BX31" s="113"/>
      <c r="BY31" s="113"/>
      <c r="BZ31" s="113">
        <f>データ!AB7</f>
        <v>41.6</v>
      </c>
      <c r="CA31" s="113"/>
      <c r="CB31" s="113"/>
      <c r="CC31" s="113"/>
      <c r="CD31" s="113"/>
      <c r="CE31" s="113"/>
      <c r="CF31" s="113"/>
      <c r="CG31" s="113"/>
      <c r="CH31" s="113"/>
      <c r="CI31" s="113"/>
      <c r="CJ31" s="113"/>
      <c r="CK31" s="113"/>
      <c r="CL31" s="113"/>
      <c r="CM31" s="113"/>
      <c r="CN31" s="113"/>
      <c r="CO31" s="113"/>
      <c r="CP31" s="113"/>
      <c r="CQ31" s="113"/>
      <c r="CR31" s="113"/>
      <c r="CS31" s="113">
        <f>データ!AC7</f>
        <v>48.3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15.4</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276</v>
      </c>
      <c r="JD31" s="115"/>
      <c r="JE31" s="115"/>
      <c r="JF31" s="115"/>
      <c r="JG31" s="115"/>
      <c r="JH31" s="115"/>
      <c r="JI31" s="115"/>
      <c r="JJ31" s="115"/>
      <c r="JK31" s="115"/>
      <c r="JL31" s="115"/>
      <c r="JM31" s="115"/>
      <c r="JN31" s="115"/>
      <c r="JO31" s="115"/>
      <c r="JP31" s="115"/>
      <c r="JQ31" s="115"/>
      <c r="JR31" s="115"/>
      <c r="JS31" s="115"/>
      <c r="JT31" s="115"/>
      <c r="JU31" s="116"/>
      <c r="JV31" s="114">
        <f>データ!DL7</f>
        <v>175.5</v>
      </c>
      <c r="JW31" s="115"/>
      <c r="JX31" s="115"/>
      <c r="JY31" s="115"/>
      <c r="JZ31" s="115"/>
      <c r="KA31" s="115"/>
      <c r="KB31" s="115"/>
      <c r="KC31" s="115"/>
      <c r="KD31" s="115"/>
      <c r="KE31" s="115"/>
      <c r="KF31" s="115"/>
      <c r="KG31" s="115"/>
      <c r="KH31" s="115"/>
      <c r="KI31" s="115"/>
      <c r="KJ31" s="115"/>
      <c r="KK31" s="115"/>
      <c r="KL31" s="115"/>
      <c r="KM31" s="115"/>
      <c r="KN31" s="116"/>
      <c r="KO31" s="114">
        <f>データ!DM7</f>
        <v>180.5</v>
      </c>
      <c r="KP31" s="115"/>
      <c r="KQ31" s="115"/>
      <c r="KR31" s="115"/>
      <c r="KS31" s="115"/>
      <c r="KT31" s="115"/>
      <c r="KU31" s="115"/>
      <c r="KV31" s="115"/>
      <c r="KW31" s="115"/>
      <c r="KX31" s="115"/>
      <c r="KY31" s="115"/>
      <c r="KZ31" s="115"/>
      <c r="LA31" s="115"/>
      <c r="LB31" s="115"/>
      <c r="LC31" s="115"/>
      <c r="LD31" s="115"/>
      <c r="LE31" s="115"/>
      <c r="LF31" s="115"/>
      <c r="LG31" s="116"/>
      <c r="LH31" s="114">
        <f>データ!DN7</f>
        <v>197</v>
      </c>
      <c r="LI31" s="115"/>
      <c r="LJ31" s="115"/>
      <c r="LK31" s="115"/>
      <c r="LL31" s="115"/>
      <c r="LM31" s="115"/>
      <c r="LN31" s="115"/>
      <c r="LO31" s="115"/>
      <c r="LP31" s="115"/>
      <c r="LQ31" s="115"/>
      <c r="LR31" s="115"/>
      <c r="LS31" s="115"/>
      <c r="LT31" s="115"/>
      <c r="LU31" s="115"/>
      <c r="LV31" s="115"/>
      <c r="LW31" s="115"/>
      <c r="LX31" s="115"/>
      <c r="LY31" s="115"/>
      <c r="LZ31" s="116"/>
      <c r="MA31" s="114">
        <f>データ!DO7</f>
        <v>216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153.80000000000001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163.5</v>
      </c>
      <c r="KP32" s="115"/>
      <c r="KQ32" s="115"/>
      <c r="KR32" s="115"/>
      <c r="KS32" s="115"/>
      <c r="KT32" s="115"/>
      <c r="KU32" s="115"/>
      <c r="KV32" s="115"/>
      <c r="KW32" s="115"/>
      <c r="KX32" s="115"/>
      <c r="KY32" s="115"/>
      <c r="KZ32" s="115"/>
      <c r="LA32" s="115"/>
      <c r="LB32" s="115"/>
      <c r="LC32" s="115"/>
      <c r="LD32" s="115"/>
      <c r="LE32" s="115"/>
      <c r="LF32" s="115"/>
      <c r="LG32" s="116"/>
      <c r="LH32" s="114">
        <f>データ!DS7</f>
        <v>178.3</v>
      </c>
      <c r="LI32" s="115"/>
      <c r="LJ32" s="115"/>
      <c r="LK32" s="115"/>
      <c r="LL32" s="115"/>
      <c r="LM32" s="115"/>
      <c r="LN32" s="115"/>
      <c r="LO32" s="115"/>
      <c r="LP32" s="115"/>
      <c r="LQ32" s="115"/>
      <c r="LR32" s="115"/>
      <c r="LS32" s="115"/>
      <c r="LT32" s="115"/>
      <c r="LU32" s="115"/>
      <c r="LV32" s="115"/>
      <c r="LW32" s="115"/>
      <c r="LX32" s="115"/>
      <c r="LY32" s="115"/>
      <c r="LZ32" s="116"/>
      <c r="MA32" s="114">
        <f>データ!DT7</f>
        <v>181.9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36123</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22.9</v>
      </c>
      <c r="EM52" s="113"/>
      <c r="EN52" s="113"/>
      <c r="EO52" s="113"/>
      <c r="EP52" s="113"/>
      <c r="EQ52" s="113"/>
      <c r="ER52" s="113"/>
      <c r="ES52" s="113"/>
      <c r="ET52" s="113"/>
      <c r="EU52" s="113"/>
      <c r="EV52" s="113"/>
      <c r="EW52" s="113"/>
      <c r="EX52" s="113"/>
      <c r="EY52" s="113"/>
      <c r="EZ52" s="113"/>
      <c r="FA52" s="113"/>
      <c r="FB52" s="113"/>
      <c r="FC52" s="113"/>
      <c r="FD52" s="113"/>
      <c r="FE52" s="113">
        <f>データ!BG7</f>
        <v>1.5</v>
      </c>
      <c r="FF52" s="113"/>
      <c r="FG52" s="113"/>
      <c r="FH52" s="113"/>
      <c r="FI52" s="113"/>
      <c r="FJ52" s="113"/>
      <c r="FK52" s="113"/>
      <c r="FL52" s="113"/>
      <c r="FM52" s="113"/>
      <c r="FN52" s="113"/>
      <c r="FO52" s="113"/>
      <c r="FP52" s="113"/>
      <c r="FQ52" s="113"/>
      <c r="FR52" s="113"/>
      <c r="FS52" s="113"/>
      <c r="FT52" s="113"/>
      <c r="FU52" s="113"/>
      <c r="FV52" s="113"/>
      <c r="FW52" s="113"/>
      <c r="FX52" s="113">
        <f>データ!BH7</f>
        <v>17.600000000000001</v>
      </c>
      <c r="FY52" s="113"/>
      <c r="FZ52" s="113"/>
      <c r="GA52" s="113"/>
      <c r="GB52" s="113"/>
      <c r="GC52" s="113"/>
      <c r="GD52" s="113"/>
      <c r="GE52" s="113"/>
      <c r="GF52" s="113"/>
      <c r="GG52" s="113"/>
      <c r="GH52" s="113"/>
      <c r="GI52" s="113"/>
      <c r="GJ52" s="113"/>
      <c r="GK52" s="113"/>
      <c r="GL52" s="113"/>
      <c r="GM52" s="113"/>
      <c r="GN52" s="113"/>
      <c r="GO52" s="113"/>
      <c r="GP52" s="113"/>
      <c r="GQ52" s="113">
        <f>データ!BI7</f>
        <v>23.1</v>
      </c>
      <c r="GR52" s="113"/>
      <c r="GS52" s="113"/>
      <c r="GT52" s="113"/>
      <c r="GU52" s="113"/>
      <c r="GV52" s="113"/>
      <c r="GW52" s="113"/>
      <c r="GX52" s="113"/>
      <c r="GY52" s="113"/>
      <c r="GZ52" s="113"/>
      <c r="HA52" s="113"/>
      <c r="HB52" s="113"/>
      <c r="HC52" s="113"/>
      <c r="HD52" s="113"/>
      <c r="HE52" s="113"/>
      <c r="HF52" s="113"/>
      <c r="HG52" s="113"/>
      <c r="HH52" s="113"/>
      <c r="HI52" s="113"/>
      <c r="HJ52" s="113">
        <f>データ!BJ7</f>
        <v>20.7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24345</v>
      </c>
      <c r="JD52" s="120"/>
      <c r="JE52" s="120"/>
      <c r="JF52" s="120"/>
      <c r="JG52" s="120"/>
      <c r="JH52" s="120"/>
      <c r="JI52" s="120"/>
      <c r="JJ52" s="120"/>
      <c r="JK52" s="120"/>
      <c r="JL52" s="120"/>
      <c r="JM52" s="120"/>
      <c r="JN52" s="120"/>
      <c r="JO52" s="120"/>
      <c r="JP52" s="120"/>
      <c r="JQ52" s="120"/>
      <c r="JR52" s="120"/>
      <c r="JS52" s="120"/>
      <c r="JT52" s="120"/>
      <c r="JU52" s="120"/>
      <c r="JV52" s="120">
        <f>データ!BR7</f>
        <v>935</v>
      </c>
      <c r="JW52" s="120"/>
      <c r="JX52" s="120"/>
      <c r="JY52" s="120"/>
      <c r="JZ52" s="120"/>
      <c r="KA52" s="120"/>
      <c r="KB52" s="120"/>
      <c r="KC52" s="120"/>
      <c r="KD52" s="120"/>
      <c r="KE52" s="120"/>
      <c r="KF52" s="120"/>
      <c r="KG52" s="120"/>
      <c r="KH52" s="120"/>
      <c r="KI52" s="120"/>
      <c r="KJ52" s="120"/>
      <c r="KK52" s="120"/>
      <c r="KL52" s="120"/>
      <c r="KM52" s="120"/>
      <c r="KN52" s="120"/>
      <c r="KO52" s="120">
        <f>データ!BS7</f>
        <v>10809</v>
      </c>
      <c r="KP52" s="120"/>
      <c r="KQ52" s="120"/>
      <c r="KR52" s="120"/>
      <c r="KS52" s="120"/>
      <c r="KT52" s="120"/>
      <c r="KU52" s="120"/>
      <c r="KV52" s="120"/>
      <c r="KW52" s="120"/>
      <c r="KX52" s="120"/>
      <c r="KY52" s="120"/>
      <c r="KZ52" s="120"/>
      <c r="LA52" s="120"/>
      <c r="LB52" s="120"/>
      <c r="LC52" s="120"/>
      <c r="LD52" s="120"/>
      <c r="LE52" s="120"/>
      <c r="LF52" s="120"/>
      <c r="LG52" s="120"/>
      <c r="LH52" s="120">
        <f>データ!BT7</f>
        <v>16600</v>
      </c>
      <c r="LI52" s="120"/>
      <c r="LJ52" s="120"/>
      <c r="LK52" s="120"/>
      <c r="LL52" s="120"/>
      <c r="LM52" s="120"/>
      <c r="LN52" s="120"/>
      <c r="LO52" s="120"/>
      <c r="LP52" s="120"/>
      <c r="LQ52" s="120"/>
      <c r="LR52" s="120"/>
      <c r="LS52" s="120"/>
      <c r="LT52" s="120"/>
      <c r="LU52" s="120"/>
      <c r="LV52" s="120"/>
      <c r="LW52" s="120"/>
      <c r="LX52" s="120"/>
      <c r="LY52" s="120"/>
      <c r="LZ52" s="120"/>
      <c r="MA52" s="120">
        <f>データ!BU7</f>
        <v>17259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255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177670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601.29999999999995</v>
      </c>
      <c r="KB77" s="115"/>
      <c r="KC77" s="115"/>
      <c r="KD77" s="115"/>
      <c r="KE77" s="115"/>
      <c r="KF77" s="115"/>
      <c r="KG77" s="115"/>
      <c r="KH77" s="115"/>
      <c r="KI77" s="115"/>
      <c r="KJ77" s="115"/>
      <c r="KK77" s="115"/>
      <c r="KL77" s="115"/>
      <c r="KM77" s="115"/>
      <c r="KN77" s="115"/>
      <c r="KO77" s="116"/>
      <c r="KP77" s="114">
        <f>データ!DA7</f>
        <v>875.9</v>
      </c>
      <c r="KQ77" s="115"/>
      <c r="KR77" s="115"/>
      <c r="KS77" s="115"/>
      <c r="KT77" s="115"/>
      <c r="KU77" s="115"/>
      <c r="KV77" s="115"/>
      <c r="KW77" s="115"/>
      <c r="KX77" s="115"/>
      <c r="KY77" s="115"/>
      <c r="KZ77" s="115"/>
      <c r="LA77" s="115"/>
      <c r="LB77" s="115"/>
      <c r="LC77" s="115"/>
      <c r="LD77" s="116"/>
      <c r="LE77" s="114">
        <f>データ!DB7</f>
        <v>689</v>
      </c>
      <c r="LF77" s="115"/>
      <c r="LG77" s="115"/>
      <c r="LH77" s="115"/>
      <c r="LI77" s="115"/>
      <c r="LJ77" s="115"/>
      <c r="LK77" s="115"/>
      <c r="LL77" s="115"/>
      <c r="LM77" s="115"/>
      <c r="LN77" s="115"/>
      <c r="LO77" s="115"/>
      <c r="LP77" s="115"/>
      <c r="LQ77" s="115"/>
      <c r="LR77" s="115"/>
      <c r="LS77" s="116"/>
      <c r="LT77" s="114">
        <f>データ!DC7</f>
        <v>438.8</v>
      </c>
      <c r="LU77" s="115"/>
      <c r="LV77" s="115"/>
      <c r="LW77" s="115"/>
      <c r="LX77" s="115"/>
      <c r="LY77" s="115"/>
      <c r="LZ77" s="115"/>
      <c r="MA77" s="115"/>
      <c r="MB77" s="115"/>
      <c r="MC77" s="115"/>
      <c r="MD77" s="115"/>
      <c r="ME77" s="115"/>
      <c r="MF77" s="115"/>
      <c r="MG77" s="115"/>
      <c r="MH77" s="116"/>
      <c r="MI77" s="114">
        <f>データ!DD7</f>
        <v>256.2</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163.69999999999999</v>
      </c>
      <c r="KB78" s="115"/>
      <c r="KC78" s="115"/>
      <c r="KD78" s="115"/>
      <c r="KE78" s="115"/>
      <c r="KF78" s="115"/>
      <c r="KG78" s="115"/>
      <c r="KH78" s="115"/>
      <c r="KI78" s="115"/>
      <c r="KJ78" s="115"/>
      <c r="KK78" s="115"/>
      <c r="KL78" s="115"/>
      <c r="KM78" s="115"/>
      <c r="KN78" s="115"/>
      <c r="KO78" s="116"/>
      <c r="KP78" s="114">
        <f>データ!DF7</f>
        <v>88</v>
      </c>
      <c r="KQ78" s="115"/>
      <c r="KR78" s="115"/>
      <c r="KS78" s="115"/>
      <c r="KT78" s="115"/>
      <c r="KU78" s="115"/>
      <c r="KV78" s="115"/>
      <c r="KW78" s="115"/>
      <c r="KX78" s="115"/>
      <c r="KY78" s="115"/>
      <c r="KZ78" s="115"/>
      <c r="LA78" s="115"/>
      <c r="LB78" s="115"/>
      <c r="LC78" s="115"/>
      <c r="LD78" s="116"/>
      <c r="LE78" s="114">
        <f>データ!DG7</f>
        <v>77.3</v>
      </c>
      <c r="LF78" s="115"/>
      <c r="LG78" s="115"/>
      <c r="LH78" s="115"/>
      <c r="LI78" s="115"/>
      <c r="LJ78" s="115"/>
      <c r="LK78" s="115"/>
      <c r="LL78" s="115"/>
      <c r="LM78" s="115"/>
      <c r="LN78" s="115"/>
      <c r="LO78" s="115"/>
      <c r="LP78" s="115"/>
      <c r="LQ78" s="115"/>
      <c r="LR78" s="115"/>
      <c r="LS78" s="116"/>
      <c r="LT78" s="114">
        <f>データ!DH7</f>
        <v>51.8</v>
      </c>
      <c r="LU78" s="115"/>
      <c r="LV78" s="115"/>
      <c r="LW78" s="115"/>
      <c r="LX78" s="115"/>
      <c r="LY78" s="115"/>
      <c r="LZ78" s="115"/>
      <c r="MA78" s="115"/>
      <c r="MB78" s="115"/>
      <c r="MC78" s="115"/>
      <c r="MD78" s="115"/>
      <c r="ME78" s="115"/>
      <c r="MF78" s="115"/>
      <c r="MG78" s="115"/>
      <c r="MH78" s="116"/>
      <c r="MI78" s="114">
        <f>データ!DI7</f>
        <v>45.3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K5rTRxD2W3qXfCk2D8WcFJ9PAFBoO2uMT5SEuKdfNe7heHWGrSTZtBdEdWtAIKIdX5o2647zaMzysH67y2hPA==" saltValue="qIhiHy63hUfS2ydCzI4vh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105</v>
      </c>
      <c r="AW5" s="47" t="s">
        <v>91</v>
      </c>
      <c r="AX5" s="47" t="s">
        <v>102</v>
      </c>
      <c r="AY5" s="47" t="s">
        <v>103</v>
      </c>
      <c r="AZ5" s="47" t="s">
        <v>94</v>
      </c>
      <c r="BA5" s="47" t="s">
        <v>95</v>
      </c>
      <c r="BB5" s="47" t="s">
        <v>96</v>
      </c>
      <c r="BC5" s="47" t="s">
        <v>97</v>
      </c>
      <c r="BD5" s="47" t="s">
        <v>98</v>
      </c>
      <c r="BE5" s="47" t="s">
        <v>99</v>
      </c>
      <c r="BF5" s="47" t="s">
        <v>104</v>
      </c>
      <c r="BG5" s="47" t="s">
        <v>90</v>
      </c>
      <c r="BH5" s="47" t="s">
        <v>106</v>
      </c>
      <c r="BI5" s="47" t="s">
        <v>102</v>
      </c>
      <c r="BJ5" s="47" t="s">
        <v>107</v>
      </c>
      <c r="BK5" s="47" t="s">
        <v>94</v>
      </c>
      <c r="BL5" s="47" t="s">
        <v>95</v>
      </c>
      <c r="BM5" s="47" t="s">
        <v>96</v>
      </c>
      <c r="BN5" s="47" t="s">
        <v>97</v>
      </c>
      <c r="BO5" s="47" t="s">
        <v>98</v>
      </c>
      <c r="BP5" s="47" t="s">
        <v>99</v>
      </c>
      <c r="BQ5" s="47" t="s">
        <v>89</v>
      </c>
      <c r="BR5" s="47" t="s">
        <v>90</v>
      </c>
      <c r="BS5" s="47" t="s">
        <v>108</v>
      </c>
      <c r="BT5" s="47" t="s">
        <v>102</v>
      </c>
      <c r="BU5" s="47" t="s">
        <v>103</v>
      </c>
      <c r="BV5" s="47" t="s">
        <v>94</v>
      </c>
      <c r="BW5" s="47" t="s">
        <v>95</v>
      </c>
      <c r="BX5" s="47" t="s">
        <v>96</v>
      </c>
      <c r="BY5" s="47" t="s">
        <v>97</v>
      </c>
      <c r="BZ5" s="47" t="s">
        <v>98</v>
      </c>
      <c r="CA5" s="47" t="s">
        <v>99</v>
      </c>
      <c r="CB5" s="47" t="s">
        <v>104</v>
      </c>
      <c r="CC5" s="47" t="s">
        <v>90</v>
      </c>
      <c r="CD5" s="47" t="s">
        <v>108</v>
      </c>
      <c r="CE5" s="47" t="s">
        <v>109</v>
      </c>
      <c r="CF5" s="47" t="s">
        <v>93</v>
      </c>
      <c r="CG5" s="47" t="s">
        <v>94</v>
      </c>
      <c r="CH5" s="47" t="s">
        <v>95</v>
      </c>
      <c r="CI5" s="47" t="s">
        <v>96</v>
      </c>
      <c r="CJ5" s="47" t="s">
        <v>97</v>
      </c>
      <c r="CK5" s="47" t="s">
        <v>98</v>
      </c>
      <c r="CL5" s="47" t="s">
        <v>99</v>
      </c>
      <c r="CM5" s="145"/>
      <c r="CN5" s="145"/>
      <c r="CO5" s="47" t="s">
        <v>89</v>
      </c>
      <c r="CP5" s="47" t="s">
        <v>101</v>
      </c>
      <c r="CQ5" s="47" t="s">
        <v>108</v>
      </c>
      <c r="CR5" s="47" t="s">
        <v>102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104</v>
      </c>
      <c r="DL5" s="47" t="s">
        <v>90</v>
      </c>
      <c r="DM5" s="47" t="s">
        <v>108</v>
      </c>
      <c r="DN5" s="47" t="s">
        <v>102</v>
      </c>
      <c r="DO5" s="47" t="s">
        <v>103</v>
      </c>
      <c r="DP5" s="47" t="s">
        <v>94</v>
      </c>
      <c r="DQ5" s="47" t="s">
        <v>95</v>
      </c>
      <c r="DR5" s="47" t="s">
        <v>96</v>
      </c>
      <c r="DS5" s="47" t="s">
        <v>97</v>
      </c>
      <c r="DT5" s="47" t="s">
        <v>98</v>
      </c>
      <c r="DU5" s="47" t="s">
        <v>99</v>
      </c>
    </row>
    <row r="6" spans="1:125" s="54" customFormat="1" x14ac:dyDescent="0.2">
      <c r="A6" s="37" t="s">
        <v>110</v>
      </c>
      <c r="B6" s="48">
        <f>B8</f>
        <v>2023</v>
      </c>
      <c r="C6" s="48">
        <f t="shared" ref="C6:X6" si="1">C8</f>
        <v>180009</v>
      </c>
      <c r="D6" s="48">
        <f t="shared" si="1"/>
        <v>47</v>
      </c>
      <c r="E6" s="48">
        <f t="shared" si="1"/>
        <v>14</v>
      </c>
      <c r="F6" s="48">
        <f t="shared" si="1"/>
        <v>0</v>
      </c>
      <c r="G6" s="48">
        <f t="shared" si="1"/>
        <v>1</v>
      </c>
      <c r="H6" s="48" t="str">
        <f>SUBSTITUTE(H8,"　","")</f>
        <v>福井県</v>
      </c>
      <c r="I6" s="48" t="str">
        <f t="shared" si="1"/>
        <v>福井駅前地下駐車場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16</v>
      </c>
      <c r="S6" s="50" t="str">
        <f t="shared" si="1"/>
        <v>駅</v>
      </c>
      <c r="T6" s="50" t="str">
        <f t="shared" si="1"/>
        <v>無</v>
      </c>
      <c r="U6" s="51">
        <f t="shared" si="1"/>
        <v>2828</v>
      </c>
      <c r="V6" s="51">
        <f t="shared" si="1"/>
        <v>200</v>
      </c>
      <c r="W6" s="51">
        <f t="shared" si="1"/>
        <v>300</v>
      </c>
      <c r="X6" s="50" t="str">
        <f t="shared" si="1"/>
        <v>代行制</v>
      </c>
      <c r="Y6" s="52">
        <f>IF(Y8="-",NA(),Y8)</f>
        <v>52.7</v>
      </c>
      <c r="Z6" s="52">
        <f t="shared" ref="Z6:AH6" si="2">IF(Z8="-",NA(),Z8)</f>
        <v>34</v>
      </c>
      <c r="AA6" s="52">
        <f t="shared" si="2"/>
        <v>36.5</v>
      </c>
      <c r="AB6" s="52">
        <f t="shared" si="2"/>
        <v>41.6</v>
      </c>
      <c r="AC6" s="52">
        <f t="shared" si="2"/>
        <v>48.3</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15.4</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36123</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22.9</v>
      </c>
      <c r="BG6" s="52">
        <f t="shared" ref="BG6:BO6" si="5">IF(BG8="-",NA(),BG8)</f>
        <v>1.5</v>
      </c>
      <c r="BH6" s="52">
        <f t="shared" si="5"/>
        <v>17.600000000000001</v>
      </c>
      <c r="BI6" s="52">
        <f t="shared" si="5"/>
        <v>23.1</v>
      </c>
      <c r="BJ6" s="52">
        <f t="shared" si="5"/>
        <v>20.7</v>
      </c>
      <c r="BK6" s="52">
        <f t="shared" si="5"/>
        <v>2.2000000000000002</v>
      </c>
      <c r="BL6" s="52">
        <f t="shared" si="5"/>
        <v>-81</v>
      </c>
      <c r="BM6" s="52">
        <f t="shared" si="5"/>
        <v>-25.1</v>
      </c>
      <c r="BN6" s="52">
        <f t="shared" si="5"/>
        <v>-18</v>
      </c>
      <c r="BO6" s="52">
        <f t="shared" si="5"/>
        <v>-20.7</v>
      </c>
      <c r="BP6" s="49" t="str">
        <f>IF(BP8="-","",IF(BP8="-","【-】","【"&amp;SUBSTITUTE(TEXT(BP8,"#,##0.0"),"-","△")&amp;"】"))</f>
        <v>【△55.6】</v>
      </c>
      <c r="BQ6" s="53">
        <f>IF(BQ8="-",NA(),BQ8)</f>
        <v>24345</v>
      </c>
      <c r="BR6" s="53">
        <f t="shared" ref="BR6:BZ6" si="6">IF(BR8="-",NA(),BR8)</f>
        <v>935</v>
      </c>
      <c r="BS6" s="53">
        <f t="shared" si="6"/>
        <v>10809</v>
      </c>
      <c r="BT6" s="53">
        <f t="shared" si="6"/>
        <v>16600</v>
      </c>
      <c r="BU6" s="53">
        <f t="shared" si="6"/>
        <v>17259</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111</v>
      </c>
      <c r="CM6" s="51">
        <f t="shared" ref="CM6:CN6" si="7">CM8</f>
        <v>255</v>
      </c>
      <c r="CN6" s="51">
        <f t="shared" si="7"/>
        <v>177670</v>
      </c>
      <c r="CO6" s="52"/>
      <c r="CP6" s="52"/>
      <c r="CQ6" s="52"/>
      <c r="CR6" s="52"/>
      <c r="CS6" s="52"/>
      <c r="CT6" s="52"/>
      <c r="CU6" s="52"/>
      <c r="CV6" s="52"/>
      <c r="CW6" s="52"/>
      <c r="CX6" s="52"/>
      <c r="CY6" s="49" t="s">
        <v>112</v>
      </c>
      <c r="CZ6" s="52">
        <f>IF(CZ8="-",NA(),CZ8)</f>
        <v>601.29999999999995</v>
      </c>
      <c r="DA6" s="52">
        <f t="shared" ref="DA6:DI6" si="8">IF(DA8="-",NA(),DA8)</f>
        <v>875.9</v>
      </c>
      <c r="DB6" s="52">
        <f t="shared" si="8"/>
        <v>689</v>
      </c>
      <c r="DC6" s="52">
        <f t="shared" si="8"/>
        <v>438.8</v>
      </c>
      <c r="DD6" s="52">
        <f t="shared" si="8"/>
        <v>256.2</v>
      </c>
      <c r="DE6" s="52">
        <f t="shared" si="8"/>
        <v>163.69999999999999</v>
      </c>
      <c r="DF6" s="52">
        <f t="shared" si="8"/>
        <v>88</v>
      </c>
      <c r="DG6" s="52">
        <f t="shared" si="8"/>
        <v>77.3</v>
      </c>
      <c r="DH6" s="52">
        <f t="shared" si="8"/>
        <v>51.8</v>
      </c>
      <c r="DI6" s="52">
        <f t="shared" si="8"/>
        <v>45.3</v>
      </c>
      <c r="DJ6" s="49" t="str">
        <f>IF(DJ8="-","",IF(DJ8="-","【-】","【"&amp;SUBSTITUTE(TEXT(DJ8,"#,##0.0"),"-","△")&amp;"】"))</f>
        <v>【79.0】</v>
      </c>
      <c r="DK6" s="52">
        <f>IF(DK8="-",NA(),DK8)</f>
        <v>276</v>
      </c>
      <c r="DL6" s="52">
        <f t="shared" ref="DL6:DT6" si="9">IF(DL8="-",NA(),DL8)</f>
        <v>175.5</v>
      </c>
      <c r="DM6" s="52">
        <f t="shared" si="9"/>
        <v>180.5</v>
      </c>
      <c r="DN6" s="52">
        <f t="shared" si="9"/>
        <v>197</v>
      </c>
      <c r="DO6" s="52">
        <f t="shared" si="9"/>
        <v>216</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113</v>
      </c>
      <c r="B7" s="48">
        <f t="shared" ref="B7:X7" si="10">B8</f>
        <v>2023</v>
      </c>
      <c r="C7" s="48">
        <f t="shared" si="10"/>
        <v>180009</v>
      </c>
      <c r="D7" s="48">
        <f t="shared" si="10"/>
        <v>47</v>
      </c>
      <c r="E7" s="48">
        <f t="shared" si="10"/>
        <v>14</v>
      </c>
      <c r="F7" s="48">
        <f t="shared" si="10"/>
        <v>0</v>
      </c>
      <c r="G7" s="48">
        <f t="shared" si="10"/>
        <v>1</v>
      </c>
      <c r="H7" s="48" t="str">
        <f t="shared" si="10"/>
        <v>福井県</v>
      </c>
      <c r="I7" s="48" t="str">
        <f t="shared" si="10"/>
        <v>福井駅前地下駐車場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16</v>
      </c>
      <c r="S7" s="50" t="str">
        <f t="shared" si="10"/>
        <v>駅</v>
      </c>
      <c r="T7" s="50" t="str">
        <f t="shared" si="10"/>
        <v>無</v>
      </c>
      <c r="U7" s="51">
        <f t="shared" si="10"/>
        <v>2828</v>
      </c>
      <c r="V7" s="51">
        <f t="shared" si="10"/>
        <v>200</v>
      </c>
      <c r="W7" s="51">
        <f t="shared" si="10"/>
        <v>300</v>
      </c>
      <c r="X7" s="50" t="str">
        <f t="shared" si="10"/>
        <v>代行制</v>
      </c>
      <c r="Y7" s="52">
        <f>Y8</f>
        <v>52.7</v>
      </c>
      <c r="Z7" s="52">
        <f t="shared" ref="Z7:AH7" si="11">Z8</f>
        <v>34</v>
      </c>
      <c r="AA7" s="52">
        <f t="shared" si="11"/>
        <v>36.5</v>
      </c>
      <c r="AB7" s="52">
        <f t="shared" si="11"/>
        <v>41.6</v>
      </c>
      <c r="AC7" s="52">
        <f t="shared" si="11"/>
        <v>48.3</v>
      </c>
      <c r="AD7" s="52">
        <f t="shared" si="11"/>
        <v>121.8</v>
      </c>
      <c r="AE7" s="52">
        <f t="shared" si="11"/>
        <v>111.3</v>
      </c>
      <c r="AF7" s="52">
        <f t="shared" si="11"/>
        <v>158.80000000000001</v>
      </c>
      <c r="AG7" s="52">
        <f t="shared" si="11"/>
        <v>120.9</v>
      </c>
      <c r="AH7" s="52">
        <f t="shared" si="11"/>
        <v>123.1</v>
      </c>
      <c r="AI7" s="49"/>
      <c r="AJ7" s="52">
        <f>AJ8</f>
        <v>0</v>
      </c>
      <c r="AK7" s="52">
        <f t="shared" ref="AK7:AS7" si="12">AK8</f>
        <v>15.4</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36123</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22.9</v>
      </c>
      <c r="BG7" s="52">
        <f t="shared" ref="BG7:BO7" si="14">BG8</f>
        <v>1.5</v>
      </c>
      <c r="BH7" s="52">
        <f t="shared" si="14"/>
        <v>17.600000000000001</v>
      </c>
      <c r="BI7" s="52">
        <f t="shared" si="14"/>
        <v>23.1</v>
      </c>
      <c r="BJ7" s="52">
        <f t="shared" si="14"/>
        <v>20.7</v>
      </c>
      <c r="BK7" s="52">
        <f t="shared" si="14"/>
        <v>2.2000000000000002</v>
      </c>
      <c r="BL7" s="52">
        <f t="shared" si="14"/>
        <v>-81</v>
      </c>
      <c r="BM7" s="52">
        <f t="shared" si="14"/>
        <v>-25.1</v>
      </c>
      <c r="BN7" s="52">
        <f t="shared" si="14"/>
        <v>-18</v>
      </c>
      <c r="BO7" s="52">
        <f t="shared" si="14"/>
        <v>-20.7</v>
      </c>
      <c r="BP7" s="49"/>
      <c r="BQ7" s="53">
        <f>BQ8</f>
        <v>24345</v>
      </c>
      <c r="BR7" s="53">
        <f t="shared" ref="BR7:BZ7" si="15">BR8</f>
        <v>935</v>
      </c>
      <c r="BS7" s="53">
        <f t="shared" si="15"/>
        <v>10809</v>
      </c>
      <c r="BT7" s="53">
        <f t="shared" si="15"/>
        <v>16600</v>
      </c>
      <c r="BU7" s="53">
        <f t="shared" si="15"/>
        <v>17259</v>
      </c>
      <c r="BV7" s="53">
        <f t="shared" si="15"/>
        <v>16100</v>
      </c>
      <c r="BW7" s="53">
        <f t="shared" si="15"/>
        <v>4836</v>
      </c>
      <c r="BX7" s="53">
        <f t="shared" si="15"/>
        <v>37213</v>
      </c>
      <c r="BY7" s="53">
        <f t="shared" si="15"/>
        <v>17293</v>
      </c>
      <c r="BZ7" s="53">
        <f t="shared" si="15"/>
        <v>15316</v>
      </c>
      <c r="CA7" s="51"/>
      <c r="CB7" s="52" t="s">
        <v>114</v>
      </c>
      <c r="CC7" s="52" t="s">
        <v>114</v>
      </c>
      <c r="CD7" s="52" t="s">
        <v>114</v>
      </c>
      <c r="CE7" s="52" t="s">
        <v>114</v>
      </c>
      <c r="CF7" s="52" t="s">
        <v>114</v>
      </c>
      <c r="CG7" s="52" t="s">
        <v>114</v>
      </c>
      <c r="CH7" s="52" t="s">
        <v>114</v>
      </c>
      <c r="CI7" s="52" t="s">
        <v>114</v>
      </c>
      <c r="CJ7" s="52" t="s">
        <v>114</v>
      </c>
      <c r="CK7" s="52" t="s">
        <v>111</v>
      </c>
      <c r="CL7" s="49"/>
      <c r="CM7" s="51">
        <f>CM8</f>
        <v>255</v>
      </c>
      <c r="CN7" s="51">
        <f>CN8</f>
        <v>177670</v>
      </c>
      <c r="CO7" s="52" t="s">
        <v>114</v>
      </c>
      <c r="CP7" s="52" t="s">
        <v>114</v>
      </c>
      <c r="CQ7" s="52" t="s">
        <v>114</v>
      </c>
      <c r="CR7" s="52" t="s">
        <v>114</v>
      </c>
      <c r="CS7" s="52" t="s">
        <v>114</v>
      </c>
      <c r="CT7" s="52" t="s">
        <v>114</v>
      </c>
      <c r="CU7" s="52" t="s">
        <v>114</v>
      </c>
      <c r="CV7" s="52" t="s">
        <v>114</v>
      </c>
      <c r="CW7" s="52" t="s">
        <v>114</v>
      </c>
      <c r="CX7" s="52" t="s">
        <v>111</v>
      </c>
      <c r="CY7" s="49"/>
      <c r="CZ7" s="52">
        <f>CZ8</f>
        <v>601.29999999999995</v>
      </c>
      <c r="DA7" s="52">
        <f t="shared" ref="DA7:DI7" si="16">DA8</f>
        <v>875.9</v>
      </c>
      <c r="DB7" s="52">
        <f t="shared" si="16"/>
        <v>689</v>
      </c>
      <c r="DC7" s="52">
        <f t="shared" si="16"/>
        <v>438.8</v>
      </c>
      <c r="DD7" s="52">
        <f t="shared" si="16"/>
        <v>256.2</v>
      </c>
      <c r="DE7" s="52">
        <f t="shared" si="16"/>
        <v>163.69999999999999</v>
      </c>
      <c r="DF7" s="52">
        <f t="shared" si="16"/>
        <v>88</v>
      </c>
      <c r="DG7" s="52">
        <f t="shared" si="16"/>
        <v>77.3</v>
      </c>
      <c r="DH7" s="52">
        <f t="shared" si="16"/>
        <v>51.8</v>
      </c>
      <c r="DI7" s="52">
        <f t="shared" si="16"/>
        <v>45.3</v>
      </c>
      <c r="DJ7" s="49"/>
      <c r="DK7" s="52">
        <f>DK8</f>
        <v>276</v>
      </c>
      <c r="DL7" s="52">
        <f t="shared" ref="DL7:DT7" si="17">DL8</f>
        <v>175.5</v>
      </c>
      <c r="DM7" s="52">
        <f t="shared" si="17"/>
        <v>180.5</v>
      </c>
      <c r="DN7" s="52">
        <f t="shared" si="17"/>
        <v>197</v>
      </c>
      <c r="DO7" s="52">
        <f t="shared" si="17"/>
        <v>216</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180009</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16</v>
      </c>
      <c r="S8" s="57" t="s">
        <v>125</v>
      </c>
      <c r="T8" s="57" t="s">
        <v>126</v>
      </c>
      <c r="U8" s="58">
        <v>2828</v>
      </c>
      <c r="V8" s="58">
        <v>200</v>
      </c>
      <c r="W8" s="58">
        <v>300</v>
      </c>
      <c r="X8" s="57" t="s">
        <v>127</v>
      </c>
      <c r="Y8" s="59">
        <v>52.7</v>
      </c>
      <c r="Z8" s="59">
        <v>34</v>
      </c>
      <c r="AA8" s="59">
        <v>36.5</v>
      </c>
      <c r="AB8" s="59">
        <v>41.6</v>
      </c>
      <c r="AC8" s="59">
        <v>48.3</v>
      </c>
      <c r="AD8" s="59">
        <v>121.8</v>
      </c>
      <c r="AE8" s="59">
        <v>111.3</v>
      </c>
      <c r="AF8" s="59">
        <v>158.80000000000001</v>
      </c>
      <c r="AG8" s="59">
        <v>120.9</v>
      </c>
      <c r="AH8" s="59">
        <v>123.1</v>
      </c>
      <c r="AI8" s="56">
        <v>1905.8</v>
      </c>
      <c r="AJ8" s="59">
        <v>0</v>
      </c>
      <c r="AK8" s="59">
        <v>15.4</v>
      </c>
      <c r="AL8" s="59">
        <v>0</v>
      </c>
      <c r="AM8" s="59">
        <v>0</v>
      </c>
      <c r="AN8" s="59">
        <v>0</v>
      </c>
      <c r="AO8" s="59">
        <v>6.5</v>
      </c>
      <c r="AP8" s="59">
        <v>10.1</v>
      </c>
      <c r="AQ8" s="59">
        <v>8.6</v>
      </c>
      <c r="AR8" s="59">
        <v>7.6</v>
      </c>
      <c r="AS8" s="59">
        <v>6.6</v>
      </c>
      <c r="AT8" s="56">
        <v>3.9</v>
      </c>
      <c r="AU8" s="60">
        <v>0</v>
      </c>
      <c r="AV8" s="60">
        <v>36123</v>
      </c>
      <c r="AW8" s="60">
        <v>0</v>
      </c>
      <c r="AX8" s="60">
        <v>0</v>
      </c>
      <c r="AY8" s="60">
        <v>0</v>
      </c>
      <c r="AZ8" s="60">
        <v>54</v>
      </c>
      <c r="BA8" s="60">
        <v>654</v>
      </c>
      <c r="BB8" s="60">
        <v>2466</v>
      </c>
      <c r="BC8" s="60">
        <v>58</v>
      </c>
      <c r="BD8" s="60">
        <v>49</v>
      </c>
      <c r="BE8" s="60">
        <v>127</v>
      </c>
      <c r="BF8" s="59">
        <v>22.9</v>
      </c>
      <c r="BG8" s="59">
        <v>1.5</v>
      </c>
      <c r="BH8" s="59">
        <v>17.600000000000001</v>
      </c>
      <c r="BI8" s="59">
        <v>23.1</v>
      </c>
      <c r="BJ8" s="59">
        <v>20.7</v>
      </c>
      <c r="BK8" s="59">
        <v>2.2000000000000002</v>
      </c>
      <c r="BL8" s="59">
        <v>-81</v>
      </c>
      <c r="BM8" s="59">
        <v>-25.1</v>
      </c>
      <c r="BN8" s="59">
        <v>-18</v>
      </c>
      <c r="BO8" s="59">
        <v>-20.7</v>
      </c>
      <c r="BP8" s="56">
        <v>-55.6</v>
      </c>
      <c r="BQ8" s="60">
        <v>24345</v>
      </c>
      <c r="BR8" s="60">
        <v>935</v>
      </c>
      <c r="BS8" s="60">
        <v>10809</v>
      </c>
      <c r="BT8" s="61">
        <v>16600</v>
      </c>
      <c r="BU8" s="61">
        <v>17259</v>
      </c>
      <c r="BV8" s="60">
        <v>16100</v>
      </c>
      <c r="BW8" s="60">
        <v>4836</v>
      </c>
      <c r="BX8" s="60">
        <v>37213</v>
      </c>
      <c r="BY8" s="60">
        <v>17293</v>
      </c>
      <c r="BZ8" s="60">
        <v>15316</v>
      </c>
      <c r="CA8" s="58">
        <v>12639</v>
      </c>
      <c r="CB8" s="59" t="s">
        <v>119</v>
      </c>
      <c r="CC8" s="59" t="s">
        <v>119</v>
      </c>
      <c r="CD8" s="59" t="s">
        <v>119</v>
      </c>
      <c r="CE8" s="59" t="s">
        <v>119</v>
      </c>
      <c r="CF8" s="59" t="s">
        <v>119</v>
      </c>
      <c r="CG8" s="59" t="s">
        <v>119</v>
      </c>
      <c r="CH8" s="59" t="s">
        <v>119</v>
      </c>
      <c r="CI8" s="59" t="s">
        <v>119</v>
      </c>
      <c r="CJ8" s="59" t="s">
        <v>119</v>
      </c>
      <c r="CK8" s="59" t="s">
        <v>119</v>
      </c>
      <c r="CL8" s="56" t="s">
        <v>119</v>
      </c>
      <c r="CM8" s="58">
        <v>255</v>
      </c>
      <c r="CN8" s="58">
        <v>177670</v>
      </c>
      <c r="CO8" s="59" t="s">
        <v>119</v>
      </c>
      <c r="CP8" s="59" t="s">
        <v>119</v>
      </c>
      <c r="CQ8" s="59" t="s">
        <v>119</v>
      </c>
      <c r="CR8" s="59" t="s">
        <v>119</v>
      </c>
      <c r="CS8" s="59" t="s">
        <v>119</v>
      </c>
      <c r="CT8" s="59" t="s">
        <v>119</v>
      </c>
      <c r="CU8" s="59" t="s">
        <v>119</v>
      </c>
      <c r="CV8" s="59" t="s">
        <v>119</v>
      </c>
      <c r="CW8" s="59" t="s">
        <v>119</v>
      </c>
      <c r="CX8" s="59" t="s">
        <v>119</v>
      </c>
      <c r="CY8" s="56" t="s">
        <v>119</v>
      </c>
      <c r="CZ8" s="59">
        <v>601.29999999999995</v>
      </c>
      <c r="DA8" s="59">
        <v>875.9</v>
      </c>
      <c r="DB8" s="59">
        <v>689</v>
      </c>
      <c r="DC8" s="59">
        <v>438.8</v>
      </c>
      <c r="DD8" s="59">
        <v>256.2</v>
      </c>
      <c r="DE8" s="59">
        <v>163.69999999999999</v>
      </c>
      <c r="DF8" s="59">
        <v>88</v>
      </c>
      <c r="DG8" s="59">
        <v>77.3</v>
      </c>
      <c r="DH8" s="59">
        <v>51.8</v>
      </c>
      <c r="DI8" s="59">
        <v>45.3</v>
      </c>
      <c r="DJ8" s="56">
        <v>79</v>
      </c>
      <c r="DK8" s="59">
        <v>276</v>
      </c>
      <c r="DL8" s="59">
        <v>175.5</v>
      </c>
      <c r="DM8" s="59">
        <v>180.5</v>
      </c>
      <c r="DN8" s="59">
        <v>197</v>
      </c>
      <c r="DO8" s="59">
        <v>216</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EE57FB6-21D5-48AE-A94B-6FDE3AC7485A}"/>
</file>

<file path=customXml/itemProps2.xml><?xml version="1.0" encoding="utf-8"?>
<ds:datastoreItem xmlns:ds="http://schemas.openxmlformats.org/officeDocument/2006/customXml" ds:itemID="{D9CC2612-99DC-4196-91FD-C62FF535C69D}"/>
</file>

<file path=customXml/itemProps3.xml><?xml version="1.0" encoding="utf-8"?>
<ds:datastoreItem xmlns:ds="http://schemas.openxmlformats.org/officeDocument/2006/customXml" ds:itemID="{7C355DFF-4282-4AF6-B650-9D1A3CF676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2025-02-14T05:29:27Z</dcterms:created>
  <dcterms:modified xsi:type="dcterms:W3CDTF">2025-02-14T05:29:50Z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