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2" documentId="13_ncr:1_{3E9CE999-52FA-4A54-841A-C64C198471DE}" xr6:coauthVersionLast="47" xr6:coauthVersionMax="47" xr10:uidLastSave="{BA3137E0-4EF6-48B0-84A2-8AE8A17F43E7}"/>
  <workbookProtection workbookAlgorithmName="SHA-512" workbookHashValue="A19ZIigkrHKjCc8CiS3QtvqpVYt9CFQoova0Rv8x8HXJ2/yaioWSwbxpWdyIQN/xOMcHPiyOTH4abftimxUfRQ==" workbookSaltValue="vFks6U4JOETa0/muLu43ng=="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8"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5" i="4"/>
  <c r="I85" i="4"/>
  <c r="G85" i="4"/>
  <c r="E85" i="4"/>
  <c r="AT10" i="4"/>
  <c r="AL10" i="4"/>
  <c r="AL8" i="4"/>
</calcChain>
</file>

<file path=xl/sharedStrings.xml><?xml version="1.0" encoding="utf-8"?>
<sst xmlns="http://schemas.openxmlformats.org/spreadsheetml/2006/main" count="253" uniqueCount="114">
  <si>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</si>
  <si>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</si>
  <si>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</si>
  <si>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</si>
  <si>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</si>
  <si>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</si>
  <si>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</si>
  <si>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</si>
  <si>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</si>
  <si>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</si>
  <si>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</si>
  <si>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</si>
  <si>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</si>
  <si>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</si>
  <si>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</si>
  <si>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</si>
  <si>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</si>
  <si>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</si>
  <si>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</si>
  <si>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</si>
  <si>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</si>
  <si>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</si>
  <si>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</si>
  <si>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</si>
  <si>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</si>
  <si>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</si>
  <si>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</si>
  <si>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①経常収支比率
　昨年度に引き続き、経常収益と経常費用がほぼ同額であり、経常的に獲得する収益で経常的に発生する費用を賄えている。
②累積欠損金比率
　本年度に純損失を計上したため、0%を上回ったものの、全国平均を大幅に下回っていることから経営の健全性に問題はない。
③流動比率
　100%を上回っており、短期的な支払い能力に問題はない。
④企業債残高対事業規模比率
　企業債償還額は一般会計からの負担によるため0%となっている。
⑤経費回収率
　使用料ではなく市町村からの維持管理負担金収入であるため0%となっている。
⑥汚水処理原価
　地形的要因から維持管理費が比較的高い一方、有収水量は大都市圏に比べ多くないため、平均に比べると原価は高い傾向にある。
⑦施設利用率、⑧水洗化率
　平均に比べ低い値だが、引き続き、関連市町村の下水道整備促進及び普及活動等により向上を図る。</t>
    <rPh sb="79" eb="82">
      <t>ジュンソンシツ</t>
    </rPh>
    <rPh sb="83" eb="85">
      <t>ケイジョウ</t>
    </rPh>
    <rPh sb="93" eb="95">
      <t>ウワマワ</t>
    </rPh>
    <rPh sb="101" eb="103">
      <t>ゼンコク</t>
    </rPh>
    <rPh sb="103" eb="105">
      <t>ヘイキン</t>
    </rPh>
    <rPh sb="106" eb="108">
      <t>オオハバ</t>
    </rPh>
    <rPh sb="109" eb="111">
      <t>シタマワ</t>
    </rPh>
    <rPh sb="119" eb="121">
      <t>ケイエイ</t>
    </rPh>
    <rPh sb="122" eb="125">
      <t>ケンゼンセイ</t>
    </rPh>
    <rPh sb="126" eb="128">
      <t>モンダイ</t>
    </rPh>
    <rPh sb="145" eb="147">
      <t>ウワマワ</t>
    </rPh>
    <rPh sb="152" eb="155">
      <t>タンキテキ</t>
    </rPh>
    <rPh sb="156" eb="158">
      <t>シハラ</t>
    </rPh>
    <rPh sb="159" eb="161">
      <t>ノウリョク</t>
    </rPh>
    <rPh sb="162" eb="164">
      <t>モンダイ</t>
    </rPh>
    <phoneticPr fontId="4"/>
  </si>
  <si>
    <t>2. 老朽化の状況について</t>
    <phoneticPr fontId="4"/>
  </si>
  <si>
    <t>①有形固定資産減価償却率
　R2からの法適用のため、平均より低い値となっているが、今後上昇することが予想されるため、長寿命化を計画的に実施していく必要がある。
②管渠老朽化率
　法定耐用年数50年を超過した管渠は現時点においてないため0%となっている。
③管渠改善率
　改善を実施した管渠はないため0%となっている。</t>
    <phoneticPr fontId="4"/>
  </si>
  <si>
    <t>2. 老朽化の状況</t>
    <phoneticPr fontId="4"/>
  </si>
  <si>
    <t>全体総括</t>
    <rPh sb="0" eb="2">
      <t>ゼンタイ</t>
    </rPh>
    <rPh sb="2" eb="4">
      <t>ソウカツ</t>
    </rPh>
    <phoneticPr fontId="4"/>
  </si>
  <si>
    <t>・経営の効率性を示す指標が全国平均を下回っていることから、今後、官民連携や広域化・共同化を推進していくことにより、維持管理費の抑制（汚水処理原価の抑制）、施設の有効利用率の向上を目指す。
・老朽化の指標は全国平均と比べて良好だが、今後、減価償却率が増加することが見込まれるため、下水道ストックマネジメント計画に基づく計画的な管理、改築更新に取り組んでいく。また、災害対策として施設の耐震化・耐水化を進めていく。
・経営の健全性を示す指標は概ね全国平均と近似しているものの、費用の内、一部は一般会計からの繰入金により賄っている。今後は独立採算を目指して、適切な負担について構成市町村と協議を進めていく。</t>
    <rPh sb="102" eb="104">
      <t>ゼンコク</t>
    </rPh>
    <rPh sb="104" eb="106">
      <t>ヘイキン</t>
    </rPh>
    <rPh sb="107" eb="108">
      <t>クラ</t>
    </rPh>
    <rPh sb="110" eb="112">
      <t>リョウコウ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</si>
  <si>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</si>
  <si>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</si>
  <si>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</si>
  <si>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</si>
  <si>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</si>
  <si>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</si>
  <si>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</si>
  <si>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</si>
  <si>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</si>
  <si>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</si>
  <si>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</si>
  <si>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</si>
  <si>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</si>
  <si>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</si>
  <si>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</si>
  <si>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</si>
  <si>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</si>
  <si>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</si>
  <si>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</si>
  <si>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</si>
  <si>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</si>
  <si>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</si>
  <si>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</si>
  <si>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</si>
  <si>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</si>
  <si>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</si>
  <si>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</si>
  <si>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</si>
  <si>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</si>
  <si>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</si>
  <si>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</si>
  <si>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</si>
  <si>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</si>
  <si>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</si>
  <si>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</si>
  <si>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</si>
  <si>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</si>
  <si>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</si>
  <si>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</si>
  <si>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</si>
  <si>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</si>
  <si>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</si>
  <si>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</si>
  <si>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</si>
  <si>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</si>
  <si>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</si>
  <si>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</si>
  <si>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</si>
  <si>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</si>
  <si>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</si>
  <si>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</si>
  <si>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</si>
  <si>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</si>
  <si>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</si>
  <si>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</si>
  <si>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</si>
  <si>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</si>
  <si>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</si>
  <si>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</si>
  <si>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</si>
  <si>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</si>
  <si>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</si>
  <si>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</si>
  <si>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</si>
  <si>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</si>
  <si>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t>
  </si>
  <si>
    <t>法適用</t>
  </si>
  <si>
    <t>下水道事業</t>
  </si>
  <si>
    <t>流域下水道</t>
  </si>
  <si>
    <t>E1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</si>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</sst>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DF86-4B7E-AC06-C9486E046DD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1.87</c:v>
                </c:pt>
                <c:pt idx="2">
                  <c:v>0.1</c:v>
                </c:pt>
                <c:pt idx="3">
                  <c:v>0.09</c:v>
                </c:pt>
                <c:pt idx="4">
                  <c:v>0.06</c:v>
                </c:pt>
              </c:numCache>
            </c:numRef>
          </c:val>
          <c:smooth val="0"/>
          <c:extLst>
            <c:ext xmlns:c16="http://schemas.microsoft.com/office/drawing/2014/chart" uri="{C3380CC4-5D6E-409C-BE32-E72D297353CC}">
              <c16:uniqueId val="{00000001-DF86-4B7E-AC06-C9486E046DD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60.48</c:v>
                </c:pt>
                <c:pt idx="2">
                  <c:v>60.48</c:v>
                </c:pt>
                <c:pt idx="3">
                  <c:v>60.48</c:v>
                </c:pt>
                <c:pt idx="4">
                  <c:v>62.63</c:v>
                </c:pt>
              </c:numCache>
            </c:numRef>
          </c:val>
          <c:extLst>
            <c:ext xmlns:c16="http://schemas.microsoft.com/office/drawing/2014/chart" uri="{C3380CC4-5D6E-409C-BE32-E72D297353CC}">
              <c16:uniqueId val="{00000000-598B-40BE-9E16-AE7F1C3006C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68.2</c:v>
                </c:pt>
                <c:pt idx="2">
                  <c:v>68.05</c:v>
                </c:pt>
                <c:pt idx="3">
                  <c:v>67.099999999999994</c:v>
                </c:pt>
                <c:pt idx="4">
                  <c:v>71.900000000000006</c:v>
                </c:pt>
              </c:numCache>
            </c:numRef>
          </c:val>
          <c:smooth val="0"/>
          <c:extLst>
            <c:ext xmlns:c16="http://schemas.microsoft.com/office/drawing/2014/chart" uri="{C3380CC4-5D6E-409C-BE32-E72D297353CC}">
              <c16:uniqueId val="{00000001-598B-40BE-9E16-AE7F1C3006C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86.45</c:v>
                </c:pt>
                <c:pt idx="2">
                  <c:v>86.25</c:v>
                </c:pt>
                <c:pt idx="3">
                  <c:v>87.06</c:v>
                </c:pt>
                <c:pt idx="4">
                  <c:v>84.8</c:v>
                </c:pt>
              </c:numCache>
            </c:numRef>
          </c:val>
          <c:extLst>
            <c:ext xmlns:c16="http://schemas.microsoft.com/office/drawing/2014/chart" uri="{C3380CC4-5D6E-409C-BE32-E72D297353CC}">
              <c16:uniqueId val="{00000000-53F4-4658-B622-CE362A8F4D1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94.01</c:v>
                </c:pt>
                <c:pt idx="2">
                  <c:v>94.14</c:v>
                </c:pt>
                <c:pt idx="3">
                  <c:v>94.02</c:v>
                </c:pt>
                <c:pt idx="4">
                  <c:v>94.43</c:v>
                </c:pt>
              </c:numCache>
            </c:numRef>
          </c:val>
          <c:smooth val="0"/>
          <c:extLst>
            <c:ext xmlns:c16="http://schemas.microsoft.com/office/drawing/2014/chart" uri="{C3380CC4-5D6E-409C-BE32-E72D297353CC}">
              <c16:uniqueId val="{00000001-53F4-4658-B622-CE362A8F4D1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95.35</c:v>
                </c:pt>
                <c:pt idx="2">
                  <c:v>99.94</c:v>
                </c:pt>
                <c:pt idx="3">
                  <c:v>99.7</c:v>
                </c:pt>
                <c:pt idx="4">
                  <c:v>99.97</c:v>
                </c:pt>
              </c:numCache>
            </c:numRef>
          </c:val>
          <c:extLst>
            <c:ext xmlns:c16="http://schemas.microsoft.com/office/drawing/2014/chart" uri="{C3380CC4-5D6E-409C-BE32-E72D297353CC}">
              <c16:uniqueId val="{00000000-510C-497A-93C5-38ABDD01AA6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101.63</c:v>
                </c:pt>
                <c:pt idx="2">
                  <c:v>100.14</c:v>
                </c:pt>
                <c:pt idx="3">
                  <c:v>99.22</c:v>
                </c:pt>
                <c:pt idx="4">
                  <c:v>100.31</c:v>
                </c:pt>
              </c:numCache>
            </c:numRef>
          </c:val>
          <c:smooth val="0"/>
          <c:extLst>
            <c:ext xmlns:c16="http://schemas.microsoft.com/office/drawing/2014/chart" uri="{C3380CC4-5D6E-409C-BE32-E72D297353CC}">
              <c16:uniqueId val="{00000001-510C-497A-93C5-38ABDD01AA6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4.55</c:v>
                </c:pt>
                <c:pt idx="2">
                  <c:v>9.0299999999999994</c:v>
                </c:pt>
                <c:pt idx="3">
                  <c:v>13.45</c:v>
                </c:pt>
                <c:pt idx="4">
                  <c:v>16.55</c:v>
                </c:pt>
              </c:numCache>
            </c:numRef>
          </c:val>
          <c:extLst>
            <c:ext xmlns:c16="http://schemas.microsoft.com/office/drawing/2014/chart" uri="{C3380CC4-5D6E-409C-BE32-E72D297353CC}">
              <c16:uniqueId val="{00000000-8433-4A48-BE80-1E231089538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31.96</c:v>
                </c:pt>
                <c:pt idx="2">
                  <c:v>34.17</c:v>
                </c:pt>
                <c:pt idx="3">
                  <c:v>36.770000000000003</c:v>
                </c:pt>
                <c:pt idx="4">
                  <c:v>41.04</c:v>
                </c:pt>
              </c:numCache>
            </c:numRef>
          </c:val>
          <c:smooth val="0"/>
          <c:extLst>
            <c:ext xmlns:c16="http://schemas.microsoft.com/office/drawing/2014/chart" uri="{C3380CC4-5D6E-409C-BE32-E72D297353CC}">
              <c16:uniqueId val="{00000001-8433-4A48-BE80-1E231089538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A3A7-4C47-8F19-C47EF71FF25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0.93</c:v>
                </c:pt>
                <c:pt idx="2">
                  <c:v>1.04</c:v>
                </c:pt>
                <c:pt idx="3">
                  <c:v>1.26</c:v>
                </c:pt>
                <c:pt idx="4">
                  <c:v>1.64</c:v>
                </c:pt>
              </c:numCache>
            </c:numRef>
          </c:val>
          <c:smooth val="0"/>
          <c:extLst>
            <c:ext xmlns:c16="http://schemas.microsoft.com/office/drawing/2014/chart" uri="{C3380CC4-5D6E-409C-BE32-E72D297353CC}">
              <c16:uniqueId val="{00000001-A3A7-4C47-8F19-C47EF71FF25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16.43</c:v>
                </c:pt>
                <c:pt idx="2">
                  <c:v>14.07</c:v>
                </c:pt>
                <c:pt idx="3" formatCode="#,##0.00;&quot;△&quot;#,##0.00">
                  <c:v>0</c:v>
                </c:pt>
                <c:pt idx="4">
                  <c:v>0.04</c:v>
                </c:pt>
              </c:numCache>
            </c:numRef>
          </c:val>
          <c:extLst>
            <c:ext xmlns:c16="http://schemas.microsoft.com/office/drawing/2014/chart" uri="{C3380CC4-5D6E-409C-BE32-E72D297353CC}">
              <c16:uniqueId val="{00000000-7CFB-4D53-B1BA-DDAE1B96503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9.1</c:v>
                </c:pt>
                <c:pt idx="2">
                  <c:v>10.71</c:v>
                </c:pt>
                <c:pt idx="3">
                  <c:v>11.46</c:v>
                </c:pt>
                <c:pt idx="4">
                  <c:v>9.85</c:v>
                </c:pt>
              </c:numCache>
            </c:numRef>
          </c:val>
          <c:smooth val="0"/>
          <c:extLst>
            <c:ext xmlns:c16="http://schemas.microsoft.com/office/drawing/2014/chart" uri="{C3380CC4-5D6E-409C-BE32-E72D297353CC}">
              <c16:uniqueId val="{00000001-7CFB-4D53-B1BA-DDAE1B96503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79.67</c:v>
                </c:pt>
                <c:pt idx="2">
                  <c:v>79.739999999999995</c:v>
                </c:pt>
                <c:pt idx="3">
                  <c:v>86.86</c:v>
                </c:pt>
                <c:pt idx="4">
                  <c:v>104.4</c:v>
                </c:pt>
              </c:numCache>
            </c:numRef>
          </c:val>
          <c:extLst>
            <c:ext xmlns:c16="http://schemas.microsoft.com/office/drawing/2014/chart" uri="{C3380CC4-5D6E-409C-BE32-E72D297353CC}">
              <c16:uniqueId val="{00000000-E7EB-4B17-909A-31EBAC66132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101.14</c:v>
                </c:pt>
                <c:pt idx="2">
                  <c:v>104.74</c:v>
                </c:pt>
                <c:pt idx="3">
                  <c:v>104.74</c:v>
                </c:pt>
                <c:pt idx="4">
                  <c:v>104.66</c:v>
                </c:pt>
              </c:numCache>
            </c:numRef>
          </c:val>
          <c:smooth val="0"/>
          <c:extLst>
            <c:ext xmlns:c16="http://schemas.microsoft.com/office/drawing/2014/chart" uri="{C3380CC4-5D6E-409C-BE32-E72D297353CC}">
              <c16:uniqueId val="{00000001-E7EB-4B17-909A-31EBAC66132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D59-44AA-9373-FA1A278ACAC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255.67</c:v>
                </c:pt>
                <c:pt idx="2">
                  <c:v>242.44</c:v>
                </c:pt>
                <c:pt idx="3">
                  <c:v>228.09</c:v>
                </c:pt>
                <c:pt idx="4">
                  <c:v>223.54</c:v>
                </c:pt>
              </c:numCache>
            </c:numRef>
          </c:val>
          <c:smooth val="0"/>
          <c:extLst>
            <c:ext xmlns:c16="http://schemas.microsoft.com/office/drawing/2014/chart" uri="{C3380CC4-5D6E-409C-BE32-E72D297353CC}">
              <c16:uniqueId val="{00000001-FD59-44AA-9373-FA1A278ACAC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3A95-4ECF-BB69-9AD96B9718A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3A95-4ECF-BB69-9AD96B9718A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82.56</c:v>
                </c:pt>
                <c:pt idx="2">
                  <c:v>81.93</c:v>
                </c:pt>
                <c:pt idx="3">
                  <c:v>82.23</c:v>
                </c:pt>
                <c:pt idx="4">
                  <c:v>76.97</c:v>
                </c:pt>
              </c:numCache>
            </c:numRef>
          </c:val>
          <c:extLst>
            <c:ext xmlns:c16="http://schemas.microsoft.com/office/drawing/2014/chart" uri="{C3380CC4-5D6E-409C-BE32-E72D297353CC}">
              <c16:uniqueId val="{00000000-413E-4E96-94B1-DB5BC7CB468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50.67</c:v>
                </c:pt>
                <c:pt idx="2">
                  <c:v>48.7</c:v>
                </c:pt>
                <c:pt idx="3">
                  <c:v>52.53</c:v>
                </c:pt>
                <c:pt idx="4">
                  <c:v>52.75</c:v>
                </c:pt>
              </c:numCache>
            </c:numRef>
          </c:val>
          <c:smooth val="0"/>
          <c:extLst>
            <c:ext xmlns:c16="http://schemas.microsoft.com/office/drawing/2014/chart" uri="{C3380CC4-5D6E-409C-BE32-E72D297353CC}">
              <c16:uniqueId val="{00000001-413E-4E96-94B1-DB5BC7CB468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【225.90】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【52.93】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【40.81】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66" sqref="BL66:BZ82"/>
    </sheetView>
  </sheetViews>
  <sheetFormatPr defaultColWidth="2.75" defaultRowHeight="13.5" x14ac:dyDescent="0.15"/>
  <cols>
    <col min="1" max="1" width="2.75" customWidth="1"/>
    <col min="2" max="62" width="3.75" customWidth="1"/>
    <col min="64" max="78" width="3.125" customWidth="1"/>
    <col min="79" max="79" width="4.375" bestFit="1" customWidth="1"/>
    <col min="81" max="82" width="4.37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山梨県</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流域下水道</v>
      </c>
      <c r="Q8" s="64"/>
      <c r="R8" s="64"/>
      <c r="S8" s="64"/>
      <c r="T8" s="64"/>
      <c r="U8" s="64"/>
      <c r="V8" s="64"/>
      <c r="W8" s="64" t="str">
        <f>データ!L6</f>
        <v>E1</v>
      </c>
      <c r="X8" s="64"/>
      <c r="Y8" s="64"/>
      <c r="Z8" s="64"/>
      <c r="AA8" s="64"/>
      <c r="AB8" s="64"/>
      <c r="AC8" s="64"/>
      <c r="AD8" s="65" t="str">
        <f>データ!$M$6</f>
        <v>非設置</v>
      </c>
      <c r="AE8" s="65"/>
      <c r="AF8" s="65"/>
      <c r="AG8" s="65"/>
      <c r="AH8" s="65"/>
      <c r="AI8" s="65"/>
      <c r="AJ8" s="65"/>
      <c r="AK8" s="3"/>
      <c r="AL8" s="45">
        <f>データ!S6</f>
        <v>806369</v>
      </c>
      <c r="AM8" s="45"/>
      <c r="AN8" s="45"/>
      <c r="AO8" s="45"/>
      <c r="AP8" s="45"/>
      <c r="AQ8" s="45"/>
      <c r="AR8" s="45"/>
      <c r="AS8" s="45"/>
      <c r="AT8" s="44">
        <f>データ!T6</f>
        <v>4465.2700000000004</v>
      </c>
      <c r="AU8" s="44"/>
      <c r="AV8" s="44"/>
      <c r="AW8" s="44"/>
      <c r="AX8" s="44"/>
      <c r="AY8" s="44"/>
      <c r="AZ8" s="44"/>
      <c r="BA8" s="44"/>
      <c r="BB8" s="44">
        <f>データ!U6</f>
        <v>180.59</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f>データ!O6</f>
        <v>89.05</v>
      </c>
      <c r="J10" s="44"/>
      <c r="K10" s="44"/>
      <c r="L10" s="44"/>
      <c r="M10" s="44"/>
      <c r="N10" s="44"/>
      <c r="O10" s="44"/>
      <c r="P10" s="44">
        <f>データ!P6</f>
        <v>62.33</v>
      </c>
      <c r="Q10" s="44"/>
      <c r="R10" s="44"/>
      <c r="S10" s="44"/>
      <c r="T10" s="44"/>
      <c r="U10" s="44"/>
      <c r="V10" s="44"/>
      <c r="W10" s="44">
        <f>データ!Q6</f>
        <v>95.1</v>
      </c>
      <c r="X10" s="44"/>
      <c r="Y10" s="44"/>
      <c r="Z10" s="44"/>
      <c r="AA10" s="44"/>
      <c r="AB10" s="44"/>
      <c r="AC10" s="44"/>
      <c r="AD10" s="45">
        <f>データ!R6</f>
        <v>0</v>
      </c>
      <c r="AE10" s="45"/>
      <c r="AF10" s="45"/>
      <c r="AG10" s="45"/>
      <c r="AH10" s="45"/>
      <c r="AI10" s="45"/>
      <c r="AJ10" s="45"/>
      <c r="AK10" s="2"/>
      <c r="AL10" s="45">
        <f>データ!V6</f>
        <v>343808</v>
      </c>
      <c r="AM10" s="45"/>
      <c r="AN10" s="45"/>
      <c r="AO10" s="45"/>
      <c r="AP10" s="45"/>
      <c r="AQ10" s="45"/>
      <c r="AR10" s="45"/>
      <c r="AS10" s="45"/>
      <c r="AT10" s="44">
        <f>データ!W6</f>
        <v>126.94</v>
      </c>
      <c r="AU10" s="44"/>
      <c r="AV10" s="44"/>
      <c r="AW10" s="44"/>
      <c r="AX10" s="44"/>
      <c r="AY10" s="44"/>
      <c r="AZ10" s="44"/>
      <c r="BA10" s="44"/>
      <c r="BB10" s="44">
        <f>データ!X6</f>
        <v>2708.43</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27</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28</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29</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30</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31</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32</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33</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34</v>
      </c>
      <c r="C84" s="12"/>
      <c r="D84" s="12"/>
      <c r="E84" s="12" t="s">
        <v>35</v>
      </c>
      <c r="F84" s="12" t="s">
        <v>36</v>
      </c>
      <c r="G84" s="12" t="s">
        <v>37</v>
      </c>
      <c r="H84" s="12" t="s">
        <v>38</v>
      </c>
      <c r="I84" s="12" t="s">
        <v>39</v>
      </c>
      <c r="J84" s="12" t="s">
        <v>40</v>
      </c>
      <c r="K84" s="12" t="s">
        <v>41</v>
      </c>
      <c r="L84" s="12" t="s">
        <v>42</v>
      </c>
      <c r="M84" s="12" t="s">
        <v>43</v>
      </c>
      <c r="N84" s="12" t="s">
        <v>44</v>
      </c>
      <c r="O84" s="12" t="s">
        <v>45</v>
      </c>
    </row>
    <row r="85" spans="1:78" hidden="1" x14ac:dyDescent="0.15">
      <c r="B85" s="12"/>
      <c r="C85" s="12"/>
      <c r="D85" s="12"/>
      <c r="E85" s="12" t="str">
        <f>データ!AI6</f>
        <v>【100.34】</v>
      </c>
      <c r="F85" s="12" t="str">
        <f>データ!AT6</f>
        <v>【9.79】</v>
      </c>
      <c r="G85" s="12" t="str">
        <f>データ!BE6</f>
        <v>【104.39】</v>
      </c>
      <c r="H85" s="12" t="str">
        <f>データ!BP6</f>
        <v>【225.90】</v>
      </c>
      <c r="I85" s="12" t="str">
        <f>データ!CA6</f>
        <v>【0.00】</v>
      </c>
      <c r="J85" s="12" t="str">
        <f>データ!CL6</f>
        <v>【52.93】</v>
      </c>
      <c r="K85" s="12" t="str">
        <f>データ!CW6</f>
        <v>【71.88】</v>
      </c>
      <c r="L85" s="12" t="str">
        <f>データ!DH6</f>
        <v>【94.36】</v>
      </c>
      <c r="M85" s="12" t="str">
        <f>データ!DS6</f>
        <v>【40.81】</v>
      </c>
      <c r="N85" s="12" t="str">
        <f>データ!ED6</f>
        <v>【1.62】</v>
      </c>
      <c r="O85" s="12" t="str">
        <f>データ!EO6</f>
        <v>【0.06】</v>
      </c>
    </row>
  </sheetData>
  <sheetProtection algorithmName="SHA-512" hashValue="AYm4PWyAN3n3/ZGeZc93VnOgi7BoaD+TCOiB6ZSdbK0WTi3NhVLugTbgCy1p1GVfelVzoajs/GbGBxlG0ySqFg==" saltValue="uDYnQ0RdHSUJLcmSYpKqb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48</v>
      </c>
      <c r="B3" s="15" t="s">
        <v>49</v>
      </c>
      <c r="C3" s="15" t="s">
        <v>50</v>
      </c>
      <c r="D3" s="15" t="s">
        <v>51</v>
      </c>
      <c r="E3" s="15" t="s">
        <v>52</v>
      </c>
      <c r="F3" s="15" t="s">
        <v>53</v>
      </c>
      <c r="G3" s="15" t="s">
        <v>54</v>
      </c>
      <c r="H3" s="72" t="s">
        <v>55</v>
      </c>
      <c r="I3" s="73"/>
      <c r="J3" s="73"/>
      <c r="K3" s="73"/>
      <c r="L3" s="73"/>
      <c r="M3" s="73"/>
      <c r="N3" s="73"/>
      <c r="O3" s="73"/>
      <c r="P3" s="73"/>
      <c r="Q3" s="73"/>
      <c r="R3" s="73"/>
      <c r="S3" s="73"/>
      <c r="T3" s="73"/>
      <c r="U3" s="73"/>
      <c r="V3" s="73"/>
      <c r="W3" s="73"/>
      <c r="X3" s="74"/>
      <c r="Y3" s="78" t="s">
        <v>56</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30</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8"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34</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8" s="22" customFormat="1" x14ac:dyDescent="0.15">
      <c r="A6" s="14" t="s">
        <v>97</v>
      </c>
      <c r="B6" s="19">
        <f>B7</f>
        <v>2023</v>
      </c>
      <c r="C6" s="19">
        <f t="shared" ref="C6:X6" si="3">C7</f>
        <v>190004</v>
      </c>
      <c r="D6" s="19">
        <f t="shared" si="3"/>
        <v>46</v>
      </c>
      <c r="E6" s="19">
        <f t="shared" si="3"/>
        <v>17</v>
      </c>
      <c r="F6" s="19">
        <f t="shared" si="3"/>
        <v>3</v>
      </c>
      <c r="G6" s="19">
        <f t="shared" si="3"/>
        <v>0</v>
      </c>
      <c r="H6" s="19" t="str">
        <f t="shared" si="3"/>
        <v>山梨県</v>
      </c>
      <c r="I6" s="19" t="str">
        <f t="shared" si="3"/>
        <v>法適用</v>
      </c>
      <c r="J6" s="19" t="str">
        <f t="shared" si="3"/>
        <v>下水道事業</v>
      </c>
      <c r="K6" s="19" t="str">
        <f t="shared" si="3"/>
        <v>流域下水道</v>
      </c>
      <c r="L6" s="19" t="str">
        <f t="shared" si="3"/>
        <v>E1</v>
      </c>
      <c r="M6" s="19" t="str">
        <f t="shared" si="3"/>
        <v>非設置</v>
      </c>
      <c r="N6" s="20" t="str">
        <f t="shared" si="3"/>
        <v>-</v>
      </c>
      <c r="O6" s="20">
        <f t="shared" si="3"/>
        <v>89.05</v>
      </c>
      <c r="P6" s="20">
        <f t="shared" si="3"/>
        <v>62.33</v>
      </c>
      <c r="Q6" s="20">
        <f t="shared" si="3"/>
        <v>95.1</v>
      </c>
      <c r="R6" s="20">
        <f t="shared" si="3"/>
        <v>0</v>
      </c>
      <c r="S6" s="20">
        <f t="shared" si="3"/>
        <v>806369</v>
      </c>
      <c r="T6" s="20">
        <f t="shared" si="3"/>
        <v>4465.2700000000004</v>
      </c>
      <c r="U6" s="20">
        <f t="shared" si="3"/>
        <v>180.59</v>
      </c>
      <c r="V6" s="20">
        <f t="shared" si="3"/>
        <v>343808</v>
      </c>
      <c r="W6" s="20">
        <f t="shared" si="3"/>
        <v>126.94</v>
      </c>
      <c r="X6" s="20">
        <f t="shared" si="3"/>
        <v>2708.43</v>
      </c>
      <c r="Y6" s="21" t="str">
        <f>IF(Y7="",NA(),Y7)</f>
        <v>-</v>
      </c>
      <c r="Z6" s="21">
        <f t="shared" ref="Z6:AH6" si="4">IF(Z7="",NA(),Z7)</f>
        <v>95.35</v>
      </c>
      <c r="AA6" s="21">
        <f t="shared" si="4"/>
        <v>99.94</v>
      </c>
      <c r="AB6" s="21">
        <f t="shared" si="4"/>
        <v>99.7</v>
      </c>
      <c r="AC6" s="21">
        <f t="shared" si="4"/>
        <v>99.97</v>
      </c>
      <c r="AD6" s="21" t="str">
        <f t="shared" si="4"/>
        <v>-</v>
      </c>
      <c r="AE6" s="21">
        <f t="shared" si="4"/>
        <v>101.63</v>
      </c>
      <c r="AF6" s="21">
        <f t="shared" si="4"/>
        <v>100.14</v>
      </c>
      <c r="AG6" s="21">
        <f t="shared" si="4"/>
        <v>99.22</v>
      </c>
      <c r="AH6" s="21">
        <f t="shared" si="4"/>
        <v>100.31</v>
      </c>
      <c r="AI6" s="20" t="str">
        <f>IF(AI7="","",IF(AI7="-","【-】","【"&amp;SUBSTITUTE(TEXT(AI7,"#,##0.00"),"-","△")&amp;"】"))</f>
        <v>【100.34】</v>
      </c>
      <c r="AJ6" s="21" t="str">
        <f>IF(AJ7="",NA(),AJ7)</f>
        <v>-</v>
      </c>
      <c r="AK6" s="21">
        <f t="shared" ref="AK6:AS6" si="5">IF(AK7="",NA(),AK7)</f>
        <v>16.43</v>
      </c>
      <c r="AL6" s="21">
        <f t="shared" si="5"/>
        <v>14.07</v>
      </c>
      <c r="AM6" s="20">
        <f t="shared" si="5"/>
        <v>0</v>
      </c>
      <c r="AN6" s="21">
        <f t="shared" si="5"/>
        <v>0.04</v>
      </c>
      <c r="AO6" s="21" t="str">
        <f t="shared" si="5"/>
        <v>-</v>
      </c>
      <c r="AP6" s="21">
        <f t="shared" si="5"/>
        <v>9.1</v>
      </c>
      <c r="AQ6" s="21">
        <f t="shared" si="5"/>
        <v>10.71</v>
      </c>
      <c r="AR6" s="21">
        <f t="shared" si="5"/>
        <v>11.46</v>
      </c>
      <c r="AS6" s="21">
        <f t="shared" si="5"/>
        <v>9.85</v>
      </c>
      <c r="AT6" s="20" t="str">
        <f>IF(AT7="","",IF(AT7="-","【-】","【"&amp;SUBSTITUTE(TEXT(AT7,"#,##0.00"),"-","△")&amp;"】"))</f>
        <v>【9.79】</v>
      </c>
      <c r="AU6" s="21" t="str">
        <f>IF(AU7="",NA(),AU7)</f>
        <v>-</v>
      </c>
      <c r="AV6" s="21">
        <f t="shared" ref="AV6:BD6" si="6">IF(AV7="",NA(),AV7)</f>
        <v>79.67</v>
      </c>
      <c r="AW6" s="21">
        <f t="shared" si="6"/>
        <v>79.739999999999995</v>
      </c>
      <c r="AX6" s="21">
        <f t="shared" si="6"/>
        <v>86.86</v>
      </c>
      <c r="AY6" s="21">
        <f t="shared" si="6"/>
        <v>104.4</v>
      </c>
      <c r="AZ6" s="21" t="str">
        <f t="shared" si="6"/>
        <v>-</v>
      </c>
      <c r="BA6" s="21">
        <f t="shared" si="6"/>
        <v>101.14</v>
      </c>
      <c r="BB6" s="21">
        <f t="shared" si="6"/>
        <v>104.74</v>
      </c>
      <c r="BC6" s="21">
        <f t="shared" si="6"/>
        <v>104.74</v>
      </c>
      <c r="BD6" s="21">
        <f t="shared" si="6"/>
        <v>104.66</v>
      </c>
      <c r="BE6" s="20" t="str">
        <f>IF(BE7="","",IF(BE7="-","【-】","【"&amp;SUBSTITUTE(TEXT(BE7,"#,##0.00"),"-","△")&amp;"】"))</f>
        <v>【104.39】</v>
      </c>
      <c r="BF6" s="21" t="str">
        <f>IF(BF7="",NA(),BF7)</f>
        <v>-</v>
      </c>
      <c r="BG6" s="20">
        <f t="shared" ref="BG6:BO6" si="7">IF(BG7="",NA(),BG7)</f>
        <v>0</v>
      </c>
      <c r="BH6" s="20">
        <f t="shared" si="7"/>
        <v>0</v>
      </c>
      <c r="BI6" s="20">
        <f t="shared" si="7"/>
        <v>0</v>
      </c>
      <c r="BJ6" s="20">
        <f t="shared" si="7"/>
        <v>0</v>
      </c>
      <c r="BK6" s="21" t="str">
        <f t="shared" si="7"/>
        <v>-</v>
      </c>
      <c r="BL6" s="21">
        <f t="shared" si="7"/>
        <v>255.67</v>
      </c>
      <c r="BM6" s="21">
        <f t="shared" si="7"/>
        <v>242.44</v>
      </c>
      <c r="BN6" s="21">
        <f t="shared" si="7"/>
        <v>228.09</v>
      </c>
      <c r="BO6" s="21">
        <f t="shared" si="7"/>
        <v>223.54</v>
      </c>
      <c r="BP6" s="20" t="str">
        <f>IF(BP7="","",IF(BP7="-","【-】","【"&amp;SUBSTITUTE(TEXT(BP7,"#,##0.00"),"-","△")&amp;"】"))</f>
        <v>【225.90】</v>
      </c>
      <c r="BQ6" s="21" t="str">
        <f>IF(BQ7="",NA(),BQ7)</f>
        <v>-</v>
      </c>
      <c r="BR6" s="20">
        <f t="shared" ref="BR6:BZ6" si="8">IF(BR7="",NA(),BR7)</f>
        <v>0</v>
      </c>
      <c r="BS6" s="20">
        <f t="shared" si="8"/>
        <v>0</v>
      </c>
      <c r="BT6" s="20">
        <f t="shared" si="8"/>
        <v>0</v>
      </c>
      <c r="BU6" s="20">
        <f t="shared" si="8"/>
        <v>0</v>
      </c>
      <c r="BV6" s="21" t="str">
        <f t="shared" si="8"/>
        <v>-</v>
      </c>
      <c r="BW6" s="20">
        <f t="shared" si="8"/>
        <v>0</v>
      </c>
      <c r="BX6" s="20">
        <f t="shared" si="8"/>
        <v>0</v>
      </c>
      <c r="BY6" s="20">
        <f t="shared" si="8"/>
        <v>0</v>
      </c>
      <c r="BZ6" s="20">
        <f t="shared" si="8"/>
        <v>0</v>
      </c>
      <c r="CA6" s="20" t="str">
        <f>IF(CA7="","",IF(CA7="-","【-】","【"&amp;SUBSTITUTE(TEXT(CA7,"#,##0.00"),"-","△")&amp;"】"))</f>
        <v>【0.00】</v>
      </c>
      <c r="CB6" s="21" t="str">
        <f>IF(CB7="",NA(),CB7)</f>
        <v>-</v>
      </c>
      <c r="CC6" s="21">
        <f t="shared" ref="CC6:CK6" si="9">IF(CC7="",NA(),CC7)</f>
        <v>82.56</v>
      </c>
      <c r="CD6" s="21">
        <f t="shared" si="9"/>
        <v>81.93</v>
      </c>
      <c r="CE6" s="21">
        <f t="shared" si="9"/>
        <v>82.23</v>
      </c>
      <c r="CF6" s="21">
        <f t="shared" si="9"/>
        <v>76.97</v>
      </c>
      <c r="CG6" s="21" t="str">
        <f t="shared" si="9"/>
        <v>-</v>
      </c>
      <c r="CH6" s="21">
        <f t="shared" si="9"/>
        <v>50.67</v>
      </c>
      <c r="CI6" s="21">
        <f t="shared" si="9"/>
        <v>48.7</v>
      </c>
      <c r="CJ6" s="21">
        <f t="shared" si="9"/>
        <v>52.53</v>
      </c>
      <c r="CK6" s="21">
        <f t="shared" si="9"/>
        <v>52.75</v>
      </c>
      <c r="CL6" s="20" t="str">
        <f>IF(CL7="","",IF(CL7="-","【-】","【"&amp;SUBSTITUTE(TEXT(CL7,"#,##0.00"),"-","△")&amp;"】"))</f>
        <v>【52.93】</v>
      </c>
      <c r="CM6" s="21" t="str">
        <f>IF(CM7="",NA(),CM7)</f>
        <v>-</v>
      </c>
      <c r="CN6" s="21">
        <f t="shared" ref="CN6:CV6" si="10">IF(CN7="",NA(),CN7)</f>
        <v>60.48</v>
      </c>
      <c r="CO6" s="21">
        <f t="shared" si="10"/>
        <v>60.48</v>
      </c>
      <c r="CP6" s="21">
        <f t="shared" si="10"/>
        <v>60.48</v>
      </c>
      <c r="CQ6" s="21">
        <f t="shared" si="10"/>
        <v>62.63</v>
      </c>
      <c r="CR6" s="21" t="str">
        <f t="shared" si="10"/>
        <v>-</v>
      </c>
      <c r="CS6" s="21">
        <f t="shared" si="10"/>
        <v>68.2</v>
      </c>
      <c r="CT6" s="21">
        <f t="shared" si="10"/>
        <v>68.05</v>
      </c>
      <c r="CU6" s="21">
        <f t="shared" si="10"/>
        <v>67.099999999999994</v>
      </c>
      <c r="CV6" s="21">
        <f t="shared" si="10"/>
        <v>71.900000000000006</v>
      </c>
      <c r="CW6" s="20" t="str">
        <f>IF(CW7="","",IF(CW7="-","【-】","【"&amp;SUBSTITUTE(TEXT(CW7,"#,##0.00"),"-","△")&amp;"】"))</f>
        <v>【71.88】</v>
      </c>
      <c r="CX6" s="21" t="str">
        <f>IF(CX7="",NA(),CX7)</f>
        <v>-</v>
      </c>
      <c r="CY6" s="21">
        <f t="shared" ref="CY6:DG6" si="11">IF(CY7="",NA(),CY7)</f>
        <v>86.45</v>
      </c>
      <c r="CZ6" s="21">
        <f t="shared" si="11"/>
        <v>86.25</v>
      </c>
      <c r="DA6" s="21">
        <f t="shared" si="11"/>
        <v>87.06</v>
      </c>
      <c r="DB6" s="21">
        <f t="shared" si="11"/>
        <v>84.8</v>
      </c>
      <c r="DC6" s="21" t="str">
        <f t="shared" si="11"/>
        <v>-</v>
      </c>
      <c r="DD6" s="21">
        <f t="shared" si="11"/>
        <v>94.01</v>
      </c>
      <c r="DE6" s="21">
        <f t="shared" si="11"/>
        <v>94.14</v>
      </c>
      <c r="DF6" s="21">
        <f t="shared" si="11"/>
        <v>94.02</v>
      </c>
      <c r="DG6" s="21">
        <f t="shared" si="11"/>
        <v>94.43</v>
      </c>
      <c r="DH6" s="20" t="str">
        <f>IF(DH7="","",IF(DH7="-","【-】","【"&amp;SUBSTITUTE(TEXT(DH7,"#,##0.00"),"-","△")&amp;"】"))</f>
        <v>【94.36】</v>
      </c>
      <c r="DI6" s="21" t="str">
        <f>IF(DI7="",NA(),DI7)</f>
        <v>-</v>
      </c>
      <c r="DJ6" s="21">
        <f t="shared" ref="DJ6:DR6" si="12">IF(DJ7="",NA(),DJ7)</f>
        <v>4.55</v>
      </c>
      <c r="DK6" s="21">
        <f t="shared" si="12"/>
        <v>9.0299999999999994</v>
      </c>
      <c r="DL6" s="21">
        <f t="shared" si="12"/>
        <v>13.45</v>
      </c>
      <c r="DM6" s="21">
        <f t="shared" si="12"/>
        <v>16.55</v>
      </c>
      <c r="DN6" s="21" t="str">
        <f t="shared" si="12"/>
        <v>-</v>
      </c>
      <c r="DO6" s="21">
        <f t="shared" si="12"/>
        <v>31.96</v>
      </c>
      <c r="DP6" s="21">
        <f t="shared" si="12"/>
        <v>34.17</v>
      </c>
      <c r="DQ6" s="21">
        <f t="shared" si="12"/>
        <v>36.770000000000003</v>
      </c>
      <c r="DR6" s="21">
        <f t="shared" si="12"/>
        <v>41.04</v>
      </c>
      <c r="DS6" s="20" t="str">
        <f>IF(DS7="","",IF(DS7="-","【-】","【"&amp;SUBSTITUTE(TEXT(DS7,"#,##0.00"),"-","△")&amp;"】"))</f>
        <v>【40.81】</v>
      </c>
      <c r="DT6" s="21" t="str">
        <f>IF(DT7="",NA(),DT7)</f>
        <v>-</v>
      </c>
      <c r="DU6" s="20">
        <f t="shared" ref="DU6:EC6" si="13">IF(DU7="",NA(),DU7)</f>
        <v>0</v>
      </c>
      <c r="DV6" s="20">
        <f t="shared" si="13"/>
        <v>0</v>
      </c>
      <c r="DW6" s="20">
        <f t="shared" si="13"/>
        <v>0</v>
      </c>
      <c r="DX6" s="20">
        <f t="shared" si="13"/>
        <v>0</v>
      </c>
      <c r="DY6" s="21" t="str">
        <f t="shared" si="13"/>
        <v>-</v>
      </c>
      <c r="DZ6" s="21">
        <f t="shared" si="13"/>
        <v>0.93</v>
      </c>
      <c r="EA6" s="21">
        <f t="shared" si="13"/>
        <v>1.04</v>
      </c>
      <c r="EB6" s="21">
        <f t="shared" si="13"/>
        <v>1.26</v>
      </c>
      <c r="EC6" s="21">
        <f t="shared" si="13"/>
        <v>1.64</v>
      </c>
      <c r="ED6" s="20" t="str">
        <f>IF(ED7="","",IF(ED7="-","【-】","【"&amp;SUBSTITUTE(TEXT(ED7,"#,##0.00"),"-","△")&amp;"】"))</f>
        <v>【1.62】</v>
      </c>
      <c r="EE6" s="21" t="str">
        <f>IF(EE7="",NA(),EE7)</f>
        <v>-</v>
      </c>
      <c r="EF6" s="20">
        <f t="shared" ref="EF6:EN6" si="14">IF(EF7="",NA(),EF7)</f>
        <v>0</v>
      </c>
      <c r="EG6" s="20">
        <f t="shared" si="14"/>
        <v>0</v>
      </c>
      <c r="EH6" s="20">
        <f t="shared" si="14"/>
        <v>0</v>
      </c>
      <c r="EI6" s="20">
        <f t="shared" si="14"/>
        <v>0</v>
      </c>
      <c r="EJ6" s="21" t="str">
        <f t="shared" si="14"/>
        <v>-</v>
      </c>
      <c r="EK6" s="21">
        <f t="shared" si="14"/>
        <v>1.87</v>
      </c>
      <c r="EL6" s="21">
        <f t="shared" si="14"/>
        <v>0.1</v>
      </c>
      <c r="EM6" s="21">
        <f t="shared" si="14"/>
        <v>0.09</v>
      </c>
      <c r="EN6" s="21">
        <f t="shared" si="14"/>
        <v>0.06</v>
      </c>
      <c r="EO6" s="20" t="str">
        <f>IF(EO7="","",IF(EO7="-","【-】","【"&amp;SUBSTITUTE(TEXT(EO7,"#,##0.00"),"-","△")&amp;"】"))</f>
        <v>【0.06】</v>
      </c>
    </row>
    <row r="7" spans="1:148" s="22" customFormat="1" x14ac:dyDescent="0.15">
      <c r="A7" s="14"/>
      <c r="B7" s="23">
        <v>2023</v>
      </c>
      <c r="C7" s="23">
        <v>190004</v>
      </c>
      <c r="D7" s="23">
        <v>46</v>
      </c>
      <c r="E7" s="23">
        <v>17</v>
      </c>
      <c r="F7" s="23">
        <v>3</v>
      </c>
      <c r="G7" s="23">
        <v>0</v>
      </c>
      <c r="H7" s="23" t="s">
        <v>98</v>
      </c>
      <c r="I7" s="23" t="s">
        <v>99</v>
      </c>
      <c r="J7" s="23" t="s">
        <v>100</v>
      </c>
      <c r="K7" s="23" t="s">
        <v>101</v>
      </c>
      <c r="L7" s="23" t="s">
        <v>102</v>
      </c>
      <c r="M7" s="23" t="s">
        <v>103</v>
      </c>
      <c r="N7" s="24" t="s">
        <v>104</v>
      </c>
      <c r="O7" s="24">
        <v>89.05</v>
      </c>
      <c r="P7" s="24">
        <v>62.33</v>
      </c>
      <c r="Q7" s="24">
        <v>95.1</v>
      </c>
      <c r="R7" s="24">
        <v>0</v>
      </c>
      <c r="S7" s="24">
        <v>806369</v>
      </c>
      <c r="T7" s="24">
        <v>4465.2700000000004</v>
      </c>
      <c r="U7" s="24">
        <v>180.59</v>
      </c>
      <c r="V7" s="24">
        <v>343808</v>
      </c>
      <c r="W7" s="24">
        <v>126.94</v>
      </c>
      <c r="X7" s="24">
        <v>2708.43</v>
      </c>
      <c r="Y7" s="24" t="s">
        <v>104</v>
      </c>
      <c r="Z7" s="24">
        <v>95.35</v>
      </c>
      <c r="AA7" s="24">
        <v>99.94</v>
      </c>
      <c r="AB7" s="24">
        <v>99.7</v>
      </c>
      <c r="AC7" s="24">
        <v>99.97</v>
      </c>
      <c r="AD7" s="24" t="s">
        <v>104</v>
      </c>
      <c r="AE7" s="24">
        <v>101.63</v>
      </c>
      <c r="AF7" s="24">
        <v>100.14</v>
      </c>
      <c r="AG7" s="24">
        <v>99.22</v>
      </c>
      <c r="AH7" s="24">
        <v>100.31</v>
      </c>
      <c r="AI7" s="24">
        <v>100.34</v>
      </c>
      <c r="AJ7" s="24" t="s">
        <v>104</v>
      </c>
      <c r="AK7" s="24">
        <v>16.43</v>
      </c>
      <c r="AL7" s="24">
        <v>14.07</v>
      </c>
      <c r="AM7" s="24">
        <v>0</v>
      </c>
      <c r="AN7" s="24">
        <v>0.04</v>
      </c>
      <c r="AO7" s="24" t="s">
        <v>104</v>
      </c>
      <c r="AP7" s="24">
        <v>9.1</v>
      </c>
      <c r="AQ7" s="24">
        <v>10.71</v>
      </c>
      <c r="AR7" s="24">
        <v>11.46</v>
      </c>
      <c r="AS7" s="24">
        <v>9.85</v>
      </c>
      <c r="AT7" s="24">
        <v>9.7899999999999991</v>
      </c>
      <c r="AU7" s="24" t="s">
        <v>104</v>
      </c>
      <c r="AV7" s="24">
        <v>79.67</v>
      </c>
      <c r="AW7" s="24">
        <v>79.739999999999995</v>
      </c>
      <c r="AX7" s="24">
        <v>86.86</v>
      </c>
      <c r="AY7" s="24">
        <v>104.4</v>
      </c>
      <c r="AZ7" s="24" t="s">
        <v>104</v>
      </c>
      <c r="BA7" s="24">
        <v>101.14</v>
      </c>
      <c r="BB7" s="24">
        <v>104.74</v>
      </c>
      <c r="BC7" s="24">
        <v>104.74</v>
      </c>
      <c r="BD7" s="24">
        <v>104.66</v>
      </c>
      <c r="BE7" s="24">
        <v>104.39</v>
      </c>
      <c r="BF7" s="24" t="s">
        <v>104</v>
      </c>
      <c r="BG7" s="24">
        <v>0</v>
      </c>
      <c r="BH7" s="24">
        <v>0</v>
      </c>
      <c r="BI7" s="24">
        <v>0</v>
      </c>
      <c r="BJ7" s="24">
        <v>0</v>
      </c>
      <c r="BK7" s="24" t="s">
        <v>104</v>
      </c>
      <c r="BL7" s="24">
        <v>255.67</v>
      </c>
      <c r="BM7" s="24">
        <v>242.44</v>
      </c>
      <c r="BN7" s="24">
        <v>228.09</v>
      </c>
      <c r="BO7" s="24">
        <v>223.54</v>
      </c>
      <c r="BP7" s="24">
        <v>225.9</v>
      </c>
      <c r="BQ7" s="24" t="s">
        <v>104</v>
      </c>
      <c r="BR7" s="24">
        <v>0</v>
      </c>
      <c r="BS7" s="24">
        <v>0</v>
      </c>
      <c r="BT7" s="24">
        <v>0</v>
      </c>
      <c r="BU7" s="24">
        <v>0</v>
      </c>
      <c r="BV7" s="24" t="s">
        <v>104</v>
      </c>
      <c r="BW7" s="24">
        <v>0</v>
      </c>
      <c r="BX7" s="24">
        <v>0</v>
      </c>
      <c r="BY7" s="24">
        <v>0</v>
      </c>
      <c r="BZ7" s="24">
        <v>0</v>
      </c>
      <c r="CA7" s="24">
        <v>0</v>
      </c>
      <c r="CB7" s="24" t="s">
        <v>104</v>
      </c>
      <c r="CC7" s="24">
        <v>82.56</v>
      </c>
      <c r="CD7" s="24">
        <v>81.93</v>
      </c>
      <c r="CE7" s="24">
        <v>82.23</v>
      </c>
      <c r="CF7" s="24">
        <v>76.97</v>
      </c>
      <c r="CG7" s="24" t="s">
        <v>104</v>
      </c>
      <c r="CH7" s="24">
        <v>50.67</v>
      </c>
      <c r="CI7" s="24">
        <v>48.7</v>
      </c>
      <c r="CJ7" s="24">
        <v>52.53</v>
      </c>
      <c r="CK7" s="24">
        <v>52.75</v>
      </c>
      <c r="CL7" s="24">
        <v>52.93</v>
      </c>
      <c r="CM7" s="24" t="s">
        <v>104</v>
      </c>
      <c r="CN7" s="24">
        <v>60.48</v>
      </c>
      <c r="CO7" s="24">
        <v>60.48</v>
      </c>
      <c r="CP7" s="24">
        <v>60.48</v>
      </c>
      <c r="CQ7" s="24">
        <v>62.63</v>
      </c>
      <c r="CR7" s="24" t="s">
        <v>104</v>
      </c>
      <c r="CS7" s="24">
        <v>68.2</v>
      </c>
      <c r="CT7" s="24">
        <v>68.05</v>
      </c>
      <c r="CU7" s="24">
        <v>67.099999999999994</v>
      </c>
      <c r="CV7" s="24">
        <v>71.900000000000006</v>
      </c>
      <c r="CW7" s="24">
        <v>71.88</v>
      </c>
      <c r="CX7" s="24" t="s">
        <v>104</v>
      </c>
      <c r="CY7" s="24">
        <v>86.45</v>
      </c>
      <c r="CZ7" s="24">
        <v>86.25</v>
      </c>
      <c r="DA7" s="24">
        <v>87.06</v>
      </c>
      <c r="DB7" s="24">
        <v>84.8</v>
      </c>
      <c r="DC7" s="24" t="s">
        <v>104</v>
      </c>
      <c r="DD7" s="24">
        <v>94.01</v>
      </c>
      <c r="DE7" s="24">
        <v>94.14</v>
      </c>
      <c r="DF7" s="24">
        <v>94.02</v>
      </c>
      <c r="DG7" s="24">
        <v>94.43</v>
      </c>
      <c r="DH7" s="24">
        <v>94.36</v>
      </c>
      <c r="DI7" s="24" t="s">
        <v>104</v>
      </c>
      <c r="DJ7" s="24">
        <v>4.55</v>
      </c>
      <c r="DK7" s="24">
        <v>9.0299999999999994</v>
      </c>
      <c r="DL7" s="24">
        <v>13.45</v>
      </c>
      <c r="DM7" s="24">
        <v>16.55</v>
      </c>
      <c r="DN7" s="24" t="s">
        <v>104</v>
      </c>
      <c r="DO7" s="24">
        <v>31.96</v>
      </c>
      <c r="DP7" s="24">
        <v>34.17</v>
      </c>
      <c r="DQ7" s="24">
        <v>36.770000000000003</v>
      </c>
      <c r="DR7" s="24">
        <v>41.04</v>
      </c>
      <c r="DS7" s="24">
        <v>40.81</v>
      </c>
      <c r="DT7" s="24" t="s">
        <v>104</v>
      </c>
      <c r="DU7" s="24">
        <v>0</v>
      </c>
      <c r="DV7" s="24">
        <v>0</v>
      </c>
      <c r="DW7" s="24">
        <v>0</v>
      </c>
      <c r="DX7" s="24">
        <v>0</v>
      </c>
      <c r="DY7" s="24" t="s">
        <v>104</v>
      </c>
      <c r="DZ7" s="24">
        <v>0.93</v>
      </c>
      <c r="EA7" s="24">
        <v>1.04</v>
      </c>
      <c r="EB7" s="24">
        <v>1.26</v>
      </c>
      <c r="EC7" s="24">
        <v>1.64</v>
      </c>
      <c r="ED7" s="24">
        <v>1.62</v>
      </c>
      <c r="EE7" s="24" t="s">
        <v>104</v>
      </c>
      <c r="EF7" s="24">
        <v>0</v>
      </c>
      <c r="EG7" s="24">
        <v>0</v>
      </c>
      <c r="EH7" s="24">
        <v>0</v>
      </c>
      <c r="EI7" s="24">
        <v>0</v>
      </c>
      <c r="EJ7" s="24" t="s">
        <v>104</v>
      </c>
      <c r="EK7" s="24">
        <v>1.87</v>
      </c>
      <c r="EL7" s="24">
        <v>0.1</v>
      </c>
      <c r="EM7" s="24">
        <v>0.09</v>
      </c>
      <c r="EN7" s="24">
        <v>0.06</v>
      </c>
      <c r="EO7" s="24">
        <v>0.06</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49</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110</v>
      </c>
    </row>
    <row r="12" spans="1:148" x14ac:dyDescent="0.15">
      <c r="B12">
        <v>1</v>
      </c>
      <c r="C12">
        <v>1</v>
      </c>
      <c r="D12">
        <v>2</v>
      </c>
      <c r="E12">
        <v>3</v>
      </c>
      <c r="F12">
        <v>4</v>
      </c>
      <c r="G12" t="s">
        <v>111</v>
      </c>
    </row>
    <row r="13" spans="1:148" x14ac:dyDescent="0.15">
      <c r="B13" t="s">
        <v>112</v>
      </c>
      <c r="C13" t="s">
        <v>112</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6f7774a-1fa4-49d3-a956-75b9c85e9b43">
      <Terms xmlns="http://schemas.microsoft.com/office/infopath/2007/PartnerControls"/>
    </lcf76f155ced4ddcb4097134ff3c332f>
    <TaxCatchAll xmlns="fd32c9f7-8932-4d07-b49b-91c8a1e26893" xsi:nil="true"/>
    <_Flow_SignoffStatus xmlns="96f7774a-1fa4-49d3-a956-75b9c85e9b43" xsi:nil="true"/>
  </documentManagement>
</p:properties>
</file>

<file path=customXml/itemProps1.xml><?xml version="1.0" encoding="utf-8"?>
<ds:datastoreItem xmlns:ds="http://schemas.openxmlformats.org/officeDocument/2006/customXml" ds:itemID="{16E4854D-A6EC-46EA-A4BC-F152289465C7}"/>
</file>

<file path=customXml/itemProps2.xml><?xml version="1.0" encoding="utf-8"?>
<ds:datastoreItem xmlns:ds="http://schemas.openxmlformats.org/officeDocument/2006/customXml" ds:itemID="{B6750B87-6942-406B-A727-06D074D6BD00}"/>
</file>

<file path=customXml/itemProps3.xml><?xml version="1.0" encoding="utf-8"?>
<ds:datastoreItem xmlns:ds="http://schemas.openxmlformats.org/officeDocument/2006/customXml" ds:itemID="{C43F162F-EB4D-4576-9328-E0C786395D1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2025-02-15T05:43:29Z</dcterms:created>
  <dcterms:modified xsi:type="dcterms:W3CDTF">2025-02-15T05:43:38Z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