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85A60554-1E1A-488B-B05E-763FFA27BFDB}" xr6:coauthVersionLast="47" xr6:coauthVersionMax="47" xr10:uidLastSave="{E751D580-3142-4FBD-8C74-3A74AB77C21C}"/>
  <workbookProtection workbookAlgorithmName="SHA-512" workbookHashValue="cyuN54bXB0MZuyPUSUc5coBeosI+x+rzrGfE/dWHg6b21aTB1GoG/HTyV0UTsDU7POAaick7cCv71hTbvXPy+g==" workbookSaltValue="ba0NsoLgigD6kgH8nQHJg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<sst xmlns="http://schemas.openxmlformats.org/spreadsheetml/2006/main" count="228" uniqueCount="113">
  <si>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</si>
  <si>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</si>
  <si>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</si>
  <si>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</si>
  <si>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</si>
  <si>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</si>
  <si>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</si>
  <si>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</si>
  <si>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</si>
  <si>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</si>
  <si>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</si>
  <si>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</si>
  <si>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</si>
  <si>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</si>
  <si>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</si>
  <si>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</si>
  <si>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</si>
  <si>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</si>
  <si>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</si>
  <si>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</si>
  <si>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</si>
  <si>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</si>
  <si>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</si>
  <si>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</si>
  <si>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</si>
  <si>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</si>
  <si>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</si>
  <si>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</si>
  <si>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</si>
  <si>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</si>
  <si>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</si>
  <si>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</si>
  <si>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</si>
  <si>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</si>
  <si>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</si>
  <si>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</si>
  <si>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</si>
  <si>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</si>
  <si>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</si>
  <si>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</si>
  <si>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</si>
  <si>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</si>
  <si>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</si>
  <si>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</si>
  <si>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</si>
  <si>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</si>
  <si>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</si>
  <si>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</si>
  <si>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</si>
  <si>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</si>
  <si>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</si>
  <si>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</si>
  <si>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</si>
  <si>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</si>
  <si>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</si>
  <si>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</si>
  <si>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</si>
  <si>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</si>
  <si>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</si>
  <si>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</si>
  <si>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</si>
  <si>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</si>
  <si>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</si>
  <si>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</si>
  <si>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</si>
  <si>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</si>
  <si>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</si>
  <si>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</si>
  <si>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</si>
  <si>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</si>
  <si>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</si>
  <si>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</si>
  <si>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</si>
  <si>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</si>
  <si>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</si>
  <si>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</si>
  <si>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</si>
  <si>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</si>
  <si>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</si>
  <si>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</si>
  <si>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</si>
  <si>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</si>
  <si>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</si>
  <si>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</si>
  <si>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</si>
  <si>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</si>
  <si>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</si>
  <si>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</si>
  <si>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</si>
  <si>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</si>
  <si>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</si>
  <si>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</si>
  <si>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</si>
  <si>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</si>
  <si>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</si>
  <si>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</si>
  <si>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</si>
  <si>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</si>
  <si>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</si>
  <si>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</si>
  <si>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</si>
  <si>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</si>
  <si>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</si>
  <si>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</si>
  <si>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</si>
  <si>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</si>
  <si>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</si>
  <si>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</si>
  <si>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</si>
  <si>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</si>
  <si>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継続して100％を超えており、経営の健全性は確保している。R5年度は、戸当たり水量の減に伴う給水量の減少等により低下した。
②累積欠損金比率：
　該当なし。
③流動比率：
　継続して100％を超えており、短期的な債務の支払能力は確保されている。
④企業債残高対給水収益比率：
　過去の集中的な施設整備により、企業債残高が多いが、繰上償還や新規発行額を償還額の範囲内とすることにより必要な投資を実施しつつ残高の逓減に努めている。
⑤料金回収率：
　継続して100％を超えている。利益は老朽化対策、耐震化、企業債償還に充てている。
⑥給水原価：
　平均値を下回っているものの、修繕費・薬品費・減価償却費等の増加により、前年を上回った。
⑦施設利用率：
　平均値を上回っている。将来の給水人口の減少を見据えた広域化・広域連携の推進に継続して取り組む。
⑧有収率：
　老朽管の計画的な更新、漏水箇所の特定に努めているものの、給水区域内に中山間地域が多く、標高差が大きいことからポンプ施設や配水池を多く必要とすること、配水管の割合が管路全体の約90％を占めることなどから、漏水箇所の特定に時間を要しており、平均値を下回っている。</t>
    <rPh sb="54" eb="55">
      <t>トモナ</t>
    </rPh>
    <rPh sb="56" eb="58">
      <t>キュウスイ</t>
    </rPh>
    <rPh sb="58" eb="59">
      <t>リョウ</t>
    </rPh>
    <rPh sb="60" eb="62">
      <t>ゲンショウ</t>
    </rPh>
    <rPh sb="311" eb="313">
      <t>ゾウカ</t>
    </rPh>
    <rPh sb="339" eb="340">
      <t>ウエ</t>
    </rPh>
    <phoneticPr fontId="4"/>
  </si>
  <si>
    <t>①有形固定資産減価償却率：
　平均値を下回るものの上昇傾向にあり、管路等の老朽化が進んでおり、今後大量更新時期を迎えることから、事業費の平準化を図りながら、計画的な更新を継続していく。
②管路経年化率：
　平均値を下回るものの上昇傾向にあり、国の基準を参考とした更新基準を定め、該当する管路を着実に更新することで、費用の平準化と将来の負担軽減を図っていく。
③管路更新率：
　大口径の基幹管路等の耐震化を優先的に実施しているため低下した。
　老朽化対策や耐震化により、更新を要する管路の増加が見込まれる中で事業費の平準化等を図りながら計画的な更新を継続していく。</t>
    <rPh sb="214" eb="216">
      <t>テイカ</t>
    </rPh>
    <phoneticPr fontId="4"/>
  </si>
  <si>
    <t>現状において、経営の健全性及び効率性は確保されている。R7年度までを計画期間とする「経営戦略」(R3.3改定)に基づき、老朽化対策や施設等の耐震化などを着実に実施していく。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</si>
</sst>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0.44</c:v>
                </c:pt>
                <c:pt idx="2">
                  <c:v>0.54</c:v>
                </c:pt>
                <c:pt idx="3">
                  <c:v>0.3</c:v>
                </c:pt>
                <c:pt idx="4">
                  <c:v>0.16</c:v>
                </c:pt>
              </c:numCache>
            </c:numRef>
          </c:val>
          <c:extLst>
            <c:ext xmlns:c16="http://schemas.microsoft.com/office/drawing/2014/chart" uri="{C3380CC4-5D6E-409C-BE32-E72D297353CC}">
              <c16:uniqueId val="{00000000-9140-41A4-9998-9E2EC94ECE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9140-41A4-9998-9E2EC94ECE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60.13</c:v>
                </c:pt>
                <c:pt idx="1">
                  <c:v>61.12</c:v>
                </c:pt>
                <c:pt idx="2">
                  <c:v>61.06</c:v>
                </c:pt>
                <c:pt idx="3">
                  <c:v>61.02</c:v>
                </c:pt>
                <c:pt idx="4">
                  <c:v>61.27</c:v>
                </c:pt>
              </c:numCache>
            </c:numRef>
          </c:val>
          <c:extLst>
            <c:ext xmlns:c16="http://schemas.microsoft.com/office/drawing/2014/chart" uri="{C3380CC4-5D6E-409C-BE32-E72D297353CC}">
              <c16:uniqueId val="{00000000-A99B-48D9-81EE-A58A72E7D6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99B-48D9-81EE-A58A72E7D6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86.53</c:v>
                </c:pt>
                <c:pt idx="1">
                  <c:v>86.67</c:v>
                </c:pt>
                <c:pt idx="2">
                  <c:v>86.4</c:v>
                </c:pt>
                <c:pt idx="3">
                  <c:v>85.85</c:v>
                </c:pt>
                <c:pt idx="4">
                  <c:v>84.51</c:v>
                </c:pt>
              </c:numCache>
            </c:numRef>
          </c:val>
          <c:extLst>
            <c:ext xmlns:c16="http://schemas.microsoft.com/office/drawing/2014/chart" uri="{C3380CC4-5D6E-409C-BE32-E72D297353CC}">
              <c16:uniqueId val="{00000000-1AC5-4827-9810-EA34896575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1AC5-4827-9810-EA34896575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114.24</c:v>
                </c:pt>
                <c:pt idx="1">
                  <c:v>115.28</c:v>
                </c:pt>
                <c:pt idx="2">
                  <c:v>113.06</c:v>
                </c:pt>
                <c:pt idx="3">
                  <c:v>110.69</c:v>
                </c:pt>
                <c:pt idx="4">
                  <c:v>108.67</c:v>
                </c:pt>
              </c:numCache>
            </c:numRef>
          </c:val>
          <c:extLst>
            <c:ext xmlns:c16="http://schemas.microsoft.com/office/drawing/2014/chart" uri="{C3380CC4-5D6E-409C-BE32-E72D297353CC}">
              <c16:uniqueId val="{00000000-D3E0-469D-92C3-81156061AF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D3E0-469D-92C3-81156061AF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46.37</c:v>
                </c:pt>
                <c:pt idx="1">
                  <c:v>47.1</c:v>
                </c:pt>
                <c:pt idx="2">
                  <c:v>48.14</c:v>
                </c:pt>
                <c:pt idx="3">
                  <c:v>48.65</c:v>
                </c:pt>
                <c:pt idx="4">
                  <c:v>49.73</c:v>
                </c:pt>
              </c:numCache>
            </c:numRef>
          </c:val>
          <c:extLst>
            <c:ext xmlns:c16="http://schemas.microsoft.com/office/drawing/2014/chart" uri="{C3380CC4-5D6E-409C-BE32-E72D297353CC}">
              <c16:uniqueId val="{00000000-D93B-4C54-9F4E-A88EECF622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D93B-4C54-9F4E-A88EECF622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8.58</c:v>
                </c:pt>
                <c:pt idx="1">
                  <c:v>8.86</c:v>
                </c:pt>
                <c:pt idx="2">
                  <c:v>8.9499999999999993</c:v>
                </c:pt>
                <c:pt idx="3">
                  <c:v>10.029999999999999</c:v>
                </c:pt>
                <c:pt idx="4">
                  <c:v>10.79</c:v>
                </c:pt>
              </c:numCache>
            </c:numRef>
          </c:val>
          <c:extLst>
            <c:ext xmlns:c16="http://schemas.microsoft.com/office/drawing/2014/chart" uri="{C3380CC4-5D6E-409C-BE32-E72D297353CC}">
              <c16:uniqueId val="{00000000-E1C3-4BBE-8376-E9BCF8E5FE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E1C3-4BBE-8376-E9BCF8E5FE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9B-4FB4-8AFB-294018CCB3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EC9B-4FB4-8AFB-294018CCB3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125.25</c:v>
                </c:pt>
                <c:pt idx="1">
                  <c:v>128.47999999999999</c:v>
                </c:pt>
                <c:pt idx="2">
                  <c:v>133.02000000000001</c:v>
                </c:pt>
                <c:pt idx="3">
                  <c:v>137.49</c:v>
                </c:pt>
                <c:pt idx="4">
                  <c:v>122.01</c:v>
                </c:pt>
              </c:numCache>
            </c:numRef>
          </c:val>
          <c:extLst>
            <c:ext xmlns:c16="http://schemas.microsoft.com/office/drawing/2014/chart" uri="{C3380CC4-5D6E-409C-BE32-E72D297353CC}">
              <c16:uniqueId val="{00000000-B0AC-4E51-B36A-6BDF6748F0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B0AC-4E51-B36A-6BDF6748F0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610.21</c:v>
                </c:pt>
                <c:pt idx="1">
                  <c:v>598.45000000000005</c:v>
                </c:pt>
                <c:pt idx="2">
                  <c:v>600.28</c:v>
                </c:pt>
                <c:pt idx="3">
                  <c:v>619.28</c:v>
                </c:pt>
                <c:pt idx="4">
                  <c:v>604.32000000000005</c:v>
                </c:pt>
              </c:numCache>
            </c:numRef>
          </c:val>
          <c:extLst>
            <c:ext xmlns:c16="http://schemas.microsoft.com/office/drawing/2014/chart" uri="{C3380CC4-5D6E-409C-BE32-E72D297353CC}">
              <c16:uniqueId val="{00000000-0EBF-4F52-AB69-021ACC4317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0EBF-4F52-AB69-021ACC4317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109.93</c:v>
                </c:pt>
                <c:pt idx="1">
                  <c:v>114.28</c:v>
                </c:pt>
                <c:pt idx="2">
                  <c:v>109.27</c:v>
                </c:pt>
                <c:pt idx="3">
                  <c:v>107.35</c:v>
                </c:pt>
                <c:pt idx="4">
                  <c:v>106.8</c:v>
                </c:pt>
              </c:numCache>
            </c:numRef>
          </c:val>
          <c:extLst>
            <c:ext xmlns:c16="http://schemas.microsoft.com/office/drawing/2014/chart" uri="{C3380CC4-5D6E-409C-BE32-E72D297353CC}">
              <c16:uniqueId val="{00000000-9144-429C-B5DB-A2106FDADE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9144-429C-B5DB-A2106FDADE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157.6</c:v>
                </c:pt>
                <c:pt idx="1">
                  <c:v>150.97</c:v>
                </c:pt>
                <c:pt idx="2">
                  <c:v>158.30000000000001</c:v>
                </c:pt>
                <c:pt idx="3">
                  <c:v>161.66999999999999</c:v>
                </c:pt>
                <c:pt idx="4">
                  <c:v>163.08000000000001</c:v>
                </c:pt>
              </c:numCache>
            </c:numRef>
          </c:val>
          <c:extLst>
            <c:ext xmlns:c16="http://schemas.microsoft.com/office/drawing/2014/chart" uri="{C3380CC4-5D6E-409C-BE32-E72D297353CC}">
              <c16:uniqueId val="{00000000-D50C-49E5-A1CB-70B72392BE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D50C-49E5-A1CB-70B72392BE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86" sqref="BF83:BF8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長野県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2028135</v>
      </c>
      <c r="AM8" s="44"/>
      <c r="AN8" s="44"/>
      <c r="AO8" s="44"/>
      <c r="AP8" s="44"/>
      <c r="AQ8" s="44"/>
      <c r="AR8" s="44"/>
      <c r="AS8" s="44"/>
      <c r="AT8" s="45">
        <f>データ!$S$6</f>
        <v>13561.56</v>
      </c>
      <c r="AU8" s="46"/>
      <c r="AV8" s="46"/>
      <c r="AW8" s="46"/>
      <c r="AX8" s="46"/>
      <c r="AY8" s="46"/>
      <c r="AZ8" s="46"/>
      <c r="BA8" s="46"/>
      <c r="BB8" s="47">
        <f>データ!$T$6</f>
        <v>149.55000000000001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53.54</v>
      </c>
      <c r="J10" s="46"/>
      <c r="K10" s="46"/>
      <c r="L10" s="46"/>
      <c r="M10" s="46"/>
      <c r="N10" s="46"/>
      <c r="O10" s="80"/>
      <c r="P10" s="47">
        <f>データ!$P$6</f>
        <v>30.88</v>
      </c>
      <c r="Q10" s="47"/>
      <c r="R10" s="47"/>
      <c r="S10" s="47"/>
      <c r="T10" s="47"/>
      <c r="U10" s="47"/>
      <c r="V10" s="47"/>
      <c r="W10" s="44">
        <f>データ!$Q$6</f>
        <v>1413</v>
      </c>
      <c r="X10" s="44"/>
      <c r="Y10" s="44"/>
      <c r="Z10" s="44"/>
      <c r="AA10" s="44"/>
      <c r="AB10" s="44"/>
      <c r="AC10" s="44"/>
      <c r="AD10" s="2"/>
      <c r="AE10" s="2"/>
      <c r="AF10" s="2"/>
      <c r="AG10" s="2"/>
      <c r="AH10" s="2"/>
      <c r="AI10" s="2"/>
      <c r="AJ10" s="2"/>
      <c r="AK10" s="2"/>
      <c r="AL10" s="44">
        <f>データ!$U$6</f>
        <v>181243</v>
      </c>
      <c r="AM10" s="44"/>
      <c r="AN10" s="44"/>
      <c r="AO10" s="44"/>
      <c r="AP10" s="44"/>
      <c r="AQ10" s="44"/>
      <c r="AR10" s="44"/>
      <c r="AS10" s="44"/>
      <c r="AT10" s="45">
        <f>データ!$V$6</f>
        <v>280.99</v>
      </c>
      <c r="AU10" s="46"/>
      <c r="AV10" s="46"/>
      <c r="AW10" s="46"/>
      <c r="AX10" s="46"/>
      <c r="AY10" s="46"/>
      <c r="AZ10" s="46"/>
      <c r="BA10" s="46"/>
      <c r="BB10" s="47">
        <f>データ!$W$6</f>
        <v>645.02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aUZewFA+fyWJOxu8Hmv3SEXI7nb/jYLa4pmaTIszyfC8MRB2fZUePRiSQkRgV2i4vMXCb5L1/NHWo44YVu3Ww==" saltValue="Kna0sWHrMBFOUTEaotrx2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200000</v>
      </c>
      <c r="D6" s="20">
        <f t="shared" si="3"/>
        <v>46</v>
      </c>
      <c r="E6" s="20">
        <f t="shared" si="3"/>
        <v>1</v>
      </c>
      <c r="F6" s="20">
        <f t="shared" si="3"/>
        <v>0</v>
      </c>
      <c r="G6" s="20">
        <f t="shared" si="3"/>
        <v>1</v>
      </c>
      <c r="H6" s="20" t="str">
        <f t="shared" si="3"/>
        <v>長野県</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53.54</v>
      </c>
      <c r="P6" s="21">
        <f t="shared" si="3"/>
        <v>30.88</v>
      </c>
      <c r="Q6" s="21">
        <f t="shared" si="3"/>
        <v>1413</v>
      </c>
      <c r="R6" s="21">
        <f t="shared" si="3"/>
        <v>2028135</v>
      </c>
      <c r="S6" s="21">
        <f t="shared" si="3"/>
        <v>13561.56</v>
      </c>
      <c r="T6" s="21">
        <f t="shared" si="3"/>
        <v>149.55000000000001</v>
      </c>
      <c r="U6" s="21">
        <f t="shared" si="3"/>
        <v>181243</v>
      </c>
      <c r="V6" s="21">
        <f t="shared" si="3"/>
        <v>280.99</v>
      </c>
      <c r="W6" s="21">
        <f t="shared" si="3"/>
        <v>645.02</v>
      </c>
      <c r="X6" s="22">
        <f>IF(X7="",NA(),X7)</f>
        <v>114.24</v>
      </c>
      <c r="Y6" s="22">
        <f t="shared" ref="Y6:AG6" si="4">IF(Y7="",NA(),Y7)</f>
        <v>115.28</v>
      </c>
      <c r="Z6" s="22">
        <f t="shared" si="4"/>
        <v>113.06</v>
      </c>
      <c r="AA6" s="22">
        <f t="shared" si="4"/>
        <v>110.69</v>
      </c>
      <c r="AB6" s="22">
        <f t="shared" si="4"/>
        <v>108.67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125.25</v>
      </c>
      <c r="AU6" s="22">
        <f t="shared" ref="AU6:BC6" si="6">IF(AU7="",NA(),AU7)</f>
        <v>128.47999999999999</v>
      </c>
      <c r="AV6" s="22">
        <f t="shared" si="6"/>
        <v>133.02000000000001</v>
      </c>
      <c r="AW6" s="22">
        <f t="shared" si="6"/>
        <v>137.49</v>
      </c>
      <c r="AX6" s="22">
        <f t="shared" si="6"/>
        <v>122.01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610.21</v>
      </c>
      <c r="BF6" s="22">
        <f t="shared" ref="BF6:BN6" si="7">IF(BF7="",NA(),BF7)</f>
        <v>598.45000000000005</v>
      </c>
      <c r="BG6" s="22">
        <f t="shared" si="7"/>
        <v>600.28</v>
      </c>
      <c r="BH6" s="22">
        <f t="shared" si="7"/>
        <v>619.28</v>
      </c>
      <c r="BI6" s="22">
        <f t="shared" si="7"/>
        <v>604.32000000000005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109.93</v>
      </c>
      <c r="BQ6" s="22">
        <f t="shared" ref="BQ6:BY6" si="8">IF(BQ7="",NA(),BQ7)</f>
        <v>114.28</v>
      </c>
      <c r="BR6" s="22">
        <f t="shared" si="8"/>
        <v>109.27</v>
      </c>
      <c r="BS6" s="22">
        <f t="shared" si="8"/>
        <v>107.35</v>
      </c>
      <c r="BT6" s="22">
        <f t="shared" si="8"/>
        <v>106.8</v>
      </c>
      <c r="BU6" s="22">
        <f t="shared" si="8"/>
        <v>106.11</v>
      </c>
      <c r="BV6" s="22">
        <f t="shared" si="8"/>
        <v>103.75</v>
      </c>
      <c r="BW6" s="22">
        <f t="shared" si="8"/>
        <v>105.3</v>
      </c>
      <c r="BX6" s="22">
        <f t="shared" si="8"/>
        <v>99.41</v>
      </c>
      <c r="BY6" s="22">
        <f t="shared" si="8"/>
        <v>101.11</v>
      </c>
      <c r="BZ6" s="21" t="str">
        <f>IF(BZ7="","",IF(BZ7="-","【-】","【"&amp;SUBSTITUTE(TEXT(BZ7,"#,##0.00"),"-","△")&amp;"】"))</f>
        <v>【97.82】</v>
      </c>
      <c r="CA6" s="22">
        <f>IF(CA7="",NA(),CA7)</f>
        <v>157.6</v>
      </c>
      <c r="CB6" s="22">
        <f t="shared" ref="CB6:CJ6" si="9">IF(CB7="",NA(),CB7)</f>
        <v>150.97</v>
      </c>
      <c r="CC6" s="22">
        <f t="shared" si="9"/>
        <v>158.30000000000001</v>
      </c>
      <c r="CD6" s="22">
        <f t="shared" si="9"/>
        <v>161.66999999999999</v>
      </c>
      <c r="CE6" s="22">
        <f t="shared" si="9"/>
        <v>163.08000000000001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60.13</v>
      </c>
      <c r="CM6" s="22">
        <f t="shared" ref="CM6:CU6" si="10">IF(CM7="",NA(),CM7)</f>
        <v>61.12</v>
      </c>
      <c r="CN6" s="22">
        <f t="shared" si="10"/>
        <v>61.06</v>
      </c>
      <c r="CO6" s="22">
        <f t="shared" si="10"/>
        <v>61.02</v>
      </c>
      <c r="CP6" s="22">
        <f t="shared" si="10"/>
        <v>61.27</v>
      </c>
      <c r="CQ6" s="22">
        <f t="shared" si="10"/>
        <v>61.71</v>
      </c>
      <c r="CR6" s="22">
        <f t="shared" si="10"/>
        <v>63.12</v>
      </c>
      <c r="CS6" s="22">
        <f t="shared" si="10"/>
        <v>62.57</v>
      </c>
      <c r="CT6" s="22">
        <f t="shared" si="10"/>
        <v>61.56</v>
      </c>
      <c r="CU6" s="22">
        <f t="shared" si="10"/>
        <v>60.84</v>
      </c>
      <c r="CV6" s="21" t="str">
        <f>IF(CV7="","",IF(CV7="-","【-】","【"&amp;SUBSTITUTE(TEXT(CV7,"#,##0.00"),"-","△")&amp;"】"))</f>
        <v>【59.81】</v>
      </c>
      <c r="CW6" s="22">
        <f>IF(CW7="",NA(),CW7)</f>
        <v>86.53</v>
      </c>
      <c r="CX6" s="22">
        <f t="shared" ref="CX6:DF6" si="11">IF(CX7="",NA(),CX7)</f>
        <v>86.67</v>
      </c>
      <c r="CY6" s="22">
        <f t="shared" si="11"/>
        <v>86.4</v>
      </c>
      <c r="CZ6" s="22">
        <f t="shared" si="11"/>
        <v>85.85</v>
      </c>
      <c r="DA6" s="22">
        <f t="shared" si="11"/>
        <v>84.51</v>
      </c>
      <c r="DB6" s="22">
        <f t="shared" si="11"/>
        <v>90.03</v>
      </c>
      <c r="DC6" s="22">
        <f t="shared" si="11"/>
        <v>90.09</v>
      </c>
      <c r="DD6" s="22">
        <f t="shared" si="11"/>
        <v>90.21</v>
      </c>
      <c r="DE6" s="22">
        <f t="shared" si="11"/>
        <v>90.11</v>
      </c>
      <c r="DF6" s="22">
        <f t="shared" si="11"/>
        <v>89.73</v>
      </c>
      <c r="DG6" s="21" t="str">
        <f>IF(DG7="","",IF(DG7="-","【-】","【"&amp;SUBSTITUTE(TEXT(DG7,"#,##0.00"),"-","△")&amp;"】"))</f>
        <v>【89.42】</v>
      </c>
      <c r="DH6" s="22">
        <f>IF(DH7="",NA(),DH7)</f>
        <v>46.37</v>
      </c>
      <c r="DI6" s="22">
        <f t="shared" ref="DI6:DQ6" si="12">IF(DI7="",NA(),DI7)</f>
        <v>47.1</v>
      </c>
      <c r="DJ6" s="22">
        <f t="shared" si="12"/>
        <v>48.14</v>
      </c>
      <c r="DK6" s="22">
        <f t="shared" si="12"/>
        <v>48.65</v>
      </c>
      <c r="DL6" s="22">
        <f t="shared" si="12"/>
        <v>49.73</v>
      </c>
      <c r="DM6" s="22">
        <f t="shared" si="12"/>
        <v>49.6</v>
      </c>
      <c r="DN6" s="22">
        <f t="shared" si="12"/>
        <v>50.31</v>
      </c>
      <c r="DO6" s="22">
        <f t="shared" si="12"/>
        <v>50.74</v>
      </c>
      <c r="DP6" s="22">
        <f t="shared" si="12"/>
        <v>51.49</v>
      </c>
      <c r="DQ6" s="22">
        <f t="shared" si="12"/>
        <v>51.94</v>
      </c>
      <c r="DR6" s="21" t="str">
        <f>IF(DR7="","",IF(DR7="-","【-】","【"&amp;SUBSTITUTE(TEXT(DR7,"#,##0.00"),"-","△")&amp;"】"))</f>
        <v>【52.02】</v>
      </c>
      <c r="DS6" s="22">
        <f>IF(DS7="",NA(),DS7)</f>
        <v>8.58</v>
      </c>
      <c r="DT6" s="22">
        <f t="shared" ref="DT6:EB6" si="13">IF(DT7="",NA(),DT7)</f>
        <v>8.86</v>
      </c>
      <c r="DU6" s="22">
        <f t="shared" si="13"/>
        <v>8.9499999999999993</v>
      </c>
      <c r="DV6" s="22">
        <f t="shared" si="13"/>
        <v>10.029999999999999</v>
      </c>
      <c r="DW6" s="22">
        <f t="shared" si="13"/>
        <v>10.79</v>
      </c>
      <c r="DX6" s="22">
        <f t="shared" si="13"/>
        <v>20.49</v>
      </c>
      <c r="DY6" s="22">
        <f t="shared" si="13"/>
        <v>21.34</v>
      </c>
      <c r="DZ6" s="22">
        <f t="shared" si="13"/>
        <v>23.27</v>
      </c>
      <c r="EA6" s="22">
        <f t="shared" si="13"/>
        <v>25.18</v>
      </c>
      <c r="EB6" s="22">
        <f t="shared" si="13"/>
        <v>26.52</v>
      </c>
      <c r="EC6" s="21" t="str">
        <f>IF(EC7="","",IF(EC7="-","【-】","【"&amp;SUBSTITUTE(TEXT(EC7,"#,##0.00"),"-","△")&amp;"】"))</f>
        <v>【25.37】</v>
      </c>
      <c r="ED6" s="22">
        <f>IF(ED7="",NA(),ED7)</f>
        <v>0.28999999999999998</v>
      </c>
      <c r="EE6" s="22">
        <f t="shared" ref="EE6:EM6" si="14">IF(EE7="",NA(),EE7)</f>
        <v>0.44</v>
      </c>
      <c r="EF6" s="22">
        <f t="shared" si="14"/>
        <v>0.54</v>
      </c>
      <c r="EG6" s="22">
        <f t="shared" si="14"/>
        <v>0.3</v>
      </c>
      <c r="EH6" s="22">
        <f t="shared" si="14"/>
        <v>0.16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200000</v>
      </c>
      <c r="D7" s="24">
        <v>46</v>
      </c>
      <c r="E7" s="24">
        <v>1</v>
      </c>
      <c r="F7" s="24">
        <v>0</v>
      </c>
      <c r="G7" s="24">
        <v>1</v>
      </c>
      <c r="H7" s="24" t="s">
        <v>93</v>
      </c>
      <c r="I7" s="24" t="s">
        <v>94</v>
      </c>
      <c r="J7" s="24" t="s">
        <v>95</v>
      </c>
      <c r="K7" s="24" t="s">
        <v>96</v>
      </c>
      <c r="L7" s="24" t="s">
        <v>97</v>
      </c>
      <c r="M7" s="24" t="s">
        <v>98</v>
      </c>
      <c r="N7" s="25" t="s">
        <v>99</v>
      </c>
      <c r="O7" s="25">
        <v>53.54</v>
      </c>
      <c r="P7" s="25">
        <v>30.88</v>
      </c>
      <c r="Q7" s="25">
        <v>1413</v>
      </c>
      <c r="R7" s="25">
        <v>2028135</v>
      </c>
      <c r="S7" s="25">
        <v>13561.56</v>
      </c>
      <c r="T7" s="25">
        <v>149.55000000000001</v>
      </c>
      <c r="U7" s="25">
        <v>181243</v>
      </c>
      <c r="V7" s="25">
        <v>280.99</v>
      </c>
      <c r="W7" s="25">
        <v>645.02</v>
      </c>
      <c r="X7" s="25">
        <v>114.24</v>
      </c>
      <c r="Y7" s="25">
        <v>115.28</v>
      </c>
      <c r="Z7" s="25">
        <v>113.06</v>
      </c>
      <c r="AA7" s="25">
        <v>110.69</v>
      </c>
      <c r="AB7" s="25">
        <v>108.67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125.25</v>
      </c>
      <c r="AU7" s="25">
        <v>128.47999999999999</v>
      </c>
      <c r="AV7" s="25">
        <v>133.02000000000001</v>
      </c>
      <c r="AW7" s="25">
        <v>137.49</v>
      </c>
      <c r="AX7" s="25">
        <v>122.01</v>
      </c>
      <c r="AY7" s="25">
        <v>309.10000000000002</v>
      </c>
      <c r="AZ7" s="25">
        <v>306.08</v>
      </c>
      <c r="BA7" s="25">
        <v>306.14999999999998</v>
      </c>
      <c r="BB7" s="25">
        <v>297.54000000000002</v>
      </c>
      <c r="BC7" s="25">
        <v>289.44</v>
      </c>
      <c r="BD7" s="25">
        <v>243.36</v>
      </c>
      <c r="BE7" s="25">
        <v>610.21</v>
      </c>
      <c r="BF7" s="25">
        <v>598.45000000000005</v>
      </c>
      <c r="BG7" s="25">
        <v>600.28</v>
      </c>
      <c r="BH7" s="25">
        <v>619.28</v>
      </c>
      <c r="BI7" s="25">
        <v>604.32000000000005</v>
      </c>
      <c r="BJ7" s="25">
        <v>290.42</v>
      </c>
      <c r="BK7" s="25">
        <v>294.66000000000003</v>
      </c>
      <c r="BL7" s="25">
        <v>285.27</v>
      </c>
      <c r="BM7" s="25">
        <v>294.73</v>
      </c>
      <c r="BN7" s="25">
        <v>301.23</v>
      </c>
      <c r="BO7" s="25">
        <v>265.93</v>
      </c>
      <c r="BP7" s="25">
        <v>109.93</v>
      </c>
      <c r="BQ7" s="25">
        <v>114.28</v>
      </c>
      <c r="BR7" s="25">
        <v>109.27</v>
      </c>
      <c r="BS7" s="25">
        <v>107.35</v>
      </c>
      <c r="BT7" s="25">
        <v>106.8</v>
      </c>
      <c r="BU7" s="25">
        <v>106.11</v>
      </c>
      <c r="BV7" s="25">
        <v>103.75</v>
      </c>
      <c r="BW7" s="25">
        <v>105.3</v>
      </c>
      <c r="BX7" s="25">
        <v>99.41</v>
      </c>
      <c r="BY7" s="25">
        <v>101.11</v>
      </c>
      <c r="BZ7" s="25">
        <v>97.82</v>
      </c>
      <c r="CA7" s="25">
        <v>157.6</v>
      </c>
      <c r="CB7" s="25">
        <v>150.97</v>
      </c>
      <c r="CC7" s="25">
        <v>158.30000000000001</v>
      </c>
      <c r="CD7" s="25">
        <v>161.66999999999999</v>
      </c>
      <c r="CE7" s="25">
        <v>163.08000000000001</v>
      </c>
      <c r="CF7" s="25">
        <v>161.03</v>
      </c>
      <c r="CG7" s="25">
        <v>159.93</v>
      </c>
      <c r="CH7" s="25">
        <v>162.77000000000001</v>
      </c>
      <c r="CI7" s="25">
        <v>170.87</v>
      </c>
      <c r="CJ7" s="25">
        <v>171.09</v>
      </c>
      <c r="CK7" s="25">
        <v>177.56</v>
      </c>
      <c r="CL7" s="25">
        <v>60.13</v>
      </c>
      <c r="CM7" s="25">
        <v>61.12</v>
      </c>
      <c r="CN7" s="25">
        <v>61.06</v>
      </c>
      <c r="CO7" s="25">
        <v>61.02</v>
      </c>
      <c r="CP7" s="25">
        <v>61.27</v>
      </c>
      <c r="CQ7" s="25">
        <v>61.71</v>
      </c>
      <c r="CR7" s="25">
        <v>63.12</v>
      </c>
      <c r="CS7" s="25">
        <v>62.57</v>
      </c>
      <c r="CT7" s="25">
        <v>61.56</v>
      </c>
      <c r="CU7" s="25">
        <v>60.84</v>
      </c>
      <c r="CV7" s="25">
        <v>59.81</v>
      </c>
      <c r="CW7" s="25">
        <v>86.53</v>
      </c>
      <c r="CX7" s="25">
        <v>86.67</v>
      </c>
      <c r="CY7" s="25">
        <v>86.4</v>
      </c>
      <c r="CZ7" s="25">
        <v>85.85</v>
      </c>
      <c r="DA7" s="25">
        <v>84.51</v>
      </c>
      <c r="DB7" s="25">
        <v>90.03</v>
      </c>
      <c r="DC7" s="25">
        <v>90.09</v>
      </c>
      <c r="DD7" s="25">
        <v>90.21</v>
      </c>
      <c r="DE7" s="25">
        <v>90.11</v>
      </c>
      <c r="DF7" s="25">
        <v>89.73</v>
      </c>
      <c r="DG7" s="25">
        <v>89.42</v>
      </c>
      <c r="DH7" s="25">
        <v>46.37</v>
      </c>
      <c r="DI7" s="25">
        <v>47.1</v>
      </c>
      <c r="DJ7" s="25">
        <v>48.14</v>
      </c>
      <c r="DK7" s="25">
        <v>48.65</v>
      </c>
      <c r="DL7" s="25">
        <v>49.73</v>
      </c>
      <c r="DM7" s="25">
        <v>49.6</v>
      </c>
      <c r="DN7" s="25">
        <v>50.31</v>
      </c>
      <c r="DO7" s="25">
        <v>50.74</v>
      </c>
      <c r="DP7" s="25">
        <v>51.49</v>
      </c>
      <c r="DQ7" s="25">
        <v>51.94</v>
      </c>
      <c r="DR7" s="25">
        <v>52.02</v>
      </c>
      <c r="DS7" s="25">
        <v>8.58</v>
      </c>
      <c r="DT7" s="25">
        <v>8.86</v>
      </c>
      <c r="DU7" s="25">
        <v>8.9499999999999993</v>
      </c>
      <c r="DV7" s="25">
        <v>10.029999999999999</v>
      </c>
      <c r="DW7" s="25">
        <v>10.79</v>
      </c>
      <c r="DX7" s="25">
        <v>20.49</v>
      </c>
      <c r="DY7" s="25">
        <v>21.34</v>
      </c>
      <c r="DZ7" s="25">
        <v>23.27</v>
      </c>
      <c r="EA7" s="25">
        <v>25.18</v>
      </c>
      <c r="EB7" s="25">
        <v>26.52</v>
      </c>
      <c r="EC7" s="25">
        <v>25.37</v>
      </c>
      <c r="ED7" s="25">
        <v>0.28999999999999998</v>
      </c>
      <c r="EE7" s="25">
        <v>0.44</v>
      </c>
      <c r="EF7" s="25">
        <v>0.54</v>
      </c>
      <c r="EG7" s="25">
        <v>0.3</v>
      </c>
      <c r="EH7" s="25">
        <v>0.16</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088EBD85-4E6E-4EFD-A0A6-DFE52926D440}"/>
</file>

<file path=customXml/itemProps2.xml><?xml version="1.0" encoding="utf-8"?>
<ds:datastoreItem xmlns:ds="http://schemas.openxmlformats.org/officeDocument/2006/customXml" ds:itemID="{903A829C-898B-4B37-9645-BA31E7B74E8C}"/>
</file>

<file path=customXml/itemProps3.xml><?xml version="1.0" encoding="utf-8"?>
<ds:datastoreItem xmlns:ds="http://schemas.openxmlformats.org/officeDocument/2006/customXml" ds:itemID="{D39A532B-F1C9-4D2A-8EA9-863660DB00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2025-02-14T04:46:04Z</dcterms:created>
  <dcterms:modified xsi:type="dcterms:W3CDTF">2025-02-14T04:46:43Z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