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40739C78-AB30-4CA7-8AFA-FA156E5C8EAE}" xr6:coauthVersionLast="47" xr6:coauthVersionMax="47" xr10:uidLastSave="{75C01306-CF7E-428B-99CB-9F832D071D8E}"/>
  <workbookProtection workbookAlgorithmName="SHA-512" workbookHashValue="bccNBMkI/wgnRkUFfEUfJbW8FKFO6q5z3LgrDPqa/TFyF+qvdnXL0ywCyY7wW7slrKVW8wCPxP/Z2kAAd5f/+Q==" workbookSaltValue="TZx0C5SoYEWNkuky6uivK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E85" i="4"/>
  <c r="AL10" i="4"/>
  <c r="AL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<sst xmlns="http://schemas.openxmlformats.org/spreadsheetml/2006/main" count="231" uniqueCount="116">
  <si>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</si>
  <si>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</si>
  <si>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</si>
  <si>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</si>
  <si>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</si>
  <si>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</si>
  <si>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</si>
  <si>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</si>
  <si>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</si>
  <si>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</si>
  <si>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</si>
  <si>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</si>
  <si>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</si>
  <si>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</si>
  <si>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</si>
  <si>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</si>
  <si>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</si>
  <si>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</si>
  <si>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</si>
  <si>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</si>
  <si>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</si>
  <si>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</si>
  <si>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</si>
  <si>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</si>
  <si>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</si>
  <si>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</si>
  <si>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</si>
  <si>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</si>
  <si>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</si>
  <si>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</si>
  <si>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</si>
  <si>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</si>
  <si>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</si>
  <si>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</si>
  <si>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</si>
  <si>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</si>
  <si>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</si>
  <si>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</si>
  <si>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</si>
  <si>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</si>
  <si>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</si>
  <si>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</si>
  <si>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</si>
  <si>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</si>
  <si>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</si>
  <si>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</si>
  <si>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</si>
  <si>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</si>
  <si>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</si>
  <si>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</si>
  <si>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</si>
  <si>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</si>
  <si>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</si>
  <si>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</si>
  <si>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</si>
  <si>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</si>
  <si>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</si>
  <si>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</si>
  <si>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</si>
  <si>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</si>
  <si>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</si>
  <si>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</si>
  <si>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</si>
  <si>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</si>
  <si>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</si>
  <si>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</si>
  <si>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</si>
  <si>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</si>
  <si>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</si>
  <si>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</si>
  <si>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</si>
  <si>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</si>
  <si>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</si>
  <si>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</si>
  <si>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</si>
  <si>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</si>
  <si>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</si>
  <si>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</si>
  <si>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</si>
  <si>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</si>
  <si>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</si>
  <si>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</si>
  <si>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</si>
  <si>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</si>
  <si>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</si>
  <si>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</si>
  <si>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</si>
  <si>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</si>
  <si>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</si>
  <si>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</si>
  <si>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</si>
  <si>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</si>
  <si>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</si>
  <si>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</si>
  <si>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</si>
  <si>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</si>
  <si>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</si>
  <si>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</si>
  <si>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</si>
  <si>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</si>
  <si>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</si>
  <si>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</si>
  <si>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</si>
  <si>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</si>
  <si>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</si>
  <si>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</si>
  <si>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</si>
  <si>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</si>
  <si>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</si>
  <si>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</si>
  <si>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</si>
  <si>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</si>
  <si>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</si>
  <si>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●経常収支比率について
　流域下水道事業の維持管理に必要な費用は、関係市町村により負担されており、減価償却費についても、同額の長期前受金戻入額を計上することから、概ね100％で推移しています。
●流動比率について
　100％未満であるが、流動負債に計上した企業債の償還に充てる財源が翌年度の収入となるためであり、資金繰りに問題はありません。
●企業債残高対事業規模比率について
　以前より大規模な工事が減少し、借入額が減少している近年は減少する傾向にあります。
●汚水処理原価について
　管理する４処理場のうち、２処理場は供用開始後年数が30年未満であり、建設当時の資産の償却をしていることなどから、類似団体の平均値と比較して高い数値になっていると考えられます。
　また、物価や労務単価等の高騰により、前年度と比較し増加しています。
●施設利用率について
　処理水量に大きな変化がなかったことから、前年度とほぼ同様となっています。
●水洗化率について
　関連市町村の水洗化率向上の取組により増加しています。</t>
    <rPh sb="190" eb="192">
      <t>イゼン</t>
    </rPh>
    <rPh sb="194" eb="197">
      <t>ダイキボ</t>
    </rPh>
    <rPh sb="198" eb="200">
      <t>コウジ</t>
    </rPh>
    <rPh sb="201" eb="203">
      <t>ゲンショウ</t>
    </rPh>
    <rPh sb="205" eb="207">
      <t>カリイレ</t>
    </rPh>
    <rPh sb="207" eb="208">
      <t>ガク</t>
    </rPh>
    <rPh sb="209" eb="211">
      <t>ゲンショウ</t>
    </rPh>
    <rPh sb="215" eb="217">
      <t>キンネン</t>
    </rPh>
    <rPh sb="222" eb="224">
      <t>ケイコウ</t>
    </rPh>
    <rPh sb="343" eb="344">
      <t>ナド</t>
    </rPh>
    <rPh sb="345" eb="347">
      <t>コウトウ</t>
    </rPh>
    <rPh sb="379" eb="381">
      <t>ショリ</t>
    </rPh>
    <rPh sb="381" eb="383">
      <t>スイリョウ</t>
    </rPh>
    <rPh sb="384" eb="385">
      <t>オオ</t>
    </rPh>
    <rPh sb="387" eb="389">
      <t>ヘンカ</t>
    </rPh>
    <rPh sb="405" eb="407">
      <t>ドウヨウ</t>
    </rPh>
    <rPh sb="445" eb="447">
      <t>ゾウカ</t>
    </rPh>
    <phoneticPr fontId="4"/>
  </si>
  <si>
    <t>●有形固定資産減価償却率について
平成31年4月から公営企業会計に移行したことに伴い、過去の減価償却費が反映されない計上方法となっていることから、類似団体の平均と比較して低い数値になっています。
●管渠改善率について
　老朽化している管渠はありませんが、ストックマネジメント計画に基づき、計画的、効率的に更新を行っていく必要があります。</t>
    <rPh sb="73" eb="75">
      <t>ルイジ</t>
    </rPh>
    <rPh sb="75" eb="77">
      <t>ダンタイ</t>
    </rPh>
    <rPh sb="78" eb="80">
      <t>ヘイキン</t>
    </rPh>
    <rPh sb="81" eb="83">
      <t>ヒカク</t>
    </rPh>
    <rPh sb="85" eb="86">
      <t>ヒク</t>
    </rPh>
    <rPh sb="111" eb="114">
      <t>ロウキュウカ</t>
    </rPh>
    <phoneticPr fontId="4"/>
  </si>
  <si>
    <t>人口減少等により処理汚水量の減少が見込まれる中、水洗化率の向上や適正な単価の設定による料金収入の確保とともに、省エネ機器や省エネ運転の導入、包括的民間委託等による維持管理費の更なる経費節減に努め、経営の健全化を図る必要があります。
　また、施設の更新にあたっては、有収水量の減少を見据え、将来的に必要な処理能力に見合った施設規模、処理性能を検討していきます。</t>
    <rPh sb="35" eb="37">
      <t>タンカ</t>
    </rPh>
    <rPh sb="132" eb="134">
      <t>ユウシュウ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</si>
</sst>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7.0000000000000007E-2</c:v>
                </c:pt>
                <c:pt idx="1">
                  <c:v>0</c:v>
                </c:pt>
                <c:pt idx="2">
                  <c:v>0</c:v>
                </c:pt>
                <c:pt idx="3">
                  <c:v>0</c:v>
                </c:pt>
                <c:pt idx="4">
                  <c:v>0</c:v>
                </c:pt>
              </c:numCache>
            </c:numRef>
          </c:val>
          <c:extLst>
            <c:ext xmlns:c16="http://schemas.microsoft.com/office/drawing/2014/chart" uri="{C3380CC4-5D6E-409C-BE32-E72D297353CC}">
              <c16:uniqueId val="{00000000-1BA5-4BCE-8976-EBEEB837657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1.87</c:v>
                </c:pt>
                <c:pt idx="2">
                  <c:v>0.1</c:v>
                </c:pt>
                <c:pt idx="3">
                  <c:v>0.09</c:v>
                </c:pt>
                <c:pt idx="4">
                  <c:v>0.06</c:v>
                </c:pt>
              </c:numCache>
            </c:numRef>
          </c:val>
          <c:smooth val="0"/>
          <c:extLst>
            <c:ext xmlns:c16="http://schemas.microsoft.com/office/drawing/2014/chart" uri="{C3380CC4-5D6E-409C-BE32-E72D297353CC}">
              <c16:uniqueId val="{00000001-1BA5-4BCE-8976-EBEEB837657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71.22</c:v>
                </c:pt>
                <c:pt idx="1">
                  <c:v>65.290000000000006</c:v>
                </c:pt>
                <c:pt idx="2">
                  <c:v>67.069999999999993</c:v>
                </c:pt>
                <c:pt idx="3">
                  <c:v>64.94</c:v>
                </c:pt>
                <c:pt idx="4">
                  <c:v>65.099999999999994</c:v>
                </c:pt>
              </c:numCache>
            </c:numRef>
          </c:val>
          <c:extLst>
            <c:ext xmlns:c16="http://schemas.microsoft.com/office/drawing/2014/chart" uri="{C3380CC4-5D6E-409C-BE32-E72D297353CC}">
              <c16:uniqueId val="{00000000-9C09-44FF-AF54-F4D68F5780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67.209999999999994</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9C09-44FF-AF54-F4D68F5780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93.57</c:v>
                </c:pt>
                <c:pt idx="1">
                  <c:v>94.15</c:v>
                </c:pt>
                <c:pt idx="2">
                  <c:v>94.44</c:v>
                </c:pt>
                <c:pt idx="3">
                  <c:v>94.8</c:v>
                </c:pt>
                <c:pt idx="4">
                  <c:v>95.93</c:v>
                </c:pt>
              </c:numCache>
            </c:numRef>
          </c:val>
          <c:extLst>
            <c:ext xmlns:c16="http://schemas.microsoft.com/office/drawing/2014/chart" uri="{C3380CC4-5D6E-409C-BE32-E72D297353CC}">
              <c16:uniqueId val="{00000000-2B5F-4FF5-9EED-12A0675D38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93.21</c:v>
                </c:pt>
                <c:pt idx="1">
                  <c:v>94.01</c:v>
                </c:pt>
                <c:pt idx="2">
                  <c:v>94.14</c:v>
                </c:pt>
                <c:pt idx="3">
                  <c:v>94.02</c:v>
                </c:pt>
                <c:pt idx="4">
                  <c:v>94.43</c:v>
                </c:pt>
              </c:numCache>
            </c:numRef>
          </c:val>
          <c:smooth val="0"/>
          <c:extLst>
            <c:ext xmlns:c16="http://schemas.microsoft.com/office/drawing/2014/chart" uri="{C3380CC4-5D6E-409C-BE32-E72D297353CC}">
              <c16:uniqueId val="{00000001-2B5F-4FF5-9EED-12A0675D38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100.28</c:v>
                </c:pt>
                <c:pt idx="1">
                  <c:v>100.17</c:v>
                </c:pt>
                <c:pt idx="2">
                  <c:v>100.24</c:v>
                </c:pt>
                <c:pt idx="3">
                  <c:v>100.35</c:v>
                </c:pt>
                <c:pt idx="4">
                  <c:v>100.8</c:v>
                </c:pt>
              </c:numCache>
            </c:numRef>
          </c:val>
          <c:extLst>
            <c:ext xmlns:c16="http://schemas.microsoft.com/office/drawing/2014/chart" uri="{C3380CC4-5D6E-409C-BE32-E72D297353CC}">
              <c16:uniqueId val="{00000000-DBB2-4765-8B8A-F54B98CEE1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100.49</c:v>
                </c:pt>
                <c:pt idx="1">
                  <c:v>101.63</c:v>
                </c:pt>
                <c:pt idx="2">
                  <c:v>100.14</c:v>
                </c:pt>
                <c:pt idx="3">
                  <c:v>99.22</c:v>
                </c:pt>
                <c:pt idx="4">
                  <c:v>100.31</c:v>
                </c:pt>
              </c:numCache>
            </c:numRef>
          </c:val>
          <c:smooth val="0"/>
          <c:extLst>
            <c:ext xmlns:c16="http://schemas.microsoft.com/office/drawing/2014/chart" uri="{C3380CC4-5D6E-409C-BE32-E72D297353CC}">
              <c16:uniqueId val="{00000001-DBB2-4765-8B8A-F54B98CEE1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4.7699999999999996</c:v>
                </c:pt>
                <c:pt idx="1">
                  <c:v>9.2200000000000006</c:v>
                </c:pt>
                <c:pt idx="2">
                  <c:v>12.01</c:v>
                </c:pt>
                <c:pt idx="3">
                  <c:v>16.09</c:v>
                </c:pt>
                <c:pt idx="4">
                  <c:v>27.76</c:v>
                </c:pt>
              </c:numCache>
            </c:numRef>
          </c:val>
          <c:extLst>
            <c:ext xmlns:c16="http://schemas.microsoft.com/office/drawing/2014/chart" uri="{C3380CC4-5D6E-409C-BE32-E72D297353CC}">
              <c16:uniqueId val="{00000000-9E64-48FD-ACAC-C8D0891DB1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39.35</c:v>
                </c:pt>
                <c:pt idx="1">
                  <c:v>31.96</c:v>
                </c:pt>
                <c:pt idx="2">
                  <c:v>34.17</c:v>
                </c:pt>
                <c:pt idx="3">
                  <c:v>36.770000000000003</c:v>
                </c:pt>
                <c:pt idx="4">
                  <c:v>41.04</c:v>
                </c:pt>
              </c:numCache>
            </c:numRef>
          </c:val>
          <c:smooth val="0"/>
          <c:extLst>
            <c:ext xmlns:c16="http://schemas.microsoft.com/office/drawing/2014/chart" uri="{C3380CC4-5D6E-409C-BE32-E72D297353CC}">
              <c16:uniqueId val="{00000001-9E64-48FD-ACAC-C8D0891DB1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8D-4289-A224-8C8F12B4B67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1.17</c:v>
                </c:pt>
                <c:pt idx="1">
                  <c:v>0.93</c:v>
                </c:pt>
                <c:pt idx="2">
                  <c:v>1.04</c:v>
                </c:pt>
                <c:pt idx="3">
                  <c:v>1.26</c:v>
                </c:pt>
                <c:pt idx="4">
                  <c:v>1.64</c:v>
                </c:pt>
              </c:numCache>
            </c:numRef>
          </c:val>
          <c:smooth val="0"/>
          <c:extLst>
            <c:ext xmlns:c16="http://schemas.microsoft.com/office/drawing/2014/chart" uri="{C3380CC4-5D6E-409C-BE32-E72D297353CC}">
              <c16:uniqueId val="{00000001-6B8D-4289-A224-8C8F12B4B67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DC-425D-9B78-9D32ED1ABB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7.27</c:v>
                </c:pt>
                <c:pt idx="1">
                  <c:v>9.1</c:v>
                </c:pt>
                <c:pt idx="2">
                  <c:v>10.71</c:v>
                </c:pt>
                <c:pt idx="3">
                  <c:v>11.46</c:v>
                </c:pt>
                <c:pt idx="4">
                  <c:v>9.85</c:v>
                </c:pt>
              </c:numCache>
            </c:numRef>
          </c:val>
          <c:smooth val="0"/>
          <c:extLst>
            <c:ext xmlns:c16="http://schemas.microsoft.com/office/drawing/2014/chart" uri="{C3380CC4-5D6E-409C-BE32-E72D297353CC}">
              <c16:uniqueId val="{00000001-BEDC-425D-9B78-9D32ED1ABB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54.97</c:v>
                </c:pt>
                <c:pt idx="1">
                  <c:v>80.290000000000006</c:v>
                </c:pt>
                <c:pt idx="2">
                  <c:v>72.930000000000007</c:v>
                </c:pt>
                <c:pt idx="3">
                  <c:v>78.459999999999994</c:v>
                </c:pt>
                <c:pt idx="4">
                  <c:v>82.27</c:v>
                </c:pt>
              </c:numCache>
            </c:numRef>
          </c:val>
          <c:extLst>
            <c:ext xmlns:c16="http://schemas.microsoft.com/office/drawing/2014/chart" uri="{C3380CC4-5D6E-409C-BE32-E72D297353CC}">
              <c16:uniqueId val="{00000000-4576-4BAD-9E54-131503CC9A5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97.37</c:v>
                </c:pt>
                <c:pt idx="1">
                  <c:v>101.14</c:v>
                </c:pt>
                <c:pt idx="2">
                  <c:v>104.74</c:v>
                </c:pt>
                <c:pt idx="3">
                  <c:v>104.74</c:v>
                </c:pt>
                <c:pt idx="4">
                  <c:v>104.66</c:v>
                </c:pt>
              </c:numCache>
            </c:numRef>
          </c:val>
          <c:smooth val="0"/>
          <c:extLst>
            <c:ext xmlns:c16="http://schemas.microsoft.com/office/drawing/2014/chart" uri="{C3380CC4-5D6E-409C-BE32-E72D297353CC}">
              <c16:uniqueId val="{00000001-4576-4BAD-9E54-131503CC9A5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390.77</c:v>
                </c:pt>
                <c:pt idx="1">
                  <c:v>390.1</c:v>
                </c:pt>
                <c:pt idx="2">
                  <c:v>357.85</c:v>
                </c:pt>
                <c:pt idx="3">
                  <c:v>300.27999999999997</c:v>
                </c:pt>
                <c:pt idx="4">
                  <c:v>280.92</c:v>
                </c:pt>
              </c:numCache>
            </c:numRef>
          </c:val>
          <c:extLst>
            <c:ext xmlns:c16="http://schemas.microsoft.com/office/drawing/2014/chart" uri="{C3380CC4-5D6E-409C-BE32-E72D297353CC}">
              <c16:uniqueId val="{00000000-DF18-47F5-A3FB-B6833D1B28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287.39</c:v>
                </c:pt>
                <c:pt idx="1">
                  <c:v>255.67</c:v>
                </c:pt>
                <c:pt idx="2">
                  <c:v>242.44</c:v>
                </c:pt>
                <c:pt idx="3">
                  <c:v>228.09</c:v>
                </c:pt>
                <c:pt idx="4">
                  <c:v>223.54</c:v>
                </c:pt>
              </c:numCache>
            </c:numRef>
          </c:val>
          <c:smooth val="0"/>
          <c:extLst>
            <c:ext xmlns:c16="http://schemas.microsoft.com/office/drawing/2014/chart" uri="{C3380CC4-5D6E-409C-BE32-E72D297353CC}">
              <c16:uniqueId val="{00000001-DF18-47F5-A3FB-B6833D1B28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52-46F6-B7F2-99D938E0D4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652-46F6-B7F2-99D938E0D4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59.68</c:v>
                </c:pt>
                <c:pt idx="1">
                  <c:v>62.69</c:v>
                </c:pt>
                <c:pt idx="2">
                  <c:v>68.89</c:v>
                </c:pt>
                <c:pt idx="3">
                  <c:v>75.17</c:v>
                </c:pt>
                <c:pt idx="4">
                  <c:v>78.209999999999994</c:v>
                </c:pt>
              </c:numCache>
            </c:numRef>
          </c:val>
          <c:extLst>
            <c:ext xmlns:c16="http://schemas.microsoft.com/office/drawing/2014/chart" uri="{C3380CC4-5D6E-409C-BE32-E72D297353CC}">
              <c16:uniqueId val="{00000000-B6BD-4A16-8AD4-6E3E2964EC5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50.64</c:v>
                </c:pt>
                <c:pt idx="1">
                  <c:v>50.67</c:v>
                </c:pt>
                <c:pt idx="2">
                  <c:v>48.7</c:v>
                </c:pt>
                <c:pt idx="3">
                  <c:v>52.53</c:v>
                </c:pt>
                <c:pt idx="4">
                  <c:v>52.75</c:v>
                </c:pt>
              </c:numCache>
            </c:numRef>
          </c:val>
          <c:smooth val="0"/>
          <c:extLst>
            <c:ext xmlns:c16="http://schemas.microsoft.com/office/drawing/2014/chart" uri="{C3380CC4-5D6E-409C-BE32-E72D297353CC}">
              <c16:uniqueId val="{00000001-B6BD-4A16-8AD4-6E3E2964EC5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L5" sqref="L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長野県</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流域下水道</v>
      </c>
      <c r="Q8" s="34"/>
      <c r="R8" s="34"/>
      <c r="S8" s="34"/>
      <c r="T8" s="34"/>
      <c r="U8" s="34"/>
      <c r="V8" s="34"/>
      <c r="W8" s="34" t="str">
        <f>データ!L6</f>
        <v>E1</v>
      </c>
      <c r="X8" s="34"/>
      <c r="Y8" s="34"/>
      <c r="Z8" s="34"/>
      <c r="AA8" s="34"/>
      <c r="AB8" s="34"/>
      <c r="AC8" s="34"/>
      <c r="AD8" s="35" t="str">
        <f>データ!$M$6</f>
        <v>非設置</v>
      </c>
      <c r="AE8" s="35"/>
      <c r="AF8" s="35"/>
      <c r="AG8" s="35"/>
      <c r="AH8" s="35"/>
      <c r="AI8" s="35"/>
      <c r="AJ8" s="35"/>
      <c r="AK8" s="3"/>
      <c r="AL8" s="36">
        <f>データ!S6</f>
        <v>2028135</v>
      </c>
      <c r="AM8" s="36"/>
      <c r="AN8" s="36"/>
      <c r="AO8" s="36"/>
      <c r="AP8" s="36"/>
      <c r="AQ8" s="36"/>
      <c r="AR8" s="36"/>
      <c r="AS8" s="36"/>
      <c r="AT8" s="37">
        <f>データ!T6</f>
        <v>13561.56</v>
      </c>
      <c r="AU8" s="37"/>
      <c r="AV8" s="37"/>
      <c r="AW8" s="37"/>
      <c r="AX8" s="37"/>
      <c r="AY8" s="37"/>
      <c r="AZ8" s="37"/>
      <c r="BA8" s="37"/>
      <c r="BB8" s="37">
        <f>データ!U6</f>
        <v>149.55000000000001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81.09</v>
      </c>
      <c r="J10" s="37"/>
      <c r="K10" s="37"/>
      <c r="L10" s="37"/>
      <c r="M10" s="37"/>
      <c r="N10" s="37"/>
      <c r="O10" s="37"/>
      <c r="P10" s="37">
        <f>データ!P6</f>
        <v>73.61</v>
      </c>
      <c r="Q10" s="37"/>
      <c r="R10" s="37"/>
      <c r="S10" s="37"/>
      <c r="T10" s="37"/>
      <c r="U10" s="37"/>
      <c r="V10" s="37"/>
      <c r="W10" s="37">
        <f>データ!Q6</f>
        <v>82.79</v>
      </c>
      <c r="X10" s="37"/>
      <c r="Y10" s="37"/>
      <c r="Z10" s="37"/>
      <c r="AA10" s="37"/>
      <c r="AB10" s="37"/>
      <c r="AC10" s="37"/>
      <c r="AD10" s="36">
        <f>データ!R6</f>
        <v>0</v>
      </c>
      <c r="AE10" s="36"/>
      <c r="AF10" s="36"/>
      <c r="AG10" s="36"/>
      <c r="AH10" s="36"/>
      <c r="AI10" s="36"/>
      <c r="AJ10" s="36"/>
      <c r="AK10" s="2"/>
      <c r="AL10" s="36">
        <f>データ!V6</f>
        <v>588816</v>
      </c>
      <c r="AM10" s="36"/>
      <c r="AN10" s="36"/>
      <c r="AO10" s="36"/>
      <c r="AP10" s="36"/>
      <c r="AQ10" s="36"/>
      <c r="AR10" s="36"/>
      <c r="AS10" s="36"/>
      <c r="AT10" s="37">
        <f>データ!W6</f>
        <v>204.88</v>
      </c>
      <c r="AU10" s="37"/>
      <c r="AV10" s="37"/>
      <c r="AW10" s="37"/>
      <c r="AX10" s="37"/>
      <c r="AY10" s="37"/>
      <c r="AZ10" s="37"/>
      <c r="BA10" s="37"/>
      <c r="BB10" s="37">
        <f>データ!X6</f>
        <v>2873.96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K6QsANyLXEypNtvm6sVZ4JEPuICgKGE1tZyvyzMI+Ket3oClGJ5WMxuxniolqds90jldg1CTYf1Q0Vy9dtzHpQ==" saltValue="yenaK5eiTBaKl7dgH/Xly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200000</v>
      </c>
      <c r="D6" s="19">
        <f t="shared" si="3"/>
        <v>46</v>
      </c>
      <c r="E6" s="19">
        <f t="shared" si="3"/>
        <v>17</v>
      </c>
      <c r="F6" s="19">
        <f t="shared" si="3"/>
        <v>3</v>
      </c>
      <c r="G6" s="19">
        <f t="shared" si="3"/>
        <v>0</v>
      </c>
      <c r="H6" s="19" t="str">
        <f t="shared" si="3"/>
        <v>長野県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81.09</v>
      </c>
      <c r="P6" s="20">
        <f t="shared" si="3"/>
        <v>73.61</v>
      </c>
      <c r="Q6" s="20">
        <f t="shared" si="3"/>
        <v>82.79</v>
      </c>
      <c r="R6" s="20">
        <f t="shared" si="3"/>
        <v>0</v>
      </c>
      <c r="S6" s="20">
        <f t="shared" si="3"/>
        <v>2028135</v>
      </c>
      <c r="T6" s="20">
        <f t="shared" si="3"/>
        <v>13561.56</v>
      </c>
      <c r="U6" s="20">
        <f t="shared" si="3"/>
        <v>149.55000000000001</v>
      </c>
      <c r="V6" s="20">
        <f t="shared" si="3"/>
        <v>588816</v>
      </c>
      <c r="W6" s="20">
        <f t="shared" si="3"/>
        <v>204.88</v>
      </c>
      <c r="X6" s="20">
        <f t="shared" si="3"/>
        <v>2873.96</v>
      </c>
      <c r="Y6" s="21">
        <f>IF(Y7="",NA(),Y7)</f>
        <v>100.28</v>
      </c>
      <c r="Z6" s="21">
        <f t="shared" ref="Z6:AH6" si="4">IF(Z7="",NA(),Z7)</f>
        <v>100.17</v>
      </c>
      <c r="AA6" s="21">
        <f t="shared" si="4"/>
        <v>100.24</v>
      </c>
      <c r="AB6" s="21">
        <f t="shared" si="4"/>
        <v>100.35</v>
      </c>
      <c r="AC6" s="21">
        <f t="shared" si="4"/>
        <v>100.8</v>
      </c>
      <c r="AD6" s="21">
        <f t="shared" si="4"/>
        <v>100.49</v>
      </c>
      <c r="AE6" s="21">
        <f t="shared" si="4"/>
        <v>101.63</v>
      </c>
      <c r="AF6" s="21">
        <f t="shared" si="4"/>
        <v>100.14</v>
      </c>
      <c r="AG6" s="21">
        <f t="shared" si="4"/>
        <v>99.22</v>
      </c>
      <c r="AH6" s="21">
        <f t="shared" si="4"/>
        <v>100.31</v>
      </c>
      <c r="AI6" s="20" t="str">
        <f>IF(AI7="","",IF(AI7="-","【-】","【"&amp;SUBSTITUTE(TEXT(AI7,"#,##0.00"),"-","△")&amp;"】"))</f>
        <v>【100.34】</v>
      </c>
      <c r="AJ6" s="20">
        <f>IF(AJ7="",NA(),AJ7)</f>
        <v>0</v>
      </c>
      <c r="AK6" s="20">
        <f t="shared" ref="AK6:AS6" si="5">IF(AK7="",NA(),AK7)</f>
        <v>0</v>
      </c>
      <c r="AL6" s="20">
        <f t="shared" si="5"/>
        <v>0</v>
      </c>
      <c r="AM6" s="20">
        <f t="shared" si="5"/>
        <v>0</v>
      </c>
      <c r="AN6" s="20">
        <f t="shared" si="5"/>
        <v>0</v>
      </c>
      <c r="AO6" s="21">
        <f t="shared" si="5"/>
        <v>7.27</v>
      </c>
      <c r="AP6" s="21">
        <f t="shared" si="5"/>
        <v>9.1</v>
      </c>
      <c r="AQ6" s="21">
        <f t="shared" si="5"/>
        <v>10.71</v>
      </c>
      <c r="AR6" s="21">
        <f t="shared" si="5"/>
        <v>11.46</v>
      </c>
      <c r="AS6" s="21">
        <f t="shared" si="5"/>
        <v>9.85</v>
      </c>
      <c r="AT6" s="20" t="str">
        <f>IF(AT7="","",IF(AT7="-","【-】","【"&amp;SUBSTITUTE(TEXT(AT7,"#,##0.00"),"-","△")&amp;"】"))</f>
        <v>【9.79】</v>
      </c>
      <c r="AU6" s="21">
        <f>IF(AU7="",NA(),AU7)</f>
        <v>54.97</v>
      </c>
      <c r="AV6" s="21">
        <f t="shared" ref="AV6:BD6" si="6">IF(AV7="",NA(),AV7)</f>
        <v>80.290000000000006</v>
      </c>
      <c r="AW6" s="21">
        <f t="shared" si="6"/>
        <v>72.930000000000007</v>
      </c>
      <c r="AX6" s="21">
        <f t="shared" si="6"/>
        <v>78.459999999999994</v>
      </c>
      <c r="AY6" s="21">
        <f t="shared" si="6"/>
        <v>82.27</v>
      </c>
      <c r="AZ6" s="21">
        <f t="shared" si="6"/>
        <v>97.37</v>
      </c>
      <c r="BA6" s="21">
        <f t="shared" si="6"/>
        <v>101.14</v>
      </c>
      <c r="BB6" s="21">
        <f t="shared" si="6"/>
        <v>104.74</v>
      </c>
      <c r="BC6" s="21">
        <f t="shared" si="6"/>
        <v>104.74</v>
      </c>
      <c r="BD6" s="21">
        <f t="shared" si="6"/>
        <v>104.66</v>
      </c>
      <c r="BE6" s="20" t="str">
        <f>IF(BE7="","",IF(BE7="-","【-】","【"&amp;SUBSTITUTE(TEXT(BE7,"#,##0.00"),"-","△")&amp;"】"))</f>
        <v>【104.39】</v>
      </c>
      <c r="BF6" s="21">
        <f>IF(BF7="",NA(),BF7)</f>
        <v>390.77</v>
      </c>
      <c r="BG6" s="21">
        <f t="shared" ref="BG6:BO6" si="7">IF(BG7="",NA(),BG7)</f>
        <v>390.1</v>
      </c>
      <c r="BH6" s="21">
        <f t="shared" si="7"/>
        <v>357.85</v>
      </c>
      <c r="BI6" s="21">
        <f t="shared" si="7"/>
        <v>300.27999999999997</v>
      </c>
      <c r="BJ6" s="21">
        <f t="shared" si="7"/>
        <v>280.92</v>
      </c>
      <c r="BK6" s="21">
        <f t="shared" si="7"/>
        <v>287.39</v>
      </c>
      <c r="BL6" s="21">
        <f t="shared" si="7"/>
        <v>255.67</v>
      </c>
      <c r="BM6" s="21">
        <f t="shared" si="7"/>
        <v>242.44</v>
      </c>
      <c r="BN6" s="21">
        <f t="shared" si="7"/>
        <v>228.09</v>
      </c>
      <c r="BO6" s="21">
        <f t="shared" si="7"/>
        <v>223.54</v>
      </c>
      <c r="BP6" s="20" t="str">
        <f>IF(BP7="","",IF(BP7="-","【-】","【"&amp;SUBSTITUTE(TEXT(BP7,"#,##0.00"),"-","△")&amp;"】"))</f>
        <v>【225.90】</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59.68</v>
      </c>
      <c r="CC6" s="21">
        <f t="shared" ref="CC6:CK6" si="9">IF(CC7="",NA(),CC7)</f>
        <v>62.69</v>
      </c>
      <c r="CD6" s="21">
        <f t="shared" si="9"/>
        <v>68.89</v>
      </c>
      <c r="CE6" s="21">
        <f t="shared" si="9"/>
        <v>75.17</v>
      </c>
      <c r="CF6" s="21">
        <f t="shared" si="9"/>
        <v>78.209999999999994</v>
      </c>
      <c r="CG6" s="21">
        <f t="shared" si="9"/>
        <v>50.64</v>
      </c>
      <c r="CH6" s="21">
        <f t="shared" si="9"/>
        <v>50.67</v>
      </c>
      <c r="CI6" s="21">
        <f t="shared" si="9"/>
        <v>48.7</v>
      </c>
      <c r="CJ6" s="21">
        <f t="shared" si="9"/>
        <v>52.53</v>
      </c>
      <c r="CK6" s="21">
        <f t="shared" si="9"/>
        <v>52.75</v>
      </c>
      <c r="CL6" s="20" t="str">
        <f>IF(CL7="","",IF(CL7="-","【-】","【"&amp;SUBSTITUTE(TEXT(CL7,"#,##0.00"),"-","△")&amp;"】"))</f>
        <v>【52.93】</v>
      </c>
      <c r="CM6" s="21">
        <f>IF(CM7="",NA(),CM7)</f>
        <v>71.22</v>
      </c>
      <c r="CN6" s="21">
        <f t="shared" ref="CN6:CV6" si="10">IF(CN7="",NA(),CN7)</f>
        <v>65.290000000000006</v>
      </c>
      <c r="CO6" s="21">
        <f t="shared" si="10"/>
        <v>67.069999999999993</v>
      </c>
      <c r="CP6" s="21">
        <f t="shared" si="10"/>
        <v>64.94</v>
      </c>
      <c r="CQ6" s="21">
        <f t="shared" si="10"/>
        <v>65.099999999999994</v>
      </c>
      <c r="CR6" s="21">
        <f t="shared" si="10"/>
        <v>67.209999999999994</v>
      </c>
      <c r="CS6" s="21">
        <f t="shared" si="10"/>
        <v>68.2</v>
      </c>
      <c r="CT6" s="21">
        <f t="shared" si="10"/>
        <v>68.05</v>
      </c>
      <c r="CU6" s="21">
        <f t="shared" si="10"/>
        <v>67.099999999999994</v>
      </c>
      <c r="CV6" s="21">
        <f t="shared" si="10"/>
        <v>71.900000000000006</v>
      </c>
      <c r="CW6" s="20" t="str">
        <f>IF(CW7="","",IF(CW7="-","【-】","【"&amp;SUBSTITUTE(TEXT(CW7,"#,##0.00"),"-","△")&amp;"】"))</f>
        <v>【71.88】</v>
      </c>
      <c r="CX6" s="21">
        <f>IF(CX7="",NA(),CX7)</f>
        <v>93.57</v>
      </c>
      <c r="CY6" s="21">
        <f t="shared" ref="CY6:DG6" si="11">IF(CY7="",NA(),CY7)</f>
        <v>94.15</v>
      </c>
      <c r="CZ6" s="21">
        <f t="shared" si="11"/>
        <v>94.44</v>
      </c>
      <c r="DA6" s="21">
        <f t="shared" si="11"/>
        <v>94.8</v>
      </c>
      <c r="DB6" s="21">
        <f t="shared" si="11"/>
        <v>95.93</v>
      </c>
      <c r="DC6" s="21">
        <f t="shared" si="11"/>
        <v>93.21</v>
      </c>
      <c r="DD6" s="21">
        <f t="shared" si="11"/>
        <v>94.01</v>
      </c>
      <c r="DE6" s="21">
        <f t="shared" si="11"/>
        <v>94.14</v>
      </c>
      <c r="DF6" s="21">
        <f t="shared" si="11"/>
        <v>94.02</v>
      </c>
      <c r="DG6" s="21">
        <f t="shared" si="11"/>
        <v>94.43</v>
      </c>
      <c r="DH6" s="20" t="str">
        <f>IF(DH7="","",IF(DH7="-","【-】","【"&amp;SUBSTITUTE(TEXT(DH7,"#,##0.00"),"-","△")&amp;"】"))</f>
        <v>【94.36】</v>
      </c>
      <c r="DI6" s="21">
        <f>IF(DI7="",NA(),DI7)</f>
        <v>4.7699999999999996</v>
      </c>
      <c r="DJ6" s="21">
        <f t="shared" ref="DJ6:DR6" si="12">IF(DJ7="",NA(),DJ7)</f>
        <v>9.2200000000000006</v>
      </c>
      <c r="DK6" s="21">
        <f t="shared" si="12"/>
        <v>12.01</v>
      </c>
      <c r="DL6" s="21">
        <f t="shared" si="12"/>
        <v>16.09</v>
      </c>
      <c r="DM6" s="21">
        <f t="shared" si="12"/>
        <v>27.76</v>
      </c>
      <c r="DN6" s="21">
        <f t="shared" si="12"/>
        <v>39.35</v>
      </c>
      <c r="DO6" s="21">
        <f t="shared" si="12"/>
        <v>31.96</v>
      </c>
      <c r="DP6" s="21">
        <f t="shared" si="12"/>
        <v>34.17</v>
      </c>
      <c r="DQ6" s="21">
        <f t="shared" si="12"/>
        <v>36.770000000000003</v>
      </c>
      <c r="DR6" s="21">
        <f t="shared" si="12"/>
        <v>41.04</v>
      </c>
      <c r="DS6" s="20" t="str">
        <f>IF(DS7="","",IF(DS7="-","【-】","【"&amp;SUBSTITUTE(TEXT(DS7,"#,##0.00"),"-","△")&amp;"】"))</f>
        <v>【40.81】</v>
      </c>
      <c r="DT6" s="20">
        <f>IF(DT7="",NA(),DT7)</f>
        <v>0</v>
      </c>
      <c r="DU6" s="20">
        <f t="shared" ref="DU6:EC6" si="13">IF(DU7="",NA(),DU7)</f>
        <v>0</v>
      </c>
      <c r="DV6" s="20">
        <f t="shared" si="13"/>
        <v>0</v>
      </c>
      <c r="DW6" s="20">
        <f t="shared" si="13"/>
        <v>0</v>
      </c>
      <c r="DX6" s="20">
        <f t="shared" si="13"/>
        <v>0</v>
      </c>
      <c r="DY6" s="21">
        <f t="shared" si="13"/>
        <v>1.17</v>
      </c>
      <c r="DZ6" s="21">
        <f t="shared" si="13"/>
        <v>0.93</v>
      </c>
      <c r="EA6" s="21">
        <f t="shared" si="13"/>
        <v>1.04</v>
      </c>
      <c r="EB6" s="21">
        <f t="shared" si="13"/>
        <v>1.26</v>
      </c>
      <c r="EC6" s="21">
        <f t="shared" si="13"/>
        <v>1.64</v>
      </c>
      <c r="ED6" s="20" t="str">
        <f>IF(ED7="","",IF(ED7="-","【-】","【"&amp;SUBSTITUTE(TEXT(ED7,"#,##0.00"),"-","△")&amp;"】"))</f>
        <v>【1.62】</v>
      </c>
      <c r="EE6" s="21">
        <f>IF(EE7="",NA(),EE7)</f>
        <v>7.0000000000000007E-2</v>
      </c>
      <c r="EF6" s="20">
        <f t="shared" ref="EF6:EN6" si="14">IF(EF7="",NA(),EF7)</f>
        <v>0</v>
      </c>
      <c r="EG6" s="20">
        <f t="shared" si="14"/>
        <v>0</v>
      </c>
      <c r="EH6" s="20">
        <f t="shared" si="14"/>
        <v>0</v>
      </c>
      <c r="EI6" s="20">
        <f t="shared" si="14"/>
        <v>0</v>
      </c>
      <c r="EJ6" s="21">
        <f t="shared" si="14"/>
        <v>7.0000000000000007E-2</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200000</v>
      </c>
      <c r="D7" s="23">
        <v>46</v>
      </c>
      <c r="E7" s="23">
        <v>17</v>
      </c>
      <c r="F7" s="23">
        <v>3</v>
      </c>
      <c r="G7" s="23">
        <v>0</v>
      </c>
      <c r="H7" s="23" t="s">
        <v>95</v>
      </c>
      <c r="I7" s="23" t="s">
        <v>96</v>
      </c>
      <c r="J7" s="23" t="s">
        <v>97</v>
      </c>
      <c r="K7" s="23" t="s">
        <v>98</v>
      </c>
      <c r="L7" s="23" t="s">
        <v>99</v>
      </c>
      <c r="M7" s="23" t="s">
        <v>100</v>
      </c>
      <c r="N7" s="24" t="s">
        <v>101</v>
      </c>
      <c r="O7" s="24">
        <v>81.09</v>
      </c>
      <c r="P7" s="24">
        <v>73.61</v>
      </c>
      <c r="Q7" s="24">
        <v>82.79</v>
      </c>
      <c r="R7" s="24">
        <v>0</v>
      </c>
      <c r="S7" s="24">
        <v>2028135</v>
      </c>
      <c r="T7" s="24">
        <v>13561.56</v>
      </c>
      <c r="U7" s="24">
        <v>149.55000000000001</v>
      </c>
      <c r="V7" s="24">
        <v>588816</v>
      </c>
      <c r="W7" s="24">
        <v>204.88</v>
      </c>
      <c r="X7" s="24">
        <v>2873.96</v>
      </c>
      <c r="Y7" s="24">
        <v>100.28</v>
      </c>
      <c r="Z7" s="24">
        <v>100.17</v>
      </c>
      <c r="AA7" s="24">
        <v>100.24</v>
      </c>
      <c r="AB7" s="24">
        <v>100.35</v>
      </c>
      <c r="AC7" s="24">
        <v>100.8</v>
      </c>
      <c r="AD7" s="24">
        <v>100.49</v>
      </c>
      <c r="AE7" s="24">
        <v>101.63</v>
      </c>
      <c r="AF7" s="24">
        <v>100.14</v>
      </c>
      <c r="AG7" s="24">
        <v>99.22</v>
      </c>
      <c r="AH7" s="24">
        <v>100.31</v>
      </c>
      <c r="AI7" s="24">
        <v>100.34</v>
      </c>
      <c r="AJ7" s="24">
        <v>0</v>
      </c>
      <c r="AK7" s="24">
        <v>0</v>
      </c>
      <c r="AL7" s="24">
        <v>0</v>
      </c>
      <c r="AM7" s="24">
        <v>0</v>
      </c>
      <c r="AN7" s="24">
        <v>0</v>
      </c>
      <c r="AO7" s="24">
        <v>7.27</v>
      </c>
      <c r="AP7" s="24">
        <v>9.1</v>
      </c>
      <c r="AQ7" s="24">
        <v>10.71</v>
      </c>
      <c r="AR7" s="24">
        <v>11.46</v>
      </c>
      <c r="AS7" s="24">
        <v>9.85</v>
      </c>
      <c r="AT7" s="24">
        <v>9.7899999999999991</v>
      </c>
      <c r="AU7" s="24">
        <v>54.97</v>
      </c>
      <c r="AV7" s="24">
        <v>80.290000000000006</v>
      </c>
      <c r="AW7" s="24">
        <v>72.930000000000007</v>
      </c>
      <c r="AX7" s="24">
        <v>78.459999999999994</v>
      </c>
      <c r="AY7" s="24">
        <v>82.27</v>
      </c>
      <c r="AZ7" s="24">
        <v>97.37</v>
      </c>
      <c r="BA7" s="24">
        <v>101.14</v>
      </c>
      <c r="BB7" s="24">
        <v>104.74</v>
      </c>
      <c r="BC7" s="24">
        <v>104.74</v>
      </c>
      <c r="BD7" s="24">
        <v>104.66</v>
      </c>
      <c r="BE7" s="24">
        <v>104.39</v>
      </c>
      <c r="BF7" s="24">
        <v>390.77</v>
      </c>
      <c r="BG7" s="24">
        <v>390.1</v>
      </c>
      <c r="BH7" s="24">
        <v>357.85</v>
      </c>
      <c r="BI7" s="24">
        <v>300.27999999999997</v>
      </c>
      <c r="BJ7" s="24">
        <v>280.92</v>
      </c>
      <c r="BK7" s="24">
        <v>287.39</v>
      </c>
      <c r="BL7" s="24">
        <v>255.67</v>
      </c>
      <c r="BM7" s="24">
        <v>242.44</v>
      </c>
      <c r="BN7" s="24">
        <v>228.09</v>
      </c>
      <c r="BO7" s="24">
        <v>223.54</v>
      </c>
      <c r="BP7" s="24">
        <v>225.9</v>
      </c>
      <c r="BQ7" s="24">
        <v>0</v>
      </c>
      <c r="BR7" s="24">
        <v>0</v>
      </c>
      <c r="BS7" s="24">
        <v>0</v>
      </c>
      <c r="BT7" s="24">
        <v>0</v>
      </c>
      <c r="BU7" s="24">
        <v>0</v>
      </c>
      <c r="BV7" s="24">
        <v>0</v>
      </c>
      <c r="BW7" s="24">
        <v>0</v>
      </c>
      <c r="BX7" s="24">
        <v>0</v>
      </c>
      <c r="BY7" s="24">
        <v>0</v>
      </c>
      <c r="BZ7" s="24">
        <v>0</v>
      </c>
      <c r="CA7" s="24">
        <v>0</v>
      </c>
      <c r="CB7" s="24">
        <v>59.68</v>
      </c>
      <c r="CC7" s="24">
        <v>62.69</v>
      </c>
      <c r="CD7" s="24">
        <v>68.89</v>
      </c>
      <c r="CE7" s="24">
        <v>75.17</v>
      </c>
      <c r="CF7" s="24">
        <v>78.209999999999994</v>
      </c>
      <c r="CG7" s="24">
        <v>50.64</v>
      </c>
      <c r="CH7" s="24">
        <v>50.67</v>
      </c>
      <c r="CI7" s="24">
        <v>48.7</v>
      </c>
      <c r="CJ7" s="24">
        <v>52.53</v>
      </c>
      <c r="CK7" s="24">
        <v>52.75</v>
      </c>
      <c r="CL7" s="24">
        <v>52.93</v>
      </c>
      <c r="CM7" s="24">
        <v>71.22</v>
      </c>
      <c r="CN7" s="24">
        <v>65.290000000000006</v>
      </c>
      <c r="CO7" s="24">
        <v>67.069999999999993</v>
      </c>
      <c r="CP7" s="24">
        <v>64.94</v>
      </c>
      <c r="CQ7" s="24">
        <v>65.099999999999994</v>
      </c>
      <c r="CR7" s="24">
        <v>67.209999999999994</v>
      </c>
      <c r="CS7" s="24">
        <v>68.2</v>
      </c>
      <c r="CT7" s="24">
        <v>68.05</v>
      </c>
      <c r="CU7" s="24">
        <v>67.099999999999994</v>
      </c>
      <c r="CV7" s="24">
        <v>71.900000000000006</v>
      </c>
      <c r="CW7" s="24">
        <v>71.88</v>
      </c>
      <c r="CX7" s="24">
        <v>93.57</v>
      </c>
      <c r="CY7" s="24">
        <v>94.15</v>
      </c>
      <c r="CZ7" s="24">
        <v>94.44</v>
      </c>
      <c r="DA7" s="24">
        <v>94.8</v>
      </c>
      <c r="DB7" s="24">
        <v>95.93</v>
      </c>
      <c r="DC7" s="24">
        <v>93.21</v>
      </c>
      <c r="DD7" s="24">
        <v>94.01</v>
      </c>
      <c r="DE7" s="24">
        <v>94.14</v>
      </c>
      <c r="DF7" s="24">
        <v>94.02</v>
      </c>
      <c r="DG7" s="24">
        <v>94.43</v>
      </c>
      <c r="DH7" s="24">
        <v>94.36</v>
      </c>
      <c r="DI7" s="24">
        <v>4.7699999999999996</v>
      </c>
      <c r="DJ7" s="24">
        <v>9.2200000000000006</v>
      </c>
      <c r="DK7" s="24">
        <v>12.01</v>
      </c>
      <c r="DL7" s="24">
        <v>16.09</v>
      </c>
      <c r="DM7" s="24">
        <v>27.76</v>
      </c>
      <c r="DN7" s="24">
        <v>39.35</v>
      </c>
      <c r="DO7" s="24">
        <v>31.96</v>
      </c>
      <c r="DP7" s="24">
        <v>34.17</v>
      </c>
      <c r="DQ7" s="24">
        <v>36.770000000000003</v>
      </c>
      <c r="DR7" s="24">
        <v>41.04</v>
      </c>
      <c r="DS7" s="24">
        <v>40.81</v>
      </c>
      <c r="DT7" s="24">
        <v>0</v>
      </c>
      <c r="DU7" s="24">
        <v>0</v>
      </c>
      <c r="DV7" s="24">
        <v>0</v>
      </c>
      <c r="DW7" s="24">
        <v>0</v>
      </c>
      <c r="DX7" s="24">
        <v>0</v>
      </c>
      <c r="DY7" s="24">
        <v>1.17</v>
      </c>
      <c r="DZ7" s="24">
        <v>0.93</v>
      </c>
      <c r="EA7" s="24">
        <v>1.04</v>
      </c>
      <c r="EB7" s="24">
        <v>1.26</v>
      </c>
      <c r="EC7" s="24">
        <v>1.64</v>
      </c>
      <c r="ED7" s="24">
        <v>1.62</v>
      </c>
      <c r="EE7" s="24">
        <v>7.0000000000000007E-2</v>
      </c>
      <c r="EF7" s="24">
        <v>0</v>
      </c>
      <c r="EG7" s="24">
        <v>0</v>
      </c>
      <c r="EH7" s="24">
        <v>0</v>
      </c>
      <c r="EI7" s="24">
        <v>0</v>
      </c>
      <c r="EJ7" s="24">
        <v>7.0000000000000007E-2</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111</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8FC4552C-0A73-4B4F-AE7B-0AF863FB0963}"/>
</file>

<file path=customXml/itemProps2.xml><?xml version="1.0" encoding="utf-8"?>
<ds:datastoreItem xmlns:ds="http://schemas.openxmlformats.org/officeDocument/2006/customXml" ds:itemID="{957FAE0F-2D58-4ADA-9BF0-BB94EE569D36}"/>
</file>

<file path=customXml/itemProps3.xml><?xml version="1.0" encoding="utf-8"?>
<ds:datastoreItem xmlns:ds="http://schemas.openxmlformats.org/officeDocument/2006/customXml" ds:itemID="{CCCE193B-A3A4-4D85-91C1-24CBF433B1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2025-02-15T05:44:31Z</dcterms:created>
  <dcterms:modified xsi:type="dcterms:W3CDTF">2025-02-15T05:45:27Z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