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F92CF3EC-5BA8-464A-8485-E0E8A125C6C3}" xr6:coauthVersionLast="47" xr6:coauthVersionMax="47" xr10:uidLastSave="{0D3DD8BA-B756-4D45-BBE4-9ED350E6D511}"/>
  <workbookProtection workbookAlgorithmName="SHA-512" workbookHashValue="1Nnd6WZ4hwcjCdfHNr5nrf2yU0gLxWwwxO19xldIqATj/QqutOoKf9ORVNkTA2pSBHmoopofD3VaDm+SQ0tdrw==" workbookSaltValue="s3GRy8goIGAyf/U5sSIGN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BB10" i="4"/>
  <c r="AT10" i="4"/>
  <c r="AL10" i="4"/>
  <c r="W10" i="4"/>
  <c r="I10" i="4"/>
  <c r="AT8" i="4"/>
  <c r="AD8" i="4"/>
  <c r="P8" i="4"/>
  <c r="B8"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<sst xmlns="http://schemas.openxmlformats.org/spreadsheetml/2006/main" count="231" uniqueCount="111">
  <si>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</si>
  <si>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</si>
  <si>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</si>
  <si>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</si>
  <si>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</si>
  <si>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</si>
  <si>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</si>
  <si>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</si>
  <si>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</si>
  <si>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</si>
  <si>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</si>
  <si>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</si>
  <si>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</si>
  <si>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</si>
  <si>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</si>
  <si>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</si>
  <si>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</si>
  <si>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</si>
  <si>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</si>
  <si>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</si>
  <si>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</si>
  <si>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</si>
  <si>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</si>
  <si>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</si>
  <si>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</si>
  <si>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</si>
  <si>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給水原価は低く抑えられ、毎年一定の利益計上ができている。そのため平成27年度から連続で建設改良のための積立が可能となっている。　　　　　　　　　　　　　　　企業債残高は令和4年度末にすべて償還済みとなったが、今後の施設更新費用に充てるために令和6年度から新たな起債を予定している。　　　　　　　　　　　各団体の受水量は安定しており、施設を効率よく利用できている。　　　　　　　　　　　　　　　　　有収率は99％を超えており問題はない。　　　　　　　　　　　　　　　　　　　　　　供給料金は、基本的に3年毎に見直しをしているが、長期更新計画を考慮した長期財政計画に伴い本年度に値上げを実施している。　　　　　　　　　　　　　　　　将来的な更新費用は増加する見込みであり、水需要の予測、財源の確保が課題である。</t>
    <rPh sb="0" eb="4">
      <t>キュウスイゲンカ</t>
    </rPh>
    <rPh sb="5" eb="6">
      <t>ヒク</t>
    </rPh>
    <rPh sb="7" eb="8">
      <t>オサ</t>
    </rPh>
    <rPh sb="12" eb="14">
      <t>マイトシ</t>
    </rPh>
    <rPh sb="14" eb="16">
      <t>イッテイ</t>
    </rPh>
    <rPh sb="17" eb="21">
      <t>リエキケイジョウ</t>
    </rPh>
    <rPh sb="32" eb="34">
      <t>ヘイセイ</t>
    </rPh>
    <rPh sb="36" eb="38">
      <t>ネンド</t>
    </rPh>
    <rPh sb="40" eb="42">
      <t>レンゾク</t>
    </rPh>
    <rPh sb="43" eb="45">
      <t>ケンセツ</t>
    </rPh>
    <rPh sb="45" eb="47">
      <t>カイリョウ</t>
    </rPh>
    <rPh sb="51" eb="53">
      <t>ツミタテ</t>
    </rPh>
    <rPh sb="54" eb="56">
      <t>カノウ</t>
    </rPh>
    <rPh sb="78" eb="81">
      <t>キギョウサイ</t>
    </rPh>
    <rPh sb="81" eb="83">
      <t>ザンダカ</t>
    </rPh>
    <rPh sb="84" eb="86">
      <t>レイワ</t>
    </rPh>
    <rPh sb="87" eb="90">
      <t>ネンドマツ</t>
    </rPh>
    <rPh sb="94" eb="97">
      <t>ショウカンズ</t>
    </rPh>
    <rPh sb="104" eb="106">
      <t>コンゴ</t>
    </rPh>
    <rPh sb="107" eb="113">
      <t>シセツコウシンヒヨウ</t>
    </rPh>
    <rPh sb="114" eb="115">
      <t>ア</t>
    </rPh>
    <rPh sb="120" eb="122">
      <t>レイワ</t>
    </rPh>
    <rPh sb="123" eb="125">
      <t>ネンド</t>
    </rPh>
    <rPh sb="127" eb="128">
      <t>アラ</t>
    </rPh>
    <rPh sb="130" eb="132">
      <t>キサイ</t>
    </rPh>
    <rPh sb="133" eb="135">
      <t>ヨテイ</t>
    </rPh>
    <rPh sb="151" eb="154">
      <t>カクダンタイ</t>
    </rPh>
    <rPh sb="155" eb="158">
      <t>ジュスイリョウ</t>
    </rPh>
    <rPh sb="159" eb="161">
      <t>アンテイ</t>
    </rPh>
    <rPh sb="166" eb="168">
      <t>シセツ</t>
    </rPh>
    <rPh sb="169" eb="171">
      <t>コウリツ</t>
    </rPh>
    <rPh sb="173" eb="175">
      <t>リヨウ</t>
    </rPh>
    <rPh sb="198" eb="201">
      <t>ユウシュウリツ</t>
    </rPh>
    <rPh sb="206" eb="207">
      <t>コ</t>
    </rPh>
    <rPh sb="211" eb="213">
      <t>モンダイ</t>
    </rPh>
    <rPh sb="239" eb="243">
      <t>キョウキュウリョウキン</t>
    </rPh>
    <rPh sb="245" eb="248">
      <t>キホンテキ</t>
    </rPh>
    <rPh sb="250" eb="251">
      <t>ネン</t>
    </rPh>
    <rPh sb="251" eb="252">
      <t>ゴト</t>
    </rPh>
    <rPh sb="253" eb="255">
      <t>ミナオ</t>
    </rPh>
    <rPh sb="263" eb="269">
      <t>チョウキコウシンケイカク</t>
    </rPh>
    <rPh sb="270" eb="272">
      <t>コウリョ</t>
    </rPh>
    <rPh sb="274" eb="280">
      <t>チョウキザイセイケイカク</t>
    </rPh>
    <rPh sb="281" eb="282">
      <t>トモナ</t>
    </rPh>
    <rPh sb="283" eb="286">
      <t>ホンネンド</t>
    </rPh>
    <rPh sb="287" eb="289">
      <t>ネア</t>
    </rPh>
    <rPh sb="291" eb="293">
      <t>ジッシ</t>
    </rPh>
    <rPh sb="314" eb="317">
      <t>ショウライテキ</t>
    </rPh>
    <rPh sb="318" eb="322">
      <t>コウシンヒヨウ</t>
    </rPh>
    <rPh sb="323" eb="325">
      <t>ゾウカ</t>
    </rPh>
    <rPh sb="327" eb="329">
      <t>ミコ</t>
    </rPh>
    <rPh sb="334" eb="337">
      <t>ミズジュヨウ</t>
    </rPh>
    <rPh sb="338" eb="340">
      <t>ヨソク</t>
    </rPh>
    <rPh sb="341" eb="343">
      <t>ザイゲン</t>
    </rPh>
    <rPh sb="344" eb="346">
      <t>カクホ</t>
    </rPh>
    <rPh sb="347" eb="349">
      <t>カダイ</t>
    </rPh>
    <phoneticPr fontId="4"/>
  </si>
  <si>
    <t>2. 老朽化の状況について</t>
    <phoneticPr fontId="4"/>
  </si>
  <si>
    <t>供給開始から30年以上が経過したが、耐用年数が短めな機械設備等については、随時更新を行ってきている。一方で長期間使用を継続している設備もあり部品調達が難しくなりつつある。　　　　　　　　　　　　　　　　　　　現在稼働中の設備でも、古いものから早めの更新が必要となっている。　　　　　　　　　　　　　　　　　　　　　　　　　　　　　　建物・管路等については、耐用年数を超える施設はないが、必要に応じて耐震補強工事を予定している。　　　　　　　　　　　　　　　　　　　　　　　　　　　　　　　　管路の耐震性については、今後管路の経年化も考慮しながら更新、耐震化を検討する。</t>
    <rPh sb="0" eb="4">
      <t>キョウキュウカイシ</t>
    </rPh>
    <rPh sb="8" eb="11">
      <t>ネンイジョウ</t>
    </rPh>
    <rPh sb="12" eb="14">
      <t>ケイカ</t>
    </rPh>
    <rPh sb="18" eb="22">
      <t>タイヨウネンスウ</t>
    </rPh>
    <rPh sb="23" eb="24">
      <t>ミジカ</t>
    </rPh>
    <rPh sb="26" eb="31">
      <t>キカイセツビトウ</t>
    </rPh>
    <rPh sb="37" eb="41">
      <t>ズイジコウシン</t>
    </rPh>
    <rPh sb="42" eb="43">
      <t>オコナ</t>
    </rPh>
    <rPh sb="50" eb="52">
      <t>イッポウ</t>
    </rPh>
    <rPh sb="53" eb="58">
      <t>チョウキカンシヨウ</t>
    </rPh>
    <rPh sb="59" eb="61">
      <t>ケイゾク</t>
    </rPh>
    <rPh sb="65" eb="67">
      <t>セツビ</t>
    </rPh>
    <rPh sb="70" eb="74">
      <t>ブヒンチョウタツ</t>
    </rPh>
    <rPh sb="75" eb="76">
      <t>ムズカ</t>
    </rPh>
    <rPh sb="104" eb="108">
      <t>ゲンザイカドウ</t>
    </rPh>
    <rPh sb="108" eb="109">
      <t>チュウ</t>
    </rPh>
    <rPh sb="110" eb="112">
      <t>セツビ</t>
    </rPh>
    <rPh sb="115" eb="116">
      <t>フル</t>
    </rPh>
    <rPh sb="121" eb="122">
      <t>ハヤ</t>
    </rPh>
    <rPh sb="124" eb="126">
      <t>コウシン</t>
    </rPh>
    <rPh sb="127" eb="129">
      <t>ヒツヨウ</t>
    </rPh>
    <rPh sb="166" eb="168">
      <t>タテモノ</t>
    </rPh>
    <rPh sb="169" eb="171">
      <t>カンロ</t>
    </rPh>
    <rPh sb="171" eb="172">
      <t>トウ</t>
    </rPh>
    <rPh sb="178" eb="182">
      <t>タイヨウネンスウ</t>
    </rPh>
    <rPh sb="183" eb="184">
      <t>コ</t>
    </rPh>
    <rPh sb="186" eb="188">
      <t>シセツ</t>
    </rPh>
    <rPh sb="193" eb="195">
      <t>ヒツヨウ</t>
    </rPh>
    <rPh sb="196" eb="197">
      <t>オウ</t>
    </rPh>
    <rPh sb="199" eb="205">
      <t>タイシンホキョウコウジ</t>
    </rPh>
    <rPh sb="206" eb="208">
      <t>ヨテイ</t>
    </rPh>
    <rPh sb="245" eb="247">
      <t>カンロ</t>
    </rPh>
    <rPh sb="248" eb="251">
      <t>タイシンセイ</t>
    </rPh>
    <rPh sb="257" eb="261">
      <t>コンゴカンロ</t>
    </rPh>
    <rPh sb="262" eb="265">
      <t>ケイネンカ</t>
    </rPh>
    <rPh sb="266" eb="268">
      <t>コウリョ</t>
    </rPh>
    <rPh sb="272" eb="274">
      <t>コウシン</t>
    </rPh>
    <rPh sb="275" eb="278">
      <t>タイシンカ</t>
    </rPh>
    <rPh sb="279" eb="281">
      <t>ケントウ</t>
    </rPh>
    <phoneticPr fontId="4"/>
  </si>
  <si>
    <t>2. 老朽化の状況</t>
    <phoneticPr fontId="4"/>
  </si>
  <si>
    <t>全体総括</t>
    <rPh sb="0" eb="2">
      <t>ゼンタイ</t>
    </rPh>
    <rPh sb="2" eb="4">
      <t>ソウカツ</t>
    </rPh>
    <phoneticPr fontId="4"/>
  </si>
  <si>
    <t>現状は、経営的にも健全な運営ができている。　　　　　　　　　　ただし、長期稼働設備の突然の不具合により、緊急的な対応も増えてきている。　　　　　　　　　　　　　　　　　　　　老朽化により部品調達が難しくなった設備から、順次更新を進めていく必要がある。　　　　　　　　　　　　　　　　耐震化やその他修繕が必要な施設は、順次計画的な修繕を予定している。　　　　　　　　　　　　　　　　　　　　　料金については平成29年度から値下げを行ってきたが、今後の課題となる財源確保のために、令和5年度から値上げを行っている。　　　　　　　　　　　　施設更新については今後の水需要を考慮し定期的に計画の見直しを行っていく。　　　　　　　　　　　　　　　　　　</t>
    <rPh sb="0" eb="2">
      <t>ゲンジョウ</t>
    </rPh>
    <rPh sb="4" eb="7">
      <t>ケイエイテキ</t>
    </rPh>
    <rPh sb="9" eb="11">
      <t>ケンゼン</t>
    </rPh>
    <rPh sb="12" eb="14">
      <t>ウンエイ</t>
    </rPh>
    <rPh sb="35" eb="41">
      <t>チョウキカドウセツビ</t>
    </rPh>
    <rPh sb="42" eb="44">
      <t>トツゼン</t>
    </rPh>
    <rPh sb="45" eb="48">
      <t>フグアイ</t>
    </rPh>
    <rPh sb="52" eb="55">
      <t>キンキュウテキ</t>
    </rPh>
    <rPh sb="56" eb="58">
      <t>タイオウ</t>
    </rPh>
    <rPh sb="59" eb="60">
      <t>フ</t>
    </rPh>
    <rPh sb="87" eb="90">
      <t>ロウキュウカ</t>
    </rPh>
    <rPh sb="93" eb="97">
      <t>ブヒンチョウタツ</t>
    </rPh>
    <rPh sb="98" eb="99">
      <t>ムズカ</t>
    </rPh>
    <rPh sb="104" eb="106">
      <t>セツビ</t>
    </rPh>
    <rPh sb="109" eb="113">
      <t>ジュンジコウシン</t>
    </rPh>
    <rPh sb="114" eb="115">
      <t>スス</t>
    </rPh>
    <rPh sb="119" eb="121">
      <t>ヒツヨウ</t>
    </rPh>
    <rPh sb="141" eb="144">
      <t>タイシンカ</t>
    </rPh>
    <rPh sb="147" eb="150">
      <t>タシュウゼン</t>
    </rPh>
    <rPh sb="151" eb="153">
      <t>ヒツヨウ</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</si>
  <si>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</si>
  <si>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</si>
  <si>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</si>
  <si>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</si>
  <si>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</si>
  <si>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</si>
  <si>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</si>
  <si>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</si>
  <si>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</si>
  <si>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</si>
  <si>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</si>
  <si>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</si>
  <si>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</si>
  <si>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</si>
  <si>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</si>
  <si>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</si>
  <si>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</si>
  <si>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</si>
  <si>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</si>
  <si>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</si>
  <si>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</si>
  <si>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</si>
  <si>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</si>
  <si>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</si>
  <si>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</si>
  <si>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</si>
  <si>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</si>
  <si>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</si>
  <si>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</si>
  <si>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</si>
  <si>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</si>
  <si>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</si>
  <si>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</si>
  <si>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</si>
  <si>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</si>
  <si>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</si>
  <si>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</si>
  <si>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</si>
  <si>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</si>
  <si>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</si>
  <si>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</si>
  <si>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</si>
  <si>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</si>
  <si>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</si>
  <si>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</si>
  <si>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</si>
  <si>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</si>
  <si>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</si>
  <si>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</si>
  <si>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</si>
  <si>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</si>
  <si>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</si>
  <si>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</si>
  <si>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</si>
  <si>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</si>
  <si>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</si>
  <si>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</si>
  <si>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</si>
  <si>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</si>
  <si>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</si>
  <si>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</si>
  <si>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</si>
  <si>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</si>
  <si>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長野県上伊那広域水道用水企業団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</si>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</sst>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6-498D-B2FD-2E236E2410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11F6-498D-B2FD-2E236E2410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81.75</c:v>
                </c:pt>
                <c:pt idx="1">
                  <c:v>81.260000000000005</c:v>
                </c:pt>
                <c:pt idx="2">
                  <c:v>82.03</c:v>
                </c:pt>
                <c:pt idx="3">
                  <c:v>80.430000000000007</c:v>
                </c:pt>
                <c:pt idx="4">
                  <c:v>78.94</c:v>
                </c:pt>
              </c:numCache>
            </c:numRef>
          </c:val>
          <c:extLst>
            <c:ext xmlns:c16="http://schemas.microsoft.com/office/drawing/2014/chart" uri="{C3380CC4-5D6E-409C-BE32-E72D297353CC}">
              <c16:uniqueId val="{00000000-61C6-4A95-847B-9D13EA0643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61C6-4A95-847B-9D13EA0643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99.53</c:v>
                </c:pt>
                <c:pt idx="1">
                  <c:v>99.59</c:v>
                </c:pt>
                <c:pt idx="2">
                  <c:v>98.11</c:v>
                </c:pt>
                <c:pt idx="3">
                  <c:v>99.5</c:v>
                </c:pt>
                <c:pt idx="4">
                  <c:v>99.29</c:v>
                </c:pt>
              </c:numCache>
            </c:numRef>
          </c:val>
          <c:extLst>
            <c:ext xmlns:c16="http://schemas.microsoft.com/office/drawing/2014/chart" uri="{C3380CC4-5D6E-409C-BE32-E72D297353CC}">
              <c16:uniqueId val="{00000000-222E-45AE-83E5-808B4D8D5F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222E-45AE-83E5-808B4D8D5F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140.09</c:v>
                </c:pt>
                <c:pt idx="1">
                  <c:v>136.88</c:v>
                </c:pt>
                <c:pt idx="2">
                  <c:v>133.22999999999999</c:v>
                </c:pt>
                <c:pt idx="3">
                  <c:v>134.12</c:v>
                </c:pt>
                <c:pt idx="4">
                  <c:v>129.03</c:v>
                </c:pt>
              </c:numCache>
            </c:numRef>
          </c:val>
          <c:extLst>
            <c:ext xmlns:c16="http://schemas.microsoft.com/office/drawing/2014/chart" uri="{C3380CC4-5D6E-409C-BE32-E72D297353CC}">
              <c16:uniqueId val="{00000000-8B9D-43C3-8718-8DEE21F861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8B9D-43C3-8718-8DEE21F861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55.77</c:v>
                </c:pt>
                <c:pt idx="1">
                  <c:v>57.22</c:v>
                </c:pt>
                <c:pt idx="2">
                  <c:v>58.68</c:v>
                </c:pt>
                <c:pt idx="3">
                  <c:v>60.42</c:v>
                </c:pt>
                <c:pt idx="4">
                  <c:v>62.09</c:v>
                </c:pt>
              </c:numCache>
            </c:numRef>
          </c:val>
          <c:extLst>
            <c:ext xmlns:c16="http://schemas.microsoft.com/office/drawing/2014/chart" uri="{C3380CC4-5D6E-409C-BE32-E72D297353CC}">
              <c16:uniqueId val="{00000000-4271-47BC-A9A9-E65E932C42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4271-47BC-A9A9-E65E932C42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DB-45E9-8CC7-A53E0CC1A0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5DDB-45E9-8CC7-A53E0CC1A0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D4-4556-B8F5-065C8017BA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32D4-4556-B8F5-065C8017BA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1863.03</c:v>
                </c:pt>
                <c:pt idx="1">
                  <c:v>4276.67</c:v>
                </c:pt>
                <c:pt idx="2">
                  <c:v>4118.49</c:v>
                </c:pt>
                <c:pt idx="3">
                  <c:v>3714.91</c:v>
                </c:pt>
                <c:pt idx="4">
                  <c:v>3739.49</c:v>
                </c:pt>
              </c:numCache>
            </c:numRef>
          </c:val>
          <c:extLst>
            <c:ext xmlns:c16="http://schemas.microsoft.com/office/drawing/2014/chart" uri="{C3380CC4-5D6E-409C-BE32-E72D297353CC}">
              <c16:uniqueId val="{00000000-D2BD-418B-B574-CCD489EFEF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D2BD-418B-B574-CCD489EFEF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17.91</c:v>
                </c:pt>
                <c:pt idx="1">
                  <c:v>8.27</c:v>
                </c:pt>
                <c:pt idx="2">
                  <c:v>2.08</c:v>
                </c:pt>
                <c:pt idx="3" formatCode="#,##0.00;&quot;△&quot;#,##0.00">
                  <c:v>0</c:v>
                </c:pt>
                <c:pt idx="4" formatCode="#,##0.00;&quot;△&quot;#,##0.00">
                  <c:v>0</c:v>
                </c:pt>
              </c:numCache>
            </c:numRef>
          </c:val>
          <c:extLst>
            <c:ext xmlns:c16="http://schemas.microsoft.com/office/drawing/2014/chart" uri="{C3380CC4-5D6E-409C-BE32-E72D297353CC}">
              <c16:uniqueId val="{00000000-DF76-44E8-821D-4F88D57F72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DF76-44E8-821D-4F88D57F72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141.69</c:v>
                </c:pt>
                <c:pt idx="1">
                  <c:v>138.55000000000001</c:v>
                </c:pt>
                <c:pt idx="2">
                  <c:v>134.77000000000001</c:v>
                </c:pt>
                <c:pt idx="3">
                  <c:v>134.9</c:v>
                </c:pt>
                <c:pt idx="4">
                  <c:v>126.7</c:v>
                </c:pt>
              </c:numCache>
            </c:numRef>
          </c:val>
          <c:extLst>
            <c:ext xmlns:c16="http://schemas.microsoft.com/office/drawing/2014/chart" uri="{C3380CC4-5D6E-409C-BE32-E72D297353CC}">
              <c16:uniqueId val="{00000000-209C-4722-A51A-44793C1629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209C-4722-A51A-44793C1629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37.79</c:v>
                </c:pt>
                <c:pt idx="1">
                  <c:v>37.32</c:v>
                </c:pt>
                <c:pt idx="2">
                  <c:v>38.65</c:v>
                </c:pt>
                <c:pt idx="3">
                  <c:v>38.65</c:v>
                </c:pt>
                <c:pt idx="4">
                  <c:v>42.97</c:v>
                </c:pt>
              </c:numCache>
            </c:numRef>
          </c:val>
          <c:extLst>
            <c:ext xmlns:c16="http://schemas.microsoft.com/office/drawing/2014/chart" uri="{C3380CC4-5D6E-409C-BE32-E72D297353CC}">
              <c16:uniqueId val="{00000000-8372-4D5A-B85D-F4FD7B543E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8372-4D5A-B85D-F4FD7B543E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M83" sqref="BM83"/>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長野県　長野県上伊那広域水道用水企業団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非設置</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98.74</v>
      </c>
      <c r="J10" s="37"/>
      <c r="K10" s="37"/>
      <c r="L10" s="37"/>
      <c r="M10" s="37"/>
      <c r="N10" s="37"/>
      <c r="O10" s="64"/>
      <c r="P10" s="54">
        <f>データ!$P$6</f>
        <v>97.33</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142987</v>
      </c>
      <c r="AM10" s="65"/>
      <c r="AN10" s="65"/>
      <c r="AO10" s="65"/>
      <c r="AP10" s="65"/>
      <c r="AQ10" s="65"/>
      <c r="AR10" s="65"/>
      <c r="AS10" s="65"/>
      <c r="AT10" s="36">
        <f>データ!$V$6</f>
        <v>205.2</v>
      </c>
      <c r="AU10" s="37"/>
      <c r="AV10" s="37"/>
      <c r="AW10" s="37"/>
      <c r="AX10" s="37"/>
      <c r="AY10" s="37"/>
      <c r="AZ10" s="37"/>
      <c r="BA10" s="37"/>
      <c r="BB10" s="54">
        <f>データ!$W$6</f>
        <v>696.82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26</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27</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28</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30</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31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Ly7mtSoWlgTqGrrgLSvLBsXo12yC+TAWUOf7IHeM2fCez00zXUFxFdVO/igjtLhZSu130UayO3/iyNeXoqRDkg==" saltValue="4Qu0olSRcP3sj69QV+Is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209015</v>
      </c>
      <c r="D6" s="20">
        <f t="shared" si="3"/>
        <v>46</v>
      </c>
      <c r="E6" s="20">
        <f t="shared" si="3"/>
        <v>1</v>
      </c>
      <c r="F6" s="20">
        <f t="shared" si="3"/>
        <v>0</v>
      </c>
      <c r="G6" s="20">
        <f t="shared" si="3"/>
        <v>2</v>
      </c>
      <c r="H6" s="20" t="str">
        <f t="shared" si="3"/>
        <v>長野県　長野県上伊那広域水道用水企業団</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98.74</v>
      </c>
      <c r="P6" s="21">
        <f t="shared" si="3"/>
        <v>97.33</v>
      </c>
      <c r="Q6" s="21">
        <f t="shared" si="3"/>
        <v>0</v>
      </c>
      <c r="R6" s="21" t="str">
        <f t="shared" si="3"/>
        <v>-</v>
      </c>
      <c r="S6" s="21" t="str">
        <f t="shared" si="3"/>
        <v>-</v>
      </c>
      <c r="T6" s="21" t="str">
        <f t="shared" si="3"/>
        <v>-</v>
      </c>
      <c r="U6" s="21">
        <f t="shared" si="3"/>
        <v>142987</v>
      </c>
      <c r="V6" s="21">
        <f t="shared" si="3"/>
        <v>205.2</v>
      </c>
      <c r="W6" s="21">
        <f t="shared" si="3"/>
        <v>696.82</v>
      </c>
      <c r="X6" s="22">
        <f>IF(X7="",NA(),X7)</f>
        <v>140.09</v>
      </c>
      <c r="Y6" s="22">
        <f t="shared" ref="Y6:AG6" si="4">IF(Y7="",NA(),Y7)</f>
        <v>136.88</v>
      </c>
      <c r="Z6" s="22">
        <f t="shared" si="4"/>
        <v>133.22999999999999</v>
      </c>
      <c r="AA6" s="22">
        <f t="shared" si="4"/>
        <v>134.12</v>
      </c>
      <c r="AB6" s="22">
        <f t="shared" si="4"/>
        <v>129.03</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1863.03</v>
      </c>
      <c r="AU6" s="22">
        <f t="shared" ref="AU6:BC6" si="6">IF(AU7="",NA(),AU7)</f>
        <v>4276.67</v>
      </c>
      <c r="AV6" s="22">
        <f t="shared" si="6"/>
        <v>4118.49</v>
      </c>
      <c r="AW6" s="22">
        <f t="shared" si="6"/>
        <v>3714.91</v>
      </c>
      <c r="AX6" s="22">
        <f t="shared" si="6"/>
        <v>3739.49</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17.91</v>
      </c>
      <c r="BF6" s="22">
        <f t="shared" ref="BF6:BN6" si="7">IF(BF7="",NA(),BF7)</f>
        <v>8.27</v>
      </c>
      <c r="BG6" s="22">
        <f t="shared" si="7"/>
        <v>2.08</v>
      </c>
      <c r="BH6" s="21">
        <f t="shared" si="7"/>
        <v>0</v>
      </c>
      <c r="BI6" s="21">
        <f t="shared" si="7"/>
        <v>0</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141.69</v>
      </c>
      <c r="BQ6" s="22">
        <f t="shared" ref="BQ6:BY6" si="8">IF(BQ7="",NA(),BQ7)</f>
        <v>138.55000000000001</v>
      </c>
      <c r="BR6" s="22">
        <f t="shared" si="8"/>
        <v>134.77000000000001</v>
      </c>
      <c r="BS6" s="22">
        <f t="shared" si="8"/>
        <v>134.9</v>
      </c>
      <c r="BT6" s="22">
        <f t="shared" si="8"/>
        <v>126.7</v>
      </c>
      <c r="BU6" s="22">
        <f t="shared" si="8"/>
        <v>112.84</v>
      </c>
      <c r="BV6" s="22">
        <f t="shared" si="8"/>
        <v>110.77</v>
      </c>
      <c r="BW6" s="22">
        <f t="shared" si="8"/>
        <v>112.35</v>
      </c>
      <c r="BX6" s="22">
        <f t="shared" si="8"/>
        <v>106.47</v>
      </c>
      <c r="BY6" s="22">
        <f t="shared" si="8"/>
        <v>107.7</v>
      </c>
      <c r="BZ6" s="21" t="str">
        <f>IF(BZ7="","",IF(BZ7="-","【-】","【"&amp;SUBSTITUTE(TEXT(BZ7,"#,##0.00"),"-","△")&amp;"】"))</f>
        <v>【107.70】</v>
      </c>
      <c r="CA6" s="22">
        <f>IF(CA7="",NA(),CA7)</f>
        <v>37.79</v>
      </c>
      <c r="CB6" s="22">
        <f t="shared" ref="CB6:CJ6" si="9">IF(CB7="",NA(),CB7)</f>
        <v>37.32</v>
      </c>
      <c r="CC6" s="22">
        <f t="shared" si="9"/>
        <v>38.65</v>
      </c>
      <c r="CD6" s="22">
        <f t="shared" si="9"/>
        <v>38.65</v>
      </c>
      <c r="CE6" s="22">
        <f t="shared" si="9"/>
        <v>42.97</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81.75</v>
      </c>
      <c r="CM6" s="22">
        <f t="shared" ref="CM6:CU6" si="10">IF(CM7="",NA(),CM7)</f>
        <v>81.260000000000005</v>
      </c>
      <c r="CN6" s="22">
        <f t="shared" si="10"/>
        <v>82.03</v>
      </c>
      <c r="CO6" s="22">
        <f t="shared" si="10"/>
        <v>80.430000000000007</v>
      </c>
      <c r="CP6" s="22">
        <f t="shared" si="10"/>
        <v>78.94</v>
      </c>
      <c r="CQ6" s="22">
        <f t="shared" si="10"/>
        <v>61.69</v>
      </c>
      <c r="CR6" s="22">
        <f t="shared" si="10"/>
        <v>62.26</v>
      </c>
      <c r="CS6" s="22">
        <f t="shared" si="10"/>
        <v>62.22</v>
      </c>
      <c r="CT6" s="22">
        <f t="shared" si="10"/>
        <v>61.45</v>
      </c>
      <c r="CU6" s="22">
        <f t="shared" si="10"/>
        <v>61.63</v>
      </c>
      <c r="CV6" s="21" t="str">
        <f>IF(CV7="","",IF(CV7="-","【-】","【"&amp;SUBSTITUTE(TEXT(CV7,"#,##0.00"),"-","△")&amp;"】"))</f>
        <v>【61.63】</v>
      </c>
      <c r="CW6" s="22">
        <f>IF(CW7="",NA(),CW7)</f>
        <v>99.53</v>
      </c>
      <c r="CX6" s="22">
        <f t="shared" ref="CX6:DF6" si="11">IF(CX7="",NA(),CX7)</f>
        <v>99.59</v>
      </c>
      <c r="CY6" s="22">
        <f t="shared" si="11"/>
        <v>98.11</v>
      </c>
      <c r="CZ6" s="22">
        <f t="shared" si="11"/>
        <v>99.5</v>
      </c>
      <c r="DA6" s="22">
        <f t="shared" si="11"/>
        <v>99.29</v>
      </c>
      <c r="DB6" s="22">
        <f t="shared" si="11"/>
        <v>100</v>
      </c>
      <c r="DC6" s="22">
        <f t="shared" si="11"/>
        <v>100.16</v>
      </c>
      <c r="DD6" s="22">
        <f t="shared" si="11"/>
        <v>100.28</v>
      </c>
      <c r="DE6" s="22">
        <f t="shared" si="11"/>
        <v>100.29</v>
      </c>
      <c r="DF6" s="22">
        <f t="shared" si="11"/>
        <v>100.36</v>
      </c>
      <c r="DG6" s="21" t="str">
        <f>IF(DG7="","",IF(DG7="-","【-】","【"&amp;SUBSTITUTE(TEXT(DG7,"#,##0.00"),"-","△")&amp;"】"))</f>
        <v>【100.36】</v>
      </c>
      <c r="DH6" s="22">
        <f>IF(DH7="",NA(),DH7)</f>
        <v>55.77</v>
      </c>
      <c r="DI6" s="22">
        <f t="shared" ref="DI6:DQ6" si="12">IF(DI7="",NA(),DI7)</f>
        <v>57.22</v>
      </c>
      <c r="DJ6" s="22">
        <f t="shared" si="12"/>
        <v>58.68</v>
      </c>
      <c r="DK6" s="22">
        <f t="shared" si="12"/>
        <v>60.42</v>
      </c>
      <c r="DL6" s="22">
        <f t="shared" si="12"/>
        <v>62.09</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209015</v>
      </c>
      <c r="D7" s="24">
        <v>46</v>
      </c>
      <c r="E7" s="24">
        <v>1</v>
      </c>
      <c r="F7" s="24">
        <v>0</v>
      </c>
      <c r="G7" s="24">
        <v>2</v>
      </c>
      <c r="H7" s="24" t="s">
        <v>95</v>
      </c>
      <c r="I7" s="24" t="s">
        <v>96</v>
      </c>
      <c r="J7" s="24" t="s">
        <v>97</v>
      </c>
      <c r="K7" s="24" t="s">
        <v>98</v>
      </c>
      <c r="L7" s="24" t="s">
        <v>99</v>
      </c>
      <c r="M7" s="24" t="s">
        <v>100</v>
      </c>
      <c r="N7" s="25" t="s">
        <v>101</v>
      </c>
      <c r="O7" s="25">
        <v>98.74</v>
      </c>
      <c r="P7" s="25">
        <v>97.33</v>
      </c>
      <c r="Q7" s="25">
        <v>0</v>
      </c>
      <c r="R7" s="25" t="s">
        <v>101</v>
      </c>
      <c r="S7" s="25" t="s">
        <v>101</v>
      </c>
      <c r="T7" s="25" t="s">
        <v>101</v>
      </c>
      <c r="U7" s="25">
        <v>142987</v>
      </c>
      <c r="V7" s="25">
        <v>205.2</v>
      </c>
      <c r="W7" s="25">
        <v>696.82</v>
      </c>
      <c r="X7" s="25">
        <v>140.09</v>
      </c>
      <c r="Y7" s="25">
        <v>136.88</v>
      </c>
      <c r="Z7" s="25">
        <v>133.22999999999999</v>
      </c>
      <c r="AA7" s="25">
        <v>134.12</v>
      </c>
      <c r="AB7" s="25">
        <v>129.03</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1863.03</v>
      </c>
      <c r="AU7" s="25">
        <v>4276.67</v>
      </c>
      <c r="AV7" s="25">
        <v>4118.49</v>
      </c>
      <c r="AW7" s="25">
        <v>3714.91</v>
      </c>
      <c r="AX7" s="25">
        <v>3739.49</v>
      </c>
      <c r="AY7" s="25">
        <v>271.10000000000002</v>
      </c>
      <c r="AZ7" s="25">
        <v>284.45</v>
      </c>
      <c r="BA7" s="25">
        <v>309.23</v>
      </c>
      <c r="BB7" s="25">
        <v>313.43</v>
      </c>
      <c r="BC7" s="25">
        <v>303.10000000000002</v>
      </c>
      <c r="BD7" s="25">
        <v>303.10000000000002</v>
      </c>
      <c r="BE7" s="25">
        <v>17.91</v>
      </c>
      <c r="BF7" s="25">
        <v>8.27</v>
      </c>
      <c r="BG7" s="25">
        <v>2.08</v>
      </c>
      <c r="BH7" s="25">
        <v>0</v>
      </c>
      <c r="BI7" s="25">
        <v>0</v>
      </c>
      <c r="BJ7" s="25">
        <v>272.95999999999998</v>
      </c>
      <c r="BK7" s="25">
        <v>260.95999999999998</v>
      </c>
      <c r="BL7" s="25">
        <v>240.07</v>
      </c>
      <c r="BM7" s="25">
        <v>224.81</v>
      </c>
      <c r="BN7" s="25">
        <v>210.83</v>
      </c>
      <c r="BO7" s="25">
        <v>210.83</v>
      </c>
      <c r="BP7" s="25">
        <v>141.69</v>
      </c>
      <c r="BQ7" s="25">
        <v>138.55000000000001</v>
      </c>
      <c r="BR7" s="25">
        <v>134.77000000000001</v>
      </c>
      <c r="BS7" s="25">
        <v>134.9</v>
      </c>
      <c r="BT7" s="25">
        <v>126.7</v>
      </c>
      <c r="BU7" s="25">
        <v>112.84</v>
      </c>
      <c r="BV7" s="25">
        <v>110.77</v>
      </c>
      <c r="BW7" s="25">
        <v>112.35</v>
      </c>
      <c r="BX7" s="25">
        <v>106.47</v>
      </c>
      <c r="BY7" s="25">
        <v>107.7</v>
      </c>
      <c r="BZ7" s="25">
        <v>107.7</v>
      </c>
      <c r="CA7" s="25">
        <v>37.79</v>
      </c>
      <c r="CB7" s="25">
        <v>37.32</v>
      </c>
      <c r="CC7" s="25">
        <v>38.65</v>
      </c>
      <c r="CD7" s="25">
        <v>38.65</v>
      </c>
      <c r="CE7" s="25">
        <v>42.97</v>
      </c>
      <c r="CF7" s="25">
        <v>73.849999999999994</v>
      </c>
      <c r="CG7" s="25">
        <v>73.180000000000007</v>
      </c>
      <c r="CH7" s="25">
        <v>73.05</v>
      </c>
      <c r="CI7" s="25">
        <v>77.53</v>
      </c>
      <c r="CJ7" s="25">
        <v>76.25</v>
      </c>
      <c r="CK7" s="25">
        <v>76.25</v>
      </c>
      <c r="CL7" s="25">
        <v>81.75</v>
      </c>
      <c r="CM7" s="25">
        <v>81.260000000000005</v>
      </c>
      <c r="CN7" s="25">
        <v>82.03</v>
      </c>
      <c r="CO7" s="25">
        <v>80.430000000000007</v>
      </c>
      <c r="CP7" s="25">
        <v>78.94</v>
      </c>
      <c r="CQ7" s="25">
        <v>61.69</v>
      </c>
      <c r="CR7" s="25">
        <v>62.26</v>
      </c>
      <c r="CS7" s="25">
        <v>62.22</v>
      </c>
      <c r="CT7" s="25">
        <v>61.45</v>
      </c>
      <c r="CU7" s="25">
        <v>61.63</v>
      </c>
      <c r="CV7" s="25">
        <v>61.63</v>
      </c>
      <c r="CW7" s="25">
        <v>99.53</v>
      </c>
      <c r="CX7" s="25">
        <v>99.59</v>
      </c>
      <c r="CY7" s="25">
        <v>98.11</v>
      </c>
      <c r="CZ7" s="25">
        <v>99.5</v>
      </c>
      <c r="DA7" s="25">
        <v>99.29</v>
      </c>
      <c r="DB7" s="25">
        <v>100</v>
      </c>
      <c r="DC7" s="25">
        <v>100.16</v>
      </c>
      <c r="DD7" s="25">
        <v>100.28</v>
      </c>
      <c r="DE7" s="25">
        <v>100.29</v>
      </c>
      <c r="DF7" s="25">
        <v>100.36</v>
      </c>
      <c r="DG7" s="25">
        <v>100.36</v>
      </c>
      <c r="DH7" s="25">
        <v>55.77</v>
      </c>
      <c r="DI7" s="25">
        <v>57.22</v>
      </c>
      <c r="DJ7" s="25">
        <v>58.68</v>
      </c>
      <c r="DK7" s="25">
        <v>60.42</v>
      </c>
      <c r="DL7" s="25">
        <v>62.09</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2E2E508-CDD2-49F8-AA1F-E1186C8ADA51}"/>
</file>

<file path=customXml/itemProps2.xml><?xml version="1.0" encoding="utf-8"?>
<ds:datastoreItem xmlns:ds="http://schemas.openxmlformats.org/officeDocument/2006/customXml" ds:itemID="{8521FF89-0330-4AFB-A3E2-85B2A27BB5D7}"/>
</file>

<file path=customXml/itemProps3.xml><?xml version="1.0" encoding="utf-8"?>
<ds:datastoreItem xmlns:ds="http://schemas.openxmlformats.org/officeDocument/2006/customXml" ds:itemID="{EEE34EDC-A384-4BFD-A749-025998DF02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2025-02-07T12:57:51Z</dcterms:created>
  <dcterms:modified xsi:type="dcterms:W3CDTF">2025-02-07T12:58:07Z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