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6.xml" ContentType="application/vnd.openxmlformats-officedocument.drawingml.chartshapes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drawings/drawing12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3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3_ncr:1_{59DCD022-21ED-4270-AD2D-E32814CC77BA}" xr6:coauthVersionLast="47" xr6:coauthVersionMax="47" xr10:uidLastSave="{A4085F98-2778-4531-9C4E-DF2294B7C661}"/>
  <workbookProtection workbookAlgorithmName="SHA-512" workbookHashValue="eYj/svh355Eo7o8RzMEmWwidJdJnctXb2k1sHdvtGVRO/bnT74uvplZi90Dk5P2VYBFtJAMs7xXeUkT50hxv9w==" workbookSaltValue="SdVkiK8tUJKovksYw5CDMw==" workbookSpinCount="100000" lockStructure="1"/>
  <bookViews>
    <workbookView xWindow="-26625" yWindow="1065" windowWidth="24435" windowHeight="1183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CX10" i="5" s="1"/>
  <c r="E10" i="5"/>
  <c r="DS10" i="5" s="1"/>
  <c r="D10" i="5"/>
  <c r="CV10" i="5" s="1"/>
  <c r="C10" i="5"/>
  <c r="CU10" i="5" s="1"/>
  <c r="B10" i="5"/>
  <c r="BB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O6" i="5"/>
  <c r="DN6" i="5"/>
  <c r="DM6" i="5"/>
  <c r="DI12" i="5" s="1"/>
  <c r="DL6" i="5"/>
  <c r="DK6" i="5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I6" i="5"/>
  <c r="CJ11" i="5" s="1"/>
  <c r="CH6" i="5"/>
  <c r="CI11" i="5" s="1"/>
  <c r="CG6" i="5"/>
  <c r="CF6" i="5"/>
  <c r="CE6" i="5"/>
  <c r="CD6" i="5"/>
  <c r="BZ12" i="5" s="1"/>
  <c r="CC6" i="5"/>
  <c r="BY12" i="5" s="1"/>
  <c r="CB6" i="5"/>
  <c r="CA6" i="5"/>
  <c r="BZ6" i="5"/>
  <c r="CA11" i="5" s="1"/>
  <c r="BY6" i="5"/>
  <c r="BZ11" i="5" s="1"/>
  <c r="BX6" i="5"/>
  <c r="BY11" i="5" s="1"/>
  <c r="BW6" i="5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CZ55" i="4" s="1"/>
  <c r="BO6" i="5"/>
  <c r="BP11" i="5" s="1"/>
  <c r="BN6" i="5"/>
  <c r="BO11" i="5" s="1"/>
  <c r="BM6" i="5"/>
  <c r="BN11" i="5" s="1"/>
  <c r="BL6" i="5"/>
  <c r="X55" i="4" s="1"/>
  <c r="BK6" i="5"/>
  <c r="CF90" i="4" s="1"/>
  <c r="BJ6" i="5"/>
  <c r="BF12" i="5" s="1"/>
  <c r="BI6" i="5"/>
  <c r="BE12" i="5" s="1"/>
  <c r="BH6" i="5"/>
  <c r="BG6" i="5"/>
  <c r="BC12" i="5" s="1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M6" i="5"/>
  <c r="AI12" i="5" s="1"/>
  <c r="AL6" i="5"/>
  <c r="AH12" i="5" s="1"/>
  <c r="AK6" i="5"/>
  <c r="AG12" i="5" s="1"/>
  <c r="AJ6" i="5"/>
  <c r="AI6" i="5"/>
  <c r="AH6" i="5"/>
  <c r="AI11" i="5" s="1"/>
  <c r="AG6" i="5"/>
  <c r="AH11" i="5" s="1"/>
  <c r="AF6" i="5"/>
  <c r="AG11" i="5" s="1"/>
  <c r="AE6" i="5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BE90" i="4"/>
  <c r="AD90" i="4"/>
  <c r="C90" i="4"/>
  <c r="PZ81" i="4"/>
  <c r="OY81" i="4"/>
  <c r="KO81" i="4"/>
  <c r="JN81" i="4"/>
  <c r="IM81" i="4"/>
  <c r="HL81" i="4"/>
  <c r="GK81" i="4"/>
  <c r="EC81" i="4"/>
  <c r="AZ81" i="4"/>
  <c r="Y81" i="4"/>
  <c r="RA80" i="4"/>
  <c r="PZ80" i="4"/>
  <c r="OY80" i="4"/>
  <c r="NX80" i="4"/>
  <c r="MW80" i="4"/>
  <c r="JN80" i="4"/>
  <c r="IM80" i="4"/>
  <c r="EC80" i="4"/>
  <c r="DB80" i="4"/>
  <c r="CA80" i="4"/>
  <c r="AZ80" i="4"/>
  <c r="Y80" i="4"/>
  <c r="RA79" i="4"/>
  <c r="OY79" i="4"/>
  <c r="NX79" i="4"/>
  <c r="MW79" i="4"/>
  <c r="JN79" i="4"/>
  <c r="IM79" i="4"/>
  <c r="HL79" i="4"/>
  <c r="DB79" i="4"/>
  <c r="CA79" i="4"/>
  <c r="RH56" i="4"/>
  <c r="QN56" i="4"/>
  <c r="OF56" i="4"/>
  <c r="MN56" i="4"/>
  <c r="LT56" i="4"/>
  <c r="KZ56" i="4"/>
  <c r="KF56" i="4"/>
  <c r="JL56" i="4"/>
  <c r="GF56" i="4"/>
  <c r="FL56" i="4"/>
  <c r="CZ56" i="4"/>
  <c r="CF56" i="4"/>
  <c r="AR56" i="4"/>
  <c r="X56" i="4"/>
  <c r="RH55" i="4"/>
  <c r="QN55" i="4"/>
  <c r="OZ55" i="4"/>
  <c r="OF55" i="4"/>
  <c r="MN55" i="4"/>
  <c r="JL55" i="4"/>
  <c r="GZ55" i="4"/>
  <c r="GF55" i="4"/>
  <c r="FL55" i="4"/>
  <c r="CF55" i="4"/>
  <c r="BL55" i="4"/>
  <c r="RH54" i="4"/>
  <c r="QN54" i="4"/>
  <c r="PT54" i="4"/>
  <c r="OZ54" i="4"/>
  <c r="OF54" i="4"/>
  <c r="MN54" i="4"/>
  <c r="KZ54" i="4"/>
  <c r="KF54" i="4"/>
  <c r="JL54" i="4"/>
  <c r="GZ54" i="4"/>
  <c r="GF54" i="4"/>
  <c r="FL54" i="4"/>
  <c r="CZ54" i="4"/>
  <c r="CF54" i="4"/>
  <c r="BL54" i="4"/>
  <c r="X54" i="4"/>
  <c r="RH33" i="4"/>
  <c r="QN33" i="4"/>
  <c r="OZ33" i="4"/>
  <c r="OF33" i="4"/>
  <c r="MN33" i="4"/>
  <c r="LT33" i="4"/>
  <c r="KZ33" i="4"/>
  <c r="KF33" i="4"/>
  <c r="JL33" i="4"/>
  <c r="GF33" i="4"/>
  <c r="FL33" i="4"/>
  <c r="CZ33" i="4"/>
  <c r="CF33" i="4"/>
  <c r="BL33" i="4"/>
  <c r="AR33" i="4"/>
  <c r="X33" i="4"/>
  <c r="RH32" i="4"/>
  <c r="QN32" i="4"/>
  <c r="OZ32" i="4"/>
  <c r="OF32" i="4"/>
  <c r="MN32" i="4"/>
  <c r="KZ32" i="4"/>
  <c r="KF32" i="4"/>
  <c r="JL32" i="4"/>
  <c r="GZ32" i="4"/>
  <c r="GF32" i="4"/>
  <c r="FL32" i="4"/>
  <c r="CZ32" i="4"/>
  <c r="BL32" i="4"/>
  <c r="X32" i="4"/>
  <c r="RH31" i="4"/>
  <c r="QN31" i="4"/>
  <c r="PT31" i="4"/>
  <c r="OZ31" i="4"/>
  <c r="OF31" i="4"/>
  <c r="MN31" i="4"/>
  <c r="KZ31" i="4"/>
  <c r="KF31" i="4"/>
  <c r="JL31" i="4"/>
  <c r="GZ31" i="4"/>
  <c r="GF31" i="4"/>
  <c r="FL31" i="4"/>
  <c r="CZ31" i="4"/>
  <c r="CF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F10" i="5" l="1"/>
  <c r="DG10" i="5"/>
  <c r="BO10" i="5"/>
  <c r="DH10" i="5"/>
  <c r="W10" i="5"/>
  <c r="BP10" i="5"/>
  <c r="DR10" i="5"/>
  <c r="X10" i="5"/>
  <c r="BZ10" i="5"/>
  <c r="EB10" i="5"/>
  <c r="AH10" i="5"/>
  <c r="CJ10" i="5"/>
  <c r="EC10" i="5"/>
  <c r="AR10" i="5"/>
  <c r="CK10" i="5"/>
  <c r="AS10" i="5"/>
  <c r="CT10" i="5"/>
  <c r="AF11" i="5"/>
  <c r="ER32" i="4"/>
  <c r="AJ11" i="5"/>
  <c r="HT32" i="4"/>
  <c r="BD11" i="5"/>
  <c r="PT32" i="4"/>
  <c r="BX11" i="5"/>
  <c r="ER55" i="4"/>
  <c r="CB11" i="5"/>
  <c r="HT55" i="4"/>
  <c r="CA12" i="5"/>
  <c r="GZ56" i="4"/>
  <c r="CV11" i="5"/>
  <c r="PT55" i="4"/>
  <c r="CU12" i="5"/>
  <c r="OZ56" i="4"/>
  <c r="CF32" i="4"/>
  <c r="GZ33" i="4"/>
  <c r="KF55" i="4"/>
  <c r="BL56" i="4"/>
  <c r="AF12" i="5"/>
  <c r="ER33" i="4"/>
  <c r="AJ12" i="5"/>
  <c r="HT33" i="4"/>
  <c r="BD12" i="5"/>
  <c r="PT33" i="4"/>
  <c r="BX12" i="5"/>
  <c r="ER56" i="4"/>
  <c r="CB12" i="5"/>
  <c r="HT56" i="4"/>
  <c r="CK11" i="5"/>
  <c r="KZ55" i="4"/>
  <c r="CV12" i="5"/>
  <c r="PT56" i="4"/>
  <c r="DH12" i="5"/>
  <c r="DB81" i="4"/>
  <c r="DQ11" i="5"/>
  <c r="HL80" i="4"/>
  <c r="EB12" i="5"/>
  <c r="NX81" i="4"/>
  <c r="DE10" i="5"/>
  <c r="BM10" i="5"/>
  <c r="U10" i="5"/>
  <c r="EA10" i="5"/>
  <c r="CI10" i="5"/>
  <c r="AQ10" i="5"/>
  <c r="DP10" i="5"/>
  <c r="BX10" i="5"/>
  <c r="AF10" i="5"/>
  <c r="GK79" i="4"/>
  <c r="ER54" i="4"/>
  <c r="ER31" i="4"/>
  <c r="Y79" i="4"/>
  <c r="DI10" i="5"/>
  <c r="BQ10" i="5"/>
  <c r="Y10" i="5"/>
  <c r="EE10" i="5"/>
  <c r="CM10" i="5"/>
  <c r="AU10" i="5"/>
  <c r="DT10" i="5"/>
  <c r="CB10" i="5"/>
  <c r="AJ10" i="5"/>
  <c r="KO79" i="4"/>
  <c r="HT54" i="4"/>
  <c r="HT31" i="4"/>
  <c r="EC79" i="4"/>
  <c r="BM11" i="5"/>
  <c r="BQ11" i="5"/>
  <c r="DG12" i="5"/>
  <c r="CA81" i="4"/>
  <c r="DP11" i="5"/>
  <c r="GK80" i="4"/>
  <c r="KO80" i="4"/>
  <c r="MW81" i="4"/>
  <c r="RA81" i="4"/>
  <c r="AR31" i="4"/>
  <c r="LT31" i="4"/>
  <c r="AR32" i="4"/>
  <c r="LT32" i="4"/>
  <c r="AR54" i="4"/>
  <c r="LT54" i="4"/>
  <c r="AR55" i="4"/>
  <c r="LT55" i="4"/>
  <c r="AZ79" i="4"/>
  <c r="PZ79" i="4"/>
  <c r="V10" i="5"/>
  <c r="AT10" i="5"/>
  <c r="BD10" i="5"/>
  <c r="BN10" i="5"/>
  <c r="CL10" i="5"/>
  <c r="DF10" i="5"/>
  <c r="ED10" i="5"/>
  <c r="AG10" i="5"/>
  <c r="BE10" i="5"/>
  <c r="BY10" i="5"/>
  <c r="CW10" i="5"/>
  <c r="DQ10" i="5"/>
  <c r="AI10" i="5"/>
  <c r="BC10" i="5"/>
  <c r="CA10" i="5"/>
</calcChain>
</file>

<file path=xl/sharedStrings.xml><?xml version="1.0" encoding="utf-8"?>
<sst xmlns="http://schemas.openxmlformats.org/spreadsheetml/2006/main" count="262" uniqueCount="108">
  <si>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</si>
  <si>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</si>
  <si>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</si>
  <si>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</si>
  <si>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</si>
  <si>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</si>
  <si>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</si>
  <si>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</si>
  <si>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</si>
  <si>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</si>
  <si>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</si>
  <si>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</si>
  <si>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</si>
  <si>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</si>
  <si>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</si>
  <si>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</si>
  <si>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</si>
  <si>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</si>
  <si>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</si>
  <si>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</si>
  <si>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</si>
  <si>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</si>
  <si>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</si>
  <si>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</si>
  <si>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</si>
  <si>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</si>
  <si>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</si>
  <si>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</si>
  <si>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</si>
  <si>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</si>
  <si>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</si>
  <si>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</si>
  <si>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</si>
  <si>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</si>
  <si>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</si>
  <si>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</si>
  <si>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</si>
  <si>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</si>
  <si>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</si>
  <si>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</si>
  <si>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</si>
  <si>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</si>
  <si>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</si>
  <si>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</si>
  <si>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</si>
  <si>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</si>
  <si>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</si>
  <si>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</si>
  <si>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</si>
  <si>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</si>
  <si>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</si>
  <si>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</si>
  <si>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</si>
  <si>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</si>
  <si>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</si>
  <si>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</si>
  <si>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</si>
  <si>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</si>
  <si>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</si>
  <si>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</si>
  <si>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</si>
  <si>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</si>
  <si>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</si>
  <si>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</si>
  <si>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</si>
  <si>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</si>
  <si>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</si>
  <si>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</si>
  <si>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</si>
  <si>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</si>
  <si>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</si>
  <si>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</si>
  <si>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</si>
  <si>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</si>
  <si>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</si>
  <si>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</si>
  <si>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</si>
  <si>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</si>
  <si>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</si>
  <si>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</si>
  <si>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</si>
  <si>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</si>
  <si>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</si>
  <si>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</si>
  <si>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</si>
  <si>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</si>
  <si>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</si>
  <si>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</si>
  <si>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</si>
  <si>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210005</t>
  </si>
  <si>
    <t>46</t>
  </si>
  <si>
    <t>02</t>
  </si>
  <si>
    <t>0</t>
  </si>
  <si>
    <t>000</t>
  </si>
  <si>
    <t>岐阜県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</si>
  <si>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</si>
  <si>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</si>
  <si>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</si>
  <si>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</si>
  <si>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</si>
  <si>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</si>
  <si>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</si>
  <si>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</si>
  <si>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</si>
  <si>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</si>
  <si>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●経常収支比率
　100％を超えており、事業開始以降、黒字を確保しています。今後50年間の施設更新には多額な費用が見込まれるため、将来世代に過度な負担を強いることがないよう、今後も施設整備に必要な資金（内部留保金）を確保していきます。
●累積欠損金比率
　累積欠損は発生していません。
●流動比率
　100％を超えており、短期的な債務に対する支払能力は問題ありません。
●企業債残高対給水収益比率
　年々給水収益が増加しており、企業債の償還も進んでいるため、平均値と比較して５割程度となっています。
●料金回収率
　100％を超えており、給水に係る費用が給水収益で賄えています。
●給水原価
　平均値と比較して低い状況となっています。引き続き、維持管理費の削減等に努めていきます。
●施設利用率
　契約水量、実給水量が増加したことにより、施設利用率も増加したことから、平均値以上の施設利用率を達成しました。
●契約率
　年々上昇傾向にありましたが、当年度では大きく上昇したことから、平均値以上の契約率を達成しました。</t>
    <rPh sb="359" eb="361">
      <t>ゾウカ</t>
    </rPh>
    <rPh sb="375" eb="377">
      <t>ゾウカ</t>
    </rPh>
    <rPh sb="387" eb="389">
      <t>イジョウ</t>
    </rPh>
    <rPh sb="390" eb="395">
      <t>シセツリヨウリツ</t>
    </rPh>
    <rPh sb="396" eb="398">
      <t>タッセイ</t>
    </rPh>
    <rPh sb="412" eb="414">
      <t>ジョウショウ</t>
    </rPh>
    <rPh sb="414" eb="416">
      <t>ケイコウ</t>
    </rPh>
    <rPh sb="424" eb="427">
      <t>トウネンド</t>
    </rPh>
    <rPh sb="429" eb="430">
      <t>オオ</t>
    </rPh>
    <rPh sb="432" eb="434">
      <t>ジョウショウ</t>
    </rPh>
    <rPh sb="444" eb="446">
      <t>イジョウ</t>
    </rPh>
    <rPh sb="447" eb="450">
      <t>ケイヤクリツ</t>
    </rPh>
    <rPh sb="451" eb="453">
      <t>タッセイ</t>
    </rPh>
    <phoneticPr fontId="5"/>
  </si>
  <si>
    <t>　平成10年の供給開始から26年目であることから、管路は老朽化していません。</t>
    <phoneticPr fontId="5"/>
  </si>
  <si>
    <t>　可茂工業用水道事業は、供給開始から26年目であることから、当面は施設の老朽化に伴う大規模更新の予定がありません。また年々契約水量も増加しており、黒字経営を維持していることから、引き続き安定的な経営ができる見通しとなっています。
　今後も安定的な事業継続を図るため「岐阜県可茂工業用水道事業経営戦略（令和２年３月公表）」をもとに、以下の取組みを推進しています。
　・契約水量の拡大
　・経営基盤の強化（施設整備に必要な資金確保）
　・水需要に応じた施設の段階的整備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</si>
</sst>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37.71</c:v>
                </c:pt>
                <c:pt idx="1">
                  <c:v>37.299999999999997</c:v>
                </c:pt>
                <c:pt idx="2">
                  <c:v>39.08</c:v>
                </c:pt>
                <c:pt idx="3">
                  <c:v>41.37</c:v>
                </c:pt>
                <c:pt idx="4">
                  <c:v>42.53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5-481E-BBEF-C1F61195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54.3</c:v>
                </c:pt>
                <c:pt idx="1">
                  <c:v>55.32</c:v>
                </c:pt>
                <c:pt idx="2">
                  <c:v>55.08</c:v>
                </c:pt>
                <c:pt idx="3">
                  <c:v>56.95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95-481E-BBEF-C1F61195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9-42FE-B3A4-B03B0171F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4.66</c:v>
                </c:pt>
                <c:pt idx="1">
                  <c:v>7.35</c:v>
                </c:pt>
                <c:pt idx="2">
                  <c:v>7.6</c:v>
                </c:pt>
                <c:pt idx="3">
                  <c:v>7.9</c:v>
                </c:pt>
                <c:pt idx="4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9-42FE-B3A4-B03B0171F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8-4B82-A118-1022B405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0.09</c:v>
                </c:pt>
                <c:pt idx="2">
                  <c:v>0.4</c:v>
                </c:pt>
                <c:pt idx="3">
                  <c:v>0.14000000000000001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8-4B82-A118-1022B4057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203.39</c:v>
                </c:pt>
                <c:pt idx="1">
                  <c:v>214.85</c:v>
                </c:pt>
                <c:pt idx="2">
                  <c:v>271.92</c:v>
                </c:pt>
                <c:pt idx="3">
                  <c:v>298.89999999999998</c:v>
                </c:pt>
                <c:pt idx="4">
                  <c:v>370.59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F-4402-990E-1A19A86FF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732.52</c:v>
                </c:pt>
                <c:pt idx="1">
                  <c:v>819.73</c:v>
                </c:pt>
                <c:pt idx="2">
                  <c:v>834.05</c:v>
                </c:pt>
                <c:pt idx="3">
                  <c:v>1011.55</c:v>
                </c:pt>
                <c:pt idx="4">
                  <c:v>913.57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F-4402-990E-1A19A86FF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238.12</c:v>
                </c:pt>
                <c:pt idx="1">
                  <c:v>277.11</c:v>
                </c:pt>
                <c:pt idx="2">
                  <c:v>252.42</c:v>
                </c:pt>
                <c:pt idx="3">
                  <c:v>202.01</c:v>
                </c:pt>
                <c:pt idx="4">
                  <c:v>157.99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E-4D7A-9ECB-A47E27AB7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498.01</c:v>
                </c:pt>
                <c:pt idx="1">
                  <c:v>490.39</c:v>
                </c:pt>
                <c:pt idx="2">
                  <c:v>475.44</c:v>
                </c:pt>
                <c:pt idx="3">
                  <c:v>413.6</c:v>
                </c:pt>
                <c:pt idx="4">
                  <c:v>398.17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E-4D7A-9ECB-A47E27AB7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133.36000000000001</c:v>
                </c:pt>
                <c:pt idx="1">
                  <c:v>142.61000000000001</c:v>
                </c:pt>
                <c:pt idx="2">
                  <c:v>152.81</c:v>
                </c:pt>
                <c:pt idx="3">
                  <c:v>140.15</c:v>
                </c:pt>
                <c:pt idx="4">
                  <c:v>157.75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A-4AC3-AE7E-CB44306D2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90.22</c:v>
                </c:pt>
                <c:pt idx="1">
                  <c:v>90.8</c:v>
                </c:pt>
                <c:pt idx="2">
                  <c:v>93.49</c:v>
                </c:pt>
                <c:pt idx="3">
                  <c:v>94.77</c:v>
                </c:pt>
                <c:pt idx="4">
                  <c:v>89.59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A-4AC3-AE7E-CB44306D2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40.5</c:v>
                </c:pt>
                <c:pt idx="1">
                  <c:v>37.74</c:v>
                </c:pt>
                <c:pt idx="2">
                  <c:v>35.25</c:v>
                </c:pt>
                <c:pt idx="3">
                  <c:v>38</c:v>
                </c:pt>
                <c:pt idx="4">
                  <c:v>33.659999999999997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D-4C4F-B1E1-BAF122A31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49.94</c:v>
                </c:pt>
                <c:pt idx="1">
                  <c:v>50.56</c:v>
                </c:pt>
                <c:pt idx="2">
                  <c:v>49.4</c:v>
                </c:pt>
                <c:pt idx="3">
                  <c:v>49.51</c:v>
                </c:pt>
                <c:pt idx="4">
                  <c:v>52.49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D-4C4F-B1E1-BAF122A31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28.8</c:v>
                </c:pt>
                <c:pt idx="1">
                  <c:v>27.28</c:v>
                </c:pt>
                <c:pt idx="2">
                  <c:v>27.75</c:v>
                </c:pt>
                <c:pt idx="3">
                  <c:v>27.69</c:v>
                </c:pt>
                <c:pt idx="4">
                  <c:v>32.72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3-44B4-8A28-B0F80F0A8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34.92</c:v>
                </c:pt>
                <c:pt idx="1">
                  <c:v>34.19</c:v>
                </c:pt>
                <c:pt idx="2">
                  <c:v>36.65</c:v>
                </c:pt>
                <c:pt idx="3">
                  <c:v>33.29</c:v>
                </c:pt>
                <c:pt idx="4">
                  <c:v>31.77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3-44B4-8A28-B0F80F0A8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41.8</c:v>
                </c:pt>
                <c:pt idx="1">
                  <c:v>43.52</c:v>
                </c:pt>
                <c:pt idx="2">
                  <c:v>44.39</c:v>
                </c:pt>
                <c:pt idx="3">
                  <c:v>46.6</c:v>
                </c:pt>
                <c:pt idx="4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4-4DB7-B01B-955030233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50.9</c:v>
                </c:pt>
                <c:pt idx="1">
                  <c:v>49.05</c:v>
                </c:pt>
                <c:pt idx="2">
                  <c:v>50.94</c:v>
                </c:pt>
                <c:pt idx="3">
                  <c:v>49.76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4-4DB7-B01B-955030233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9-4F42-A89F-D5272397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125.8</c:v>
                </c:pt>
                <c:pt idx="1">
                  <c:v>132.55000000000001</c:v>
                </c:pt>
                <c:pt idx="2">
                  <c:v>134.69</c:v>
                </c:pt>
                <c:pt idx="3">
                  <c:v>133.63999999999999</c:v>
                </c:pt>
                <c:pt idx="4">
                  <c:v>140.65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29-4F42-A89F-D5272397B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132.83000000000001</c:v>
                </c:pt>
                <c:pt idx="1">
                  <c:v>136.56</c:v>
                </c:pt>
                <c:pt idx="2">
                  <c:v>145.49</c:v>
                </c:pt>
                <c:pt idx="3">
                  <c:v>134.9</c:v>
                </c:pt>
                <c:pt idx="4">
                  <c:v>150.04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3-40E3-AD8E-AF4FA0230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108.76</c:v>
                </c:pt>
                <c:pt idx="1">
                  <c:v>110.19</c:v>
                </c:pt>
                <c:pt idx="2">
                  <c:v>113.73</c:v>
                </c:pt>
                <c:pt idx="3">
                  <c:v>115.42</c:v>
                </c:pt>
                <c:pt idx="4">
                  <c:v>114.11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3-40E3-AD8E-AF4FA0230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70" zoomScaleNormal="70" workbookViewId="0">
      <selection activeCell="MX11" sqref="MX11"/>
    </sheetView>
  </sheetViews>
  <sheetFormatPr defaultColWidth="2.6328125" defaultRowHeight="13" x14ac:dyDescent="0.2"/>
  <cols>
    <col min="1" max="1" width="1.90625" customWidth="1"/>
    <col min="2" max="2" width="0.81640625" customWidth="1"/>
    <col min="3" max="9" width="0.453125" customWidth="1"/>
    <col min="10" max="10" width="0.81640625" customWidth="1"/>
    <col min="11" max="125" width="0.453125" customWidth="1"/>
    <col min="126" max="126" width="0.81640625" customWidth="1"/>
    <col min="127" max="133" width="0.453125" customWidth="1"/>
    <col min="134" max="134" width="0.81640625" customWidth="1"/>
    <col min="135" max="161" width="0.453125" customWidth="1"/>
    <col min="162" max="162" width="0.81640625" customWidth="1"/>
    <col min="163" max="177" width="0.453125" customWidth="1"/>
    <col min="178" max="178" width="0.81640625" customWidth="1"/>
    <col min="179" max="249" width="0.453125" customWidth="1"/>
    <col min="250" max="250" width="0.81640625" customWidth="1"/>
    <col min="251" max="257" width="0.453125" customWidth="1"/>
    <col min="258" max="258" width="0.81640625" customWidth="1"/>
    <col min="259" max="329" width="0.453125" customWidth="1"/>
    <col min="330" max="330" width="0.81640625" customWidth="1"/>
    <col min="331" max="345" width="0.453125" customWidth="1"/>
    <col min="346" max="346" width="0.81640625" customWidth="1"/>
    <col min="347" max="373" width="0.453125" customWidth="1"/>
    <col min="374" max="374" width="0.81640625" customWidth="1"/>
    <col min="375" max="381" width="0.453125" customWidth="1"/>
    <col min="382" max="382" width="0.81640625" customWidth="1"/>
    <col min="383" max="497" width="0.453125" customWidth="1"/>
    <col min="498" max="498" width="0.81640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2">
      <c r="A5" s="2"/>
      <c r="B5" s="139" t="str">
        <f>データ!H7</f>
        <v>岐阜県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2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2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2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9760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極小規模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3193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2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2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66.5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13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5388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2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2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105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R01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R02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R03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R04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R05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R01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R02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R03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R04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R05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R01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R02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R03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R04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R05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R01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R02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R03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R04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R05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132.83000000000001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136.56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145.49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134.9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150.04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203.39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214.85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271.92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298.89999999999998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370.59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238.12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277.11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252.42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202.01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157.99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108.76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110.19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113.73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115.42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114.11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125.8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132.55000000000001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134.69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133.63999999999999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140.65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732.52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819.73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834.05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1011.55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913.57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498.01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490.39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475.44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413.6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398.17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49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1"/>
      <c r="DV34" s="2"/>
      <c r="DW34" s="2"/>
      <c r="DX34" s="2"/>
      <c r="DY34" s="2"/>
      <c r="DZ34" s="2"/>
      <c r="EA34" s="2"/>
      <c r="EB34" s="2"/>
      <c r="EC34" s="2"/>
      <c r="ED34" s="49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1"/>
      <c r="IP34" s="2"/>
      <c r="IQ34" s="2"/>
      <c r="IR34" s="2"/>
      <c r="IS34" s="2"/>
      <c r="IT34" s="2"/>
      <c r="IU34" s="2"/>
      <c r="IV34" s="2"/>
      <c r="IW34" s="2"/>
      <c r="IX34" s="49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1"/>
      <c r="NJ34" s="2"/>
      <c r="NK34" s="2"/>
      <c r="NL34" s="2"/>
      <c r="NM34" s="2"/>
      <c r="NN34" s="2"/>
      <c r="NO34" s="2"/>
      <c r="NP34" s="2"/>
      <c r="NQ34" s="2"/>
      <c r="NR34" s="49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51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106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R01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R02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R03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R04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R05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R01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R02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R03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R04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R05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R01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R02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R03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R04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R05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R01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R02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R03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R04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R05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133.36000000000001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142.61000000000001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152.81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140.15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157.75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40.5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37.74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35.25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38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33.659999999999997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28.8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27.28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27.75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27.69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32.72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41.8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43.52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44.39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46.6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55.2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90.22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90.8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93.49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94.77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89.59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49.94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50.56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49.4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49.51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52.49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34.92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34.19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36.65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33.29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31.77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50.9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49.05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50.94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49.76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49.18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4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1"/>
      <c r="DV57" s="2"/>
      <c r="DW57" s="2"/>
      <c r="DX57" s="2"/>
      <c r="DY57" s="2"/>
      <c r="DZ57" s="2"/>
      <c r="EA57" s="2"/>
      <c r="EB57" s="2"/>
      <c r="EC57" s="2"/>
      <c r="ED57" s="49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1"/>
      <c r="IP57" s="2"/>
      <c r="IQ57" s="2"/>
      <c r="IR57" s="2"/>
      <c r="IS57" s="2"/>
      <c r="IT57" s="2"/>
      <c r="IU57" s="2"/>
      <c r="IV57" s="2"/>
      <c r="IW57" s="2"/>
      <c r="IX57" s="49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1"/>
      <c r="NJ57" s="2"/>
      <c r="NK57" s="2"/>
      <c r="NL57" s="2"/>
      <c r="NM57" s="2"/>
      <c r="NN57" s="2"/>
      <c r="NO57" s="2"/>
      <c r="NP57" s="2"/>
      <c r="NQ57" s="2"/>
      <c r="NR57" s="49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1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2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2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107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R01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R02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R03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R04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R05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R01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R02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R03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R04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R05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R01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R02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R03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R04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R05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37.71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37.299999999999997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39.08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41.37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42.53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0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0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0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0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0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54.3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55.32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55.08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56.95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58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4.66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7.35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7.6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7.9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8.2100000000000009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0.06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0.09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0.4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0.14000000000000001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0.19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4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1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49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1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49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1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52" t="s">
        <v>29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 t="s">
        <v>30</v>
      </c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 t="s">
        <v>31</v>
      </c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 t="s">
        <v>32</v>
      </c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 t="s">
        <v>33</v>
      </c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 t="s">
        <v>34</v>
      </c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 t="s">
        <v>35</v>
      </c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 t="s">
        <v>36</v>
      </c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 t="s">
        <v>29</v>
      </c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 t="s">
        <v>37</v>
      </c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 t="s">
        <v>31</v>
      </c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53" t="str">
        <f>データ!AD6</f>
        <v>【114.39】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 t="str">
        <f>データ!AO6</f>
        <v>【23.61】</v>
      </c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 t="str">
        <f>データ!AZ6</f>
        <v>【494.95】</v>
      </c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 t="str">
        <f>データ!BK6</f>
        <v>【229.84】</v>
      </c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 t="str">
        <f>データ!BV6</f>
        <v>【110.13】</v>
      </c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 t="str">
        <f>データ!CG6</f>
        <v>【19.72】</v>
      </c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 t="str">
        <f>データ!CR6</f>
        <v>【52.61】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3" t="str">
        <f>データ!DC6</f>
        <v>【77.52】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3" t="str">
        <f>データ!DN6</f>
        <v>【61.16】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3" t="str">
        <f>データ!DY6</f>
        <v>【49.95】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3" t="str">
        <f>データ!EJ6</f>
        <v>【0.32】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wPGRT6mg06j8TZ3q1vvfjwYNBQHzTJS8122JFda0Lm6CZtbNyL09m7jmhtvBPd3uioyqieOfq0J5sDyPa01djQ==" saltValue="gscEyYDQilm3iEBA1r29rA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" x14ac:dyDescent="0.2"/>
  <cols>
    <col min="1" max="1" width="22.81640625" bestFit="1" customWidth="1"/>
    <col min="2" max="7" width="11.90625" customWidth="1"/>
    <col min="8" max="8" width="16.1796875" bestFit="1" customWidth="1"/>
    <col min="9" max="140" width="11.90625" customWidth="1"/>
  </cols>
  <sheetData>
    <row r="1" spans="1:140" x14ac:dyDescent="0.2">
      <c r="A1" t="s">
        <v>38</v>
      </c>
    </row>
    <row r="2" spans="1:140" x14ac:dyDescent="0.2">
      <c r="A2" s="28" t="s">
        <v>39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40</v>
      </c>
      <c r="B3" s="29" t="s">
        <v>41</v>
      </c>
      <c r="C3" s="29" t="s">
        <v>42</v>
      </c>
      <c r="D3" s="29" t="s">
        <v>43</v>
      </c>
      <c r="E3" s="29" t="s">
        <v>44</v>
      </c>
      <c r="F3" s="29" t="s">
        <v>45</v>
      </c>
      <c r="G3" s="29" t="s">
        <v>46</v>
      </c>
      <c r="H3" s="146" t="s">
        <v>47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48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49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50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51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52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53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54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55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56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57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58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59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60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61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62</v>
      </c>
      <c r="B5" s="31"/>
      <c r="C5" s="31"/>
      <c r="D5" s="31"/>
      <c r="E5" s="31"/>
      <c r="F5" s="31"/>
      <c r="G5" s="31"/>
      <c r="H5" s="32" t="s">
        <v>63</v>
      </c>
      <c r="I5" s="32" t="s">
        <v>64</v>
      </c>
      <c r="J5" s="32" t="s">
        <v>65</v>
      </c>
      <c r="K5" s="32" t="s">
        <v>66</v>
      </c>
      <c r="L5" s="32" t="s">
        <v>67</v>
      </c>
      <c r="M5" s="32" t="s">
        <v>68</v>
      </c>
      <c r="N5" s="32" t="s">
        <v>69</v>
      </c>
      <c r="O5" s="32" t="s">
        <v>70</v>
      </c>
      <c r="P5" s="32" t="s">
        <v>71</v>
      </c>
      <c r="Q5" s="32" t="s">
        <v>72</v>
      </c>
      <c r="R5" s="32" t="s">
        <v>73</v>
      </c>
      <c r="S5" s="32" t="s">
        <v>74</v>
      </c>
      <c r="T5" s="32" t="s">
        <v>75</v>
      </c>
      <c r="U5" s="32" t="s">
        <v>76</v>
      </c>
      <c r="V5" s="32" t="s">
        <v>77</v>
      </c>
      <c r="W5" s="32" t="s">
        <v>78</v>
      </c>
      <c r="X5" s="32" t="s">
        <v>79</v>
      </c>
      <c r="Y5" s="32" t="s">
        <v>80</v>
      </c>
      <c r="Z5" s="32" t="s">
        <v>81</v>
      </c>
      <c r="AA5" s="32" t="s">
        <v>82</v>
      </c>
      <c r="AB5" s="32" t="s">
        <v>83</v>
      </c>
      <c r="AC5" s="32" t="s">
        <v>84</v>
      </c>
      <c r="AD5" s="32" t="s">
        <v>85</v>
      </c>
      <c r="AE5" s="32" t="s">
        <v>75</v>
      </c>
      <c r="AF5" s="32" t="s">
        <v>76</v>
      </c>
      <c r="AG5" s="32" t="s">
        <v>77</v>
      </c>
      <c r="AH5" s="32" t="s">
        <v>78</v>
      </c>
      <c r="AI5" s="32" t="s">
        <v>79</v>
      </c>
      <c r="AJ5" s="32" t="s">
        <v>80</v>
      </c>
      <c r="AK5" s="32" t="s">
        <v>81</v>
      </c>
      <c r="AL5" s="32" t="s">
        <v>82</v>
      </c>
      <c r="AM5" s="32" t="s">
        <v>83</v>
      </c>
      <c r="AN5" s="32" t="s">
        <v>84</v>
      </c>
      <c r="AO5" s="32" t="s">
        <v>86</v>
      </c>
      <c r="AP5" s="32" t="s">
        <v>75</v>
      </c>
      <c r="AQ5" s="32" t="s">
        <v>76</v>
      </c>
      <c r="AR5" s="32" t="s">
        <v>77</v>
      </c>
      <c r="AS5" s="32" t="s">
        <v>78</v>
      </c>
      <c r="AT5" s="32" t="s">
        <v>79</v>
      </c>
      <c r="AU5" s="32" t="s">
        <v>80</v>
      </c>
      <c r="AV5" s="32" t="s">
        <v>81</v>
      </c>
      <c r="AW5" s="32" t="s">
        <v>82</v>
      </c>
      <c r="AX5" s="32" t="s">
        <v>83</v>
      </c>
      <c r="AY5" s="32" t="s">
        <v>84</v>
      </c>
      <c r="AZ5" s="32" t="s">
        <v>86</v>
      </c>
      <c r="BA5" s="32" t="s">
        <v>75</v>
      </c>
      <c r="BB5" s="32" t="s">
        <v>76</v>
      </c>
      <c r="BC5" s="32" t="s">
        <v>77</v>
      </c>
      <c r="BD5" s="32" t="s">
        <v>78</v>
      </c>
      <c r="BE5" s="32" t="s">
        <v>79</v>
      </c>
      <c r="BF5" s="32" t="s">
        <v>80</v>
      </c>
      <c r="BG5" s="32" t="s">
        <v>81</v>
      </c>
      <c r="BH5" s="32" t="s">
        <v>82</v>
      </c>
      <c r="BI5" s="32" t="s">
        <v>83</v>
      </c>
      <c r="BJ5" s="32" t="s">
        <v>84</v>
      </c>
      <c r="BK5" s="32" t="s">
        <v>86</v>
      </c>
      <c r="BL5" s="32" t="s">
        <v>75</v>
      </c>
      <c r="BM5" s="32" t="s">
        <v>76</v>
      </c>
      <c r="BN5" s="32" t="s">
        <v>77</v>
      </c>
      <c r="BO5" s="32" t="s">
        <v>78</v>
      </c>
      <c r="BP5" s="32" t="s">
        <v>79</v>
      </c>
      <c r="BQ5" s="32" t="s">
        <v>80</v>
      </c>
      <c r="BR5" s="32" t="s">
        <v>81</v>
      </c>
      <c r="BS5" s="32" t="s">
        <v>82</v>
      </c>
      <c r="BT5" s="32" t="s">
        <v>83</v>
      </c>
      <c r="BU5" s="32" t="s">
        <v>84</v>
      </c>
      <c r="BV5" s="32" t="s">
        <v>86</v>
      </c>
      <c r="BW5" s="32" t="s">
        <v>75</v>
      </c>
      <c r="BX5" s="32" t="s">
        <v>76</v>
      </c>
      <c r="BY5" s="32" t="s">
        <v>77</v>
      </c>
      <c r="BZ5" s="32" t="s">
        <v>78</v>
      </c>
      <c r="CA5" s="32" t="s">
        <v>79</v>
      </c>
      <c r="CB5" s="32" t="s">
        <v>80</v>
      </c>
      <c r="CC5" s="32" t="s">
        <v>81</v>
      </c>
      <c r="CD5" s="32" t="s">
        <v>82</v>
      </c>
      <c r="CE5" s="32" t="s">
        <v>83</v>
      </c>
      <c r="CF5" s="32" t="s">
        <v>84</v>
      </c>
      <c r="CG5" s="32" t="s">
        <v>86</v>
      </c>
      <c r="CH5" s="32" t="s">
        <v>75</v>
      </c>
      <c r="CI5" s="32" t="s">
        <v>76</v>
      </c>
      <c r="CJ5" s="32" t="s">
        <v>77</v>
      </c>
      <c r="CK5" s="32" t="s">
        <v>78</v>
      </c>
      <c r="CL5" s="32" t="s">
        <v>79</v>
      </c>
      <c r="CM5" s="32" t="s">
        <v>80</v>
      </c>
      <c r="CN5" s="32" t="s">
        <v>81</v>
      </c>
      <c r="CO5" s="32" t="s">
        <v>82</v>
      </c>
      <c r="CP5" s="32" t="s">
        <v>83</v>
      </c>
      <c r="CQ5" s="32" t="s">
        <v>84</v>
      </c>
      <c r="CR5" s="32" t="s">
        <v>86</v>
      </c>
      <c r="CS5" s="32" t="s">
        <v>75</v>
      </c>
      <c r="CT5" s="32" t="s">
        <v>76</v>
      </c>
      <c r="CU5" s="32" t="s">
        <v>77</v>
      </c>
      <c r="CV5" s="32" t="s">
        <v>78</v>
      </c>
      <c r="CW5" s="32" t="s">
        <v>79</v>
      </c>
      <c r="CX5" s="32" t="s">
        <v>80</v>
      </c>
      <c r="CY5" s="32" t="s">
        <v>81</v>
      </c>
      <c r="CZ5" s="32" t="s">
        <v>82</v>
      </c>
      <c r="DA5" s="32" t="s">
        <v>83</v>
      </c>
      <c r="DB5" s="32" t="s">
        <v>84</v>
      </c>
      <c r="DC5" s="32" t="s">
        <v>86</v>
      </c>
      <c r="DD5" s="32" t="s">
        <v>75</v>
      </c>
      <c r="DE5" s="32" t="s">
        <v>76</v>
      </c>
      <c r="DF5" s="32" t="s">
        <v>77</v>
      </c>
      <c r="DG5" s="32" t="s">
        <v>78</v>
      </c>
      <c r="DH5" s="32" t="s">
        <v>79</v>
      </c>
      <c r="DI5" s="32" t="s">
        <v>80</v>
      </c>
      <c r="DJ5" s="32" t="s">
        <v>81</v>
      </c>
      <c r="DK5" s="32" t="s">
        <v>82</v>
      </c>
      <c r="DL5" s="32" t="s">
        <v>83</v>
      </c>
      <c r="DM5" s="32" t="s">
        <v>84</v>
      </c>
      <c r="DN5" s="32" t="s">
        <v>86</v>
      </c>
      <c r="DO5" s="32" t="s">
        <v>75</v>
      </c>
      <c r="DP5" s="32" t="s">
        <v>76</v>
      </c>
      <c r="DQ5" s="32" t="s">
        <v>77</v>
      </c>
      <c r="DR5" s="32" t="s">
        <v>78</v>
      </c>
      <c r="DS5" s="32" t="s">
        <v>79</v>
      </c>
      <c r="DT5" s="32" t="s">
        <v>80</v>
      </c>
      <c r="DU5" s="32" t="s">
        <v>81</v>
      </c>
      <c r="DV5" s="32" t="s">
        <v>82</v>
      </c>
      <c r="DW5" s="32" t="s">
        <v>83</v>
      </c>
      <c r="DX5" s="32" t="s">
        <v>84</v>
      </c>
      <c r="DY5" s="32" t="s">
        <v>86</v>
      </c>
      <c r="DZ5" s="32" t="s">
        <v>75</v>
      </c>
      <c r="EA5" s="32" t="s">
        <v>76</v>
      </c>
      <c r="EB5" s="32" t="s">
        <v>77</v>
      </c>
      <c r="EC5" s="32" t="s">
        <v>78</v>
      </c>
      <c r="ED5" s="32" t="s">
        <v>79</v>
      </c>
      <c r="EE5" s="32" t="s">
        <v>80</v>
      </c>
      <c r="EF5" s="32" t="s">
        <v>81</v>
      </c>
      <c r="EG5" s="32" t="s">
        <v>82</v>
      </c>
      <c r="EH5" s="32" t="s">
        <v>83</v>
      </c>
      <c r="EI5" s="32" t="s">
        <v>84</v>
      </c>
      <c r="EJ5" s="32" t="s">
        <v>86</v>
      </c>
    </row>
    <row r="6" spans="1:140" s="36" customFormat="1" x14ac:dyDescent="0.2">
      <c r="A6" s="28" t="s">
        <v>87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132.83000000000001</v>
      </c>
      <c r="U6" s="35">
        <f>U7</f>
        <v>136.56</v>
      </c>
      <c r="V6" s="35">
        <f>V7</f>
        <v>145.49</v>
      </c>
      <c r="W6" s="35">
        <f>W7</f>
        <v>134.9</v>
      </c>
      <c r="X6" s="35">
        <f t="shared" si="3"/>
        <v>150.04</v>
      </c>
      <c r="Y6" s="35">
        <f t="shared" si="3"/>
        <v>108.76</v>
      </c>
      <c r="Z6" s="35">
        <f t="shared" si="3"/>
        <v>110.19</v>
      </c>
      <c r="AA6" s="35">
        <f t="shared" si="3"/>
        <v>113.73</v>
      </c>
      <c r="AB6" s="35">
        <f t="shared" si="3"/>
        <v>115.42</v>
      </c>
      <c r="AC6" s="35">
        <f t="shared" si="3"/>
        <v>114.11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125.8</v>
      </c>
      <c r="AK6" s="35">
        <f t="shared" si="3"/>
        <v>132.55000000000001</v>
      </c>
      <c r="AL6" s="35">
        <f t="shared" si="3"/>
        <v>134.69</v>
      </c>
      <c r="AM6" s="35">
        <f t="shared" si="3"/>
        <v>133.63999999999999</v>
      </c>
      <c r="AN6" s="35">
        <f t="shared" si="3"/>
        <v>140.65</v>
      </c>
      <c r="AO6" s="33" t="str">
        <f>IF(AO7="-","【-】","【"&amp;SUBSTITUTE(TEXT(AO7,"#,##0.00"),"-","△")&amp;"】")</f>
        <v>【23.61】</v>
      </c>
      <c r="AP6" s="35">
        <f t="shared" si="3"/>
        <v>203.39</v>
      </c>
      <c r="AQ6" s="35">
        <f>AQ7</f>
        <v>214.85</v>
      </c>
      <c r="AR6" s="35">
        <f>AR7</f>
        <v>271.92</v>
      </c>
      <c r="AS6" s="35">
        <f>AS7</f>
        <v>298.89999999999998</v>
      </c>
      <c r="AT6" s="35">
        <f t="shared" si="3"/>
        <v>370.59</v>
      </c>
      <c r="AU6" s="35">
        <f t="shared" si="3"/>
        <v>732.52</v>
      </c>
      <c r="AV6" s="35">
        <f t="shared" si="3"/>
        <v>819.73</v>
      </c>
      <c r="AW6" s="35">
        <f t="shared" si="3"/>
        <v>834.05</v>
      </c>
      <c r="AX6" s="35">
        <f t="shared" si="3"/>
        <v>1011.55</v>
      </c>
      <c r="AY6" s="35">
        <f t="shared" si="3"/>
        <v>913.57</v>
      </c>
      <c r="AZ6" s="33" t="str">
        <f>IF(AZ7="-","【-】","【"&amp;SUBSTITUTE(TEXT(AZ7,"#,##0.00"),"-","△")&amp;"】")</f>
        <v>【494.95】</v>
      </c>
      <c r="BA6" s="35">
        <f t="shared" si="3"/>
        <v>238.12</v>
      </c>
      <c r="BB6" s="35">
        <f>BB7</f>
        <v>277.11</v>
      </c>
      <c r="BC6" s="35">
        <f>BC7</f>
        <v>252.42</v>
      </c>
      <c r="BD6" s="35">
        <f>BD7</f>
        <v>202.01</v>
      </c>
      <c r="BE6" s="35">
        <f t="shared" si="3"/>
        <v>157.99</v>
      </c>
      <c r="BF6" s="35">
        <f t="shared" si="3"/>
        <v>498.01</v>
      </c>
      <c r="BG6" s="35">
        <f t="shared" si="3"/>
        <v>490.39</v>
      </c>
      <c r="BH6" s="35">
        <f t="shared" si="3"/>
        <v>475.44</v>
      </c>
      <c r="BI6" s="35">
        <f t="shared" si="3"/>
        <v>413.6</v>
      </c>
      <c r="BJ6" s="35">
        <f t="shared" si="3"/>
        <v>398.17</v>
      </c>
      <c r="BK6" s="33" t="str">
        <f>IF(BK7="-","【-】","【"&amp;SUBSTITUTE(TEXT(BK7,"#,##0.00"),"-","△")&amp;"】")</f>
        <v>【229.84】</v>
      </c>
      <c r="BL6" s="35">
        <f t="shared" si="3"/>
        <v>133.36000000000001</v>
      </c>
      <c r="BM6" s="35">
        <f>BM7</f>
        <v>142.61000000000001</v>
      </c>
      <c r="BN6" s="35">
        <f>BN7</f>
        <v>152.81</v>
      </c>
      <c r="BO6" s="35">
        <f>BO7</f>
        <v>140.15</v>
      </c>
      <c r="BP6" s="35">
        <f t="shared" si="3"/>
        <v>157.75</v>
      </c>
      <c r="BQ6" s="35">
        <f t="shared" si="3"/>
        <v>90.22</v>
      </c>
      <c r="BR6" s="35">
        <f t="shared" si="3"/>
        <v>90.8</v>
      </c>
      <c r="BS6" s="35">
        <f t="shared" si="3"/>
        <v>93.49</v>
      </c>
      <c r="BT6" s="35">
        <f t="shared" si="3"/>
        <v>94.77</v>
      </c>
      <c r="BU6" s="35">
        <f t="shared" si="3"/>
        <v>89.59</v>
      </c>
      <c r="BV6" s="33" t="str">
        <f>IF(BV7="-","【-】","【"&amp;SUBSTITUTE(TEXT(BV7,"#,##0.00"),"-","△")&amp;"】")</f>
        <v>【110.13】</v>
      </c>
      <c r="BW6" s="35">
        <f t="shared" si="3"/>
        <v>40.5</v>
      </c>
      <c r="BX6" s="35">
        <f>BX7</f>
        <v>37.74</v>
      </c>
      <c r="BY6" s="35">
        <f>BY7</f>
        <v>35.25</v>
      </c>
      <c r="BZ6" s="35">
        <f>BZ7</f>
        <v>38</v>
      </c>
      <c r="CA6" s="35">
        <f t="shared" si="3"/>
        <v>33.659999999999997</v>
      </c>
      <c r="CB6" s="35">
        <f t="shared" si="3"/>
        <v>49.94</v>
      </c>
      <c r="CC6" s="35">
        <f t="shared" si="3"/>
        <v>50.56</v>
      </c>
      <c r="CD6" s="35">
        <f t="shared" si="3"/>
        <v>49.4</v>
      </c>
      <c r="CE6" s="35">
        <f t="shared" si="3"/>
        <v>49.51</v>
      </c>
      <c r="CF6" s="35">
        <f t="shared" ref="CF6" si="4">CF7</f>
        <v>52.49</v>
      </c>
      <c r="CG6" s="33" t="str">
        <f>IF(CG7="-","【-】","【"&amp;SUBSTITUTE(TEXT(CG7,"#,##0.00"),"-","△")&amp;"】")</f>
        <v>【19.72】</v>
      </c>
      <c r="CH6" s="35">
        <f t="shared" ref="CH6:CQ6" si="5">CH7</f>
        <v>28.8</v>
      </c>
      <c r="CI6" s="35">
        <f>CI7</f>
        <v>27.28</v>
      </c>
      <c r="CJ6" s="35">
        <f>CJ7</f>
        <v>27.75</v>
      </c>
      <c r="CK6" s="35">
        <f>CK7</f>
        <v>27.69</v>
      </c>
      <c r="CL6" s="35">
        <f t="shared" si="5"/>
        <v>32.72</v>
      </c>
      <c r="CM6" s="35">
        <f t="shared" si="5"/>
        <v>34.92</v>
      </c>
      <c r="CN6" s="35">
        <f t="shared" si="5"/>
        <v>34.19</v>
      </c>
      <c r="CO6" s="35">
        <f t="shared" si="5"/>
        <v>36.65</v>
      </c>
      <c r="CP6" s="35">
        <f t="shared" si="5"/>
        <v>33.29</v>
      </c>
      <c r="CQ6" s="35">
        <f t="shared" si="5"/>
        <v>31.77</v>
      </c>
      <c r="CR6" s="33" t="str">
        <f>IF(CR7="-","【-】","【"&amp;SUBSTITUTE(TEXT(CR7,"#,##0.00"),"-","△")&amp;"】")</f>
        <v>【52.61】</v>
      </c>
      <c r="CS6" s="35">
        <f t="shared" ref="CS6:DB6" si="6">CS7</f>
        <v>41.8</v>
      </c>
      <c r="CT6" s="35">
        <f>CT7</f>
        <v>43.52</v>
      </c>
      <c r="CU6" s="35">
        <f>CU7</f>
        <v>44.39</v>
      </c>
      <c r="CV6" s="35">
        <f>CV7</f>
        <v>46.6</v>
      </c>
      <c r="CW6" s="35">
        <f t="shared" si="6"/>
        <v>55.2</v>
      </c>
      <c r="CX6" s="35">
        <f t="shared" si="6"/>
        <v>50.9</v>
      </c>
      <c r="CY6" s="35">
        <f t="shared" si="6"/>
        <v>49.05</v>
      </c>
      <c r="CZ6" s="35">
        <f t="shared" si="6"/>
        <v>50.94</v>
      </c>
      <c r="DA6" s="35">
        <f t="shared" si="6"/>
        <v>49.76</v>
      </c>
      <c r="DB6" s="35">
        <f t="shared" si="6"/>
        <v>49.18</v>
      </c>
      <c r="DC6" s="33" t="str">
        <f>IF(DC7="-","【-】","【"&amp;SUBSTITUTE(TEXT(DC7,"#,##0.00"),"-","△")&amp;"】")</f>
        <v>【77.52】</v>
      </c>
      <c r="DD6" s="35">
        <f t="shared" ref="DD6:DM6" si="7">DD7</f>
        <v>37.71</v>
      </c>
      <c r="DE6" s="35">
        <f>DE7</f>
        <v>37.299999999999997</v>
      </c>
      <c r="DF6" s="35">
        <f>DF7</f>
        <v>39.08</v>
      </c>
      <c r="DG6" s="35">
        <f>DG7</f>
        <v>41.37</v>
      </c>
      <c r="DH6" s="35">
        <f t="shared" si="7"/>
        <v>42.53</v>
      </c>
      <c r="DI6" s="35">
        <f t="shared" si="7"/>
        <v>54.3</v>
      </c>
      <c r="DJ6" s="35">
        <f t="shared" si="7"/>
        <v>55.32</v>
      </c>
      <c r="DK6" s="35">
        <f t="shared" si="7"/>
        <v>55.08</v>
      </c>
      <c r="DL6" s="35">
        <f t="shared" si="7"/>
        <v>56.95</v>
      </c>
      <c r="DM6" s="35">
        <f t="shared" si="7"/>
        <v>58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4.66</v>
      </c>
      <c r="DU6" s="35">
        <f t="shared" si="8"/>
        <v>7.35</v>
      </c>
      <c r="DV6" s="35">
        <f t="shared" si="8"/>
        <v>7.6</v>
      </c>
      <c r="DW6" s="35">
        <f t="shared" si="8"/>
        <v>7.9</v>
      </c>
      <c r="DX6" s="35">
        <f t="shared" si="8"/>
        <v>8.2100000000000009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0.06</v>
      </c>
      <c r="EF6" s="35">
        <f t="shared" si="9"/>
        <v>0.09</v>
      </c>
      <c r="EG6" s="35">
        <f t="shared" si="9"/>
        <v>0.4</v>
      </c>
      <c r="EH6" s="35">
        <f t="shared" si="9"/>
        <v>0.14000000000000001</v>
      </c>
      <c r="EI6" s="35">
        <f t="shared" si="9"/>
        <v>0.19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88</v>
      </c>
      <c r="C7" s="37" t="s">
        <v>89</v>
      </c>
      <c r="D7" s="37" t="s">
        <v>90</v>
      </c>
      <c r="E7" s="37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8">
        <v>9760</v>
      </c>
      <c r="L7" s="37" t="s">
        <v>97</v>
      </c>
      <c r="M7" s="38">
        <v>1</v>
      </c>
      <c r="N7" s="38">
        <v>3193</v>
      </c>
      <c r="O7" s="39" t="s">
        <v>98</v>
      </c>
      <c r="P7" s="39">
        <v>66.5</v>
      </c>
      <c r="Q7" s="38">
        <v>13</v>
      </c>
      <c r="R7" s="38">
        <v>5388</v>
      </c>
      <c r="S7" s="37" t="s">
        <v>99</v>
      </c>
      <c r="T7" s="40">
        <v>132.83000000000001</v>
      </c>
      <c r="U7" s="40">
        <v>136.56</v>
      </c>
      <c r="V7" s="40">
        <v>145.49</v>
      </c>
      <c r="W7" s="40">
        <v>134.9</v>
      </c>
      <c r="X7" s="40">
        <v>150.04</v>
      </c>
      <c r="Y7" s="40">
        <v>108.76</v>
      </c>
      <c r="Z7" s="40">
        <v>110.19</v>
      </c>
      <c r="AA7" s="40">
        <v>113.73</v>
      </c>
      <c r="AB7" s="40">
        <v>115.42</v>
      </c>
      <c r="AC7" s="41">
        <v>114.11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125.8</v>
      </c>
      <c r="AK7" s="40">
        <v>132.55000000000001</v>
      </c>
      <c r="AL7" s="40">
        <v>134.69</v>
      </c>
      <c r="AM7" s="40">
        <v>133.63999999999999</v>
      </c>
      <c r="AN7" s="40">
        <v>140.65</v>
      </c>
      <c r="AO7" s="40">
        <v>23.61</v>
      </c>
      <c r="AP7" s="40">
        <v>203.39</v>
      </c>
      <c r="AQ7" s="40">
        <v>214.85</v>
      </c>
      <c r="AR7" s="40">
        <v>271.92</v>
      </c>
      <c r="AS7" s="40">
        <v>298.89999999999998</v>
      </c>
      <c r="AT7" s="40">
        <v>370.59</v>
      </c>
      <c r="AU7" s="40">
        <v>732.52</v>
      </c>
      <c r="AV7" s="40">
        <v>819.73</v>
      </c>
      <c r="AW7" s="40">
        <v>834.05</v>
      </c>
      <c r="AX7" s="40">
        <v>1011.55</v>
      </c>
      <c r="AY7" s="40">
        <v>913.57</v>
      </c>
      <c r="AZ7" s="40">
        <v>494.95</v>
      </c>
      <c r="BA7" s="40">
        <v>238.12</v>
      </c>
      <c r="BB7" s="40">
        <v>277.11</v>
      </c>
      <c r="BC7" s="40">
        <v>252.42</v>
      </c>
      <c r="BD7" s="40">
        <v>202.01</v>
      </c>
      <c r="BE7" s="40">
        <v>157.99</v>
      </c>
      <c r="BF7" s="40">
        <v>498.01</v>
      </c>
      <c r="BG7" s="40">
        <v>490.39</v>
      </c>
      <c r="BH7" s="40">
        <v>475.44</v>
      </c>
      <c r="BI7" s="40">
        <v>413.6</v>
      </c>
      <c r="BJ7" s="40">
        <v>398.17</v>
      </c>
      <c r="BK7" s="40">
        <v>229.84</v>
      </c>
      <c r="BL7" s="40">
        <v>133.36000000000001</v>
      </c>
      <c r="BM7" s="40">
        <v>142.61000000000001</v>
      </c>
      <c r="BN7" s="40">
        <v>152.81</v>
      </c>
      <c r="BO7" s="40">
        <v>140.15</v>
      </c>
      <c r="BP7" s="40">
        <v>157.75</v>
      </c>
      <c r="BQ7" s="40">
        <v>90.22</v>
      </c>
      <c r="BR7" s="40">
        <v>90.8</v>
      </c>
      <c r="BS7" s="40">
        <v>93.49</v>
      </c>
      <c r="BT7" s="40">
        <v>94.77</v>
      </c>
      <c r="BU7" s="40">
        <v>89.59</v>
      </c>
      <c r="BV7" s="40">
        <v>110.13</v>
      </c>
      <c r="BW7" s="40">
        <v>40.5</v>
      </c>
      <c r="BX7" s="40">
        <v>37.74</v>
      </c>
      <c r="BY7" s="40">
        <v>35.25</v>
      </c>
      <c r="BZ7" s="40">
        <v>38</v>
      </c>
      <c r="CA7" s="40">
        <v>33.659999999999997</v>
      </c>
      <c r="CB7" s="40">
        <v>49.94</v>
      </c>
      <c r="CC7" s="40">
        <v>50.56</v>
      </c>
      <c r="CD7" s="40">
        <v>49.4</v>
      </c>
      <c r="CE7" s="40">
        <v>49.51</v>
      </c>
      <c r="CF7" s="40">
        <v>52.49</v>
      </c>
      <c r="CG7" s="40">
        <v>19.72</v>
      </c>
      <c r="CH7" s="40">
        <v>28.8</v>
      </c>
      <c r="CI7" s="40">
        <v>27.28</v>
      </c>
      <c r="CJ7" s="40">
        <v>27.75</v>
      </c>
      <c r="CK7" s="40">
        <v>27.69</v>
      </c>
      <c r="CL7" s="40">
        <v>32.72</v>
      </c>
      <c r="CM7" s="40">
        <v>34.92</v>
      </c>
      <c r="CN7" s="40">
        <v>34.19</v>
      </c>
      <c r="CO7" s="40">
        <v>36.65</v>
      </c>
      <c r="CP7" s="40">
        <v>33.29</v>
      </c>
      <c r="CQ7" s="40">
        <v>31.77</v>
      </c>
      <c r="CR7" s="40">
        <v>52.61</v>
      </c>
      <c r="CS7" s="40">
        <v>41.8</v>
      </c>
      <c r="CT7" s="40">
        <v>43.52</v>
      </c>
      <c r="CU7" s="40">
        <v>44.39</v>
      </c>
      <c r="CV7" s="40">
        <v>46.6</v>
      </c>
      <c r="CW7" s="40">
        <v>55.2</v>
      </c>
      <c r="CX7" s="40">
        <v>50.9</v>
      </c>
      <c r="CY7" s="40">
        <v>49.05</v>
      </c>
      <c r="CZ7" s="40">
        <v>50.94</v>
      </c>
      <c r="DA7" s="40">
        <v>49.76</v>
      </c>
      <c r="DB7" s="40">
        <v>49.18</v>
      </c>
      <c r="DC7" s="40">
        <v>77.52</v>
      </c>
      <c r="DD7" s="40">
        <v>37.71</v>
      </c>
      <c r="DE7" s="40">
        <v>37.299999999999997</v>
      </c>
      <c r="DF7" s="40">
        <v>39.08</v>
      </c>
      <c r="DG7" s="40">
        <v>41.37</v>
      </c>
      <c r="DH7" s="40">
        <v>42.53</v>
      </c>
      <c r="DI7" s="40">
        <v>54.3</v>
      </c>
      <c r="DJ7" s="40">
        <v>55.32</v>
      </c>
      <c r="DK7" s="40">
        <v>55.08</v>
      </c>
      <c r="DL7" s="40">
        <v>56.95</v>
      </c>
      <c r="DM7" s="40">
        <v>58</v>
      </c>
      <c r="DN7" s="40">
        <v>61.16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4.66</v>
      </c>
      <c r="DU7" s="40">
        <v>7.35</v>
      </c>
      <c r="DV7" s="40">
        <v>7.6</v>
      </c>
      <c r="DW7" s="40">
        <v>7.9</v>
      </c>
      <c r="DX7" s="40">
        <v>8.2100000000000009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0.06</v>
      </c>
      <c r="EF7" s="40">
        <v>0.09</v>
      </c>
      <c r="EG7" s="40">
        <v>0.4</v>
      </c>
      <c r="EH7" s="40">
        <v>0.14000000000000001</v>
      </c>
      <c r="EI7" s="40">
        <v>0.19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100</v>
      </c>
      <c r="C9" s="43" t="s">
        <v>101</v>
      </c>
      <c r="D9" s="43" t="s">
        <v>102</v>
      </c>
      <c r="E9" s="43" t="s">
        <v>103</v>
      </c>
      <c r="F9" s="43" t="s">
        <v>104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41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132.83000000000001</v>
      </c>
      <c r="V11" s="48">
        <f>IF(U6="-",NA(),U6)</f>
        <v>136.56</v>
      </c>
      <c r="W11" s="48">
        <f>IF(V6="-",NA(),V6)</f>
        <v>145.49</v>
      </c>
      <c r="X11" s="48">
        <f>IF(W6="-",NA(),W6)</f>
        <v>134.9</v>
      </c>
      <c r="Y11" s="48">
        <f>IF(X6="-",NA(),X6)</f>
        <v>150.04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203.39</v>
      </c>
      <c r="AR11" s="48">
        <f>IF(AQ6="-",NA(),AQ6)</f>
        <v>214.85</v>
      </c>
      <c r="AS11" s="48">
        <f>IF(AR6="-",NA(),AR6)</f>
        <v>271.92</v>
      </c>
      <c r="AT11" s="48">
        <f>IF(AS6="-",NA(),AS6)</f>
        <v>298.89999999999998</v>
      </c>
      <c r="AU11" s="48">
        <f>IF(AT6="-",NA(),AT6)</f>
        <v>370.59</v>
      </c>
      <c r="BA11" s="47" t="s">
        <v>23</v>
      </c>
      <c r="BB11" s="48">
        <f>IF(BA6="-",NA(),BA6)</f>
        <v>238.12</v>
      </c>
      <c r="BC11" s="48">
        <f>IF(BB6="-",NA(),BB6)</f>
        <v>277.11</v>
      </c>
      <c r="BD11" s="48">
        <f>IF(BC6="-",NA(),BC6)</f>
        <v>252.42</v>
      </c>
      <c r="BE11" s="48">
        <f>IF(BD6="-",NA(),BD6)</f>
        <v>202.01</v>
      </c>
      <c r="BF11" s="48">
        <f>IF(BE6="-",NA(),BE6)</f>
        <v>157.99</v>
      </c>
      <c r="BL11" s="47" t="s">
        <v>23</v>
      </c>
      <c r="BM11" s="48">
        <f>IF(BL6="-",NA(),BL6)</f>
        <v>133.36000000000001</v>
      </c>
      <c r="BN11" s="48">
        <f>IF(BM6="-",NA(),BM6)</f>
        <v>142.61000000000001</v>
      </c>
      <c r="BO11" s="48">
        <f>IF(BN6="-",NA(),BN6)</f>
        <v>152.81</v>
      </c>
      <c r="BP11" s="48">
        <f>IF(BO6="-",NA(),BO6)</f>
        <v>140.15</v>
      </c>
      <c r="BQ11" s="48">
        <f>IF(BP6="-",NA(),BP6)</f>
        <v>157.75</v>
      </c>
      <c r="BW11" s="47" t="s">
        <v>23</v>
      </c>
      <c r="BX11" s="48">
        <f>IF(BW6="-",NA(),BW6)</f>
        <v>40.5</v>
      </c>
      <c r="BY11" s="48">
        <f>IF(BX6="-",NA(),BX6)</f>
        <v>37.74</v>
      </c>
      <c r="BZ11" s="48">
        <f>IF(BY6="-",NA(),BY6)</f>
        <v>35.25</v>
      </c>
      <c r="CA11" s="48">
        <f>IF(BZ6="-",NA(),BZ6)</f>
        <v>38</v>
      </c>
      <c r="CB11" s="48">
        <f>IF(CA6="-",NA(),CA6)</f>
        <v>33.659999999999997</v>
      </c>
      <c r="CH11" s="47" t="s">
        <v>23</v>
      </c>
      <c r="CI11" s="48">
        <f>IF(CH6="-",NA(),CH6)</f>
        <v>28.8</v>
      </c>
      <c r="CJ11" s="48">
        <f>IF(CI6="-",NA(),CI6)</f>
        <v>27.28</v>
      </c>
      <c r="CK11" s="48">
        <f>IF(CJ6="-",NA(),CJ6)</f>
        <v>27.75</v>
      </c>
      <c r="CL11" s="48">
        <f>IF(CK6="-",NA(),CK6)</f>
        <v>27.69</v>
      </c>
      <c r="CM11" s="48">
        <f>IF(CL6="-",NA(),CL6)</f>
        <v>32.72</v>
      </c>
      <c r="CS11" s="47" t="s">
        <v>23</v>
      </c>
      <c r="CT11" s="48">
        <f>IF(CS6="-",NA(),CS6)</f>
        <v>41.8</v>
      </c>
      <c r="CU11" s="48">
        <f>IF(CT6="-",NA(),CT6)</f>
        <v>43.52</v>
      </c>
      <c r="CV11" s="48">
        <f>IF(CU6="-",NA(),CU6)</f>
        <v>44.39</v>
      </c>
      <c r="CW11" s="48">
        <f>IF(CV6="-",NA(),CV6)</f>
        <v>46.6</v>
      </c>
      <c r="CX11" s="48">
        <f>IF(CW6="-",NA(),CW6)</f>
        <v>55.2</v>
      </c>
      <c r="DD11" s="47" t="s">
        <v>23</v>
      </c>
      <c r="DE11" s="48">
        <f>IF(DD6="-",NA(),DD6)</f>
        <v>37.71</v>
      </c>
      <c r="DF11" s="48">
        <f>IF(DE6="-",NA(),DE6)</f>
        <v>37.299999999999997</v>
      </c>
      <c r="DG11" s="48">
        <f>IF(DF6="-",NA(),DF6)</f>
        <v>39.08</v>
      </c>
      <c r="DH11" s="48">
        <f>IF(DG6="-",NA(),DG6)</f>
        <v>41.37</v>
      </c>
      <c r="DI11" s="48">
        <f>IF(DH6="-",NA(),DH6)</f>
        <v>42.53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108.76</v>
      </c>
      <c r="V12" s="48">
        <f>IF(Z6="-",NA(),Z6)</f>
        <v>110.19</v>
      </c>
      <c r="W12" s="48">
        <f>IF(AA6="-",NA(),AA6)</f>
        <v>113.73</v>
      </c>
      <c r="X12" s="48">
        <f>IF(AB6="-",NA(),AB6)</f>
        <v>115.42</v>
      </c>
      <c r="Y12" s="48">
        <f>IF(AC6="-",NA(),AC6)</f>
        <v>114.11</v>
      </c>
      <c r="AE12" s="47" t="s">
        <v>24</v>
      </c>
      <c r="AF12" s="48">
        <f>IF(AJ6="-",NA(),AJ6)</f>
        <v>125.8</v>
      </c>
      <c r="AG12" s="48">
        <f t="shared" ref="AG12:AJ12" si="10">IF(AK6="-",NA(),AK6)</f>
        <v>132.55000000000001</v>
      </c>
      <c r="AH12" s="48">
        <f t="shared" si="10"/>
        <v>134.69</v>
      </c>
      <c r="AI12" s="48">
        <f t="shared" si="10"/>
        <v>133.63999999999999</v>
      </c>
      <c r="AJ12" s="48">
        <f t="shared" si="10"/>
        <v>140.65</v>
      </c>
      <c r="AP12" s="47" t="s">
        <v>24</v>
      </c>
      <c r="AQ12" s="48">
        <f>IF(AU6="-",NA(),AU6)</f>
        <v>732.52</v>
      </c>
      <c r="AR12" s="48">
        <f t="shared" ref="AR12:AU12" si="11">IF(AV6="-",NA(),AV6)</f>
        <v>819.73</v>
      </c>
      <c r="AS12" s="48">
        <f t="shared" si="11"/>
        <v>834.05</v>
      </c>
      <c r="AT12" s="48">
        <f t="shared" si="11"/>
        <v>1011.55</v>
      </c>
      <c r="AU12" s="48">
        <f t="shared" si="11"/>
        <v>913.57</v>
      </c>
      <c r="BA12" s="47" t="s">
        <v>24</v>
      </c>
      <c r="BB12" s="48">
        <f>IF(BF6="-",NA(),BF6)</f>
        <v>498.01</v>
      </c>
      <c r="BC12" s="48">
        <f t="shared" ref="BC12:BF12" si="12">IF(BG6="-",NA(),BG6)</f>
        <v>490.39</v>
      </c>
      <c r="BD12" s="48">
        <f t="shared" si="12"/>
        <v>475.44</v>
      </c>
      <c r="BE12" s="48">
        <f t="shared" si="12"/>
        <v>413.6</v>
      </c>
      <c r="BF12" s="48">
        <f t="shared" si="12"/>
        <v>398.17</v>
      </c>
      <c r="BL12" s="47" t="s">
        <v>24</v>
      </c>
      <c r="BM12" s="48">
        <f>IF(BQ6="-",NA(),BQ6)</f>
        <v>90.22</v>
      </c>
      <c r="BN12" s="48">
        <f t="shared" ref="BN12:BQ12" si="13">IF(BR6="-",NA(),BR6)</f>
        <v>90.8</v>
      </c>
      <c r="BO12" s="48">
        <f t="shared" si="13"/>
        <v>93.49</v>
      </c>
      <c r="BP12" s="48">
        <f t="shared" si="13"/>
        <v>94.77</v>
      </c>
      <c r="BQ12" s="48">
        <f t="shared" si="13"/>
        <v>89.59</v>
      </c>
      <c r="BW12" s="47" t="s">
        <v>24</v>
      </c>
      <c r="BX12" s="48">
        <f>IF(CB6="-",NA(),CB6)</f>
        <v>49.94</v>
      </c>
      <c r="BY12" s="48">
        <f t="shared" ref="BY12:CB12" si="14">IF(CC6="-",NA(),CC6)</f>
        <v>50.56</v>
      </c>
      <c r="BZ12" s="48">
        <f t="shared" si="14"/>
        <v>49.4</v>
      </c>
      <c r="CA12" s="48">
        <f t="shared" si="14"/>
        <v>49.51</v>
      </c>
      <c r="CB12" s="48">
        <f t="shared" si="14"/>
        <v>52.49</v>
      </c>
      <c r="CH12" s="47" t="s">
        <v>24</v>
      </c>
      <c r="CI12" s="48">
        <f>IF(CM6="-",NA(),CM6)</f>
        <v>34.92</v>
      </c>
      <c r="CJ12" s="48">
        <f t="shared" ref="CJ12:CM12" si="15">IF(CN6="-",NA(),CN6)</f>
        <v>34.19</v>
      </c>
      <c r="CK12" s="48">
        <f t="shared" si="15"/>
        <v>36.65</v>
      </c>
      <c r="CL12" s="48">
        <f t="shared" si="15"/>
        <v>33.29</v>
      </c>
      <c r="CM12" s="48">
        <f t="shared" si="15"/>
        <v>31.77</v>
      </c>
      <c r="CS12" s="47" t="s">
        <v>24</v>
      </c>
      <c r="CT12" s="48">
        <f>IF(CX6="-",NA(),CX6)</f>
        <v>50.9</v>
      </c>
      <c r="CU12" s="48">
        <f t="shared" ref="CU12:CX12" si="16">IF(CY6="-",NA(),CY6)</f>
        <v>49.05</v>
      </c>
      <c r="CV12" s="48">
        <f t="shared" si="16"/>
        <v>50.94</v>
      </c>
      <c r="CW12" s="48">
        <f t="shared" si="16"/>
        <v>49.76</v>
      </c>
      <c r="CX12" s="48">
        <f t="shared" si="16"/>
        <v>49.18</v>
      </c>
      <c r="DD12" s="47" t="s">
        <v>24</v>
      </c>
      <c r="DE12" s="48">
        <f>IF(DI6="-",NA(),DI6)</f>
        <v>54.3</v>
      </c>
      <c r="DF12" s="48">
        <f t="shared" ref="DF12:DI12" si="17">IF(DJ6="-",NA(),DJ6)</f>
        <v>55.32</v>
      </c>
      <c r="DG12" s="48">
        <f t="shared" si="17"/>
        <v>55.08</v>
      </c>
      <c r="DH12" s="48">
        <f t="shared" si="17"/>
        <v>56.95</v>
      </c>
      <c r="DI12" s="48">
        <f t="shared" si="17"/>
        <v>58</v>
      </c>
      <c r="DO12" s="47" t="s">
        <v>24</v>
      </c>
      <c r="DP12" s="48">
        <f>IF(DT6="-",NA(),DT6)</f>
        <v>4.66</v>
      </c>
      <c r="DQ12" s="48">
        <f t="shared" ref="DQ12:DT12" si="18">IF(DU6="-",NA(),DU6)</f>
        <v>7.35</v>
      </c>
      <c r="DR12" s="48">
        <f t="shared" si="18"/>
        <v>7.6</v>
      </c>
      <c r="DS12" s="48">
        <f t="shared" si="18"/>
        <v>7.9</v>
      </c>
      <c r="DT12" s="48">
        <f t="shared" si="18"/>
        <v>8.2100000000000009</v>
      </c>
      <c r="DZ12" s="47" t="s">
        <v>24</v>
      </c>
      <c r="EA12" s="48">
        <f>IF(EE6="-",NA(),EE6)</f>
        <v>0.06</v>
      </c>
      <c r="EB12" s="48">
        <f t="shared" ref="EB12:EE12" si="19">IF(EF6="-",NA(),EF6)</f>
        <v>0.09</v>
      </c>
      <c r="EC12" s="48">
        <f t="shared" si="19"/>
        <v>0.4</v>
      </c>
      <c r="ED12" s="48">
        <f t="shared" si="19"/>
        <v>0.14000000000000001</v>
      </c>
      <c r="EE12" s="48">
        <f t="shared" si="19"/>
        <v>0.19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75296E99-1104-4416-8DD0-7323F4F66E57}"/>
</file>

<file path=customXml/itemProps2.xml><?xml version="1.0" encoding="utf-8"?>
<ds:datastoreItem xmlns:ds="http://schemas.openxmlformats.org/officeDocument/2006/customXml" ds:itemID="{F674D9C0-4224-47A8-ABE7-F0C4F290361D}"/>
</file>

<file path=customXml/itemProps3.xml><?xml version="1.0" encoding="utf-8"?>
<ds:datastoreItem xmlns:ds="http://schemas.openxmlformats.org/officeDocument/2006/customXml" ds:itemID="{1C0AAF22-5351-4F6D-A34C-E99D7D9C5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2025-02-13T05:45:25Z</dcterms:created>
  <dcterms:modified xsi:type="dcterms:W3CDTF">2025-02-13T05:45:37Z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