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53C332707552E713E8EA7868E9A7B9CA3345F7F8" xr6:coauthVersionLast="47" xr6:coauthVersionMax="47" xr10:uidLastSave="{ED5AE205-5D97-4D20-8D15-A39D46DB7E72}"/>
  <workbookProtection workbookAlgorithmName="SHA-512" workbookHashValue="5OvO2eDZsDixlv3pkR/ZJRk4acFgCe03Bpekqw6U7aLZVtLrQ1yrQoB7WA8bY7IC/s4RCCthLnJuB7ZA+UV4CA==" workbookSaltValue="eiM4fXcFiPQcR/M20MEXw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Q6" i="5"/>
  <c r="W10" i="4" s="1"/>
  <c r="P6" i="5"/>
  <c r="P10" i="4" s="1"/>
  <c r="O6" i="5"/>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I10" i="4"/>
  <c r="B10" i="4"/>
  <c r="AL8" i="4"/>
  <c r="W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<sst xmlns="http://schemas.openxmlformats.org/spreadsheetml/2006/main" count="228" uniqueCount="113">
  <si>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</si>
  <si>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</si>
  <si>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</si>
  <si>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</si>
  <si>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</si>
  <si>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</si>
  <si>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</si>
  <si>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</si>
  <si>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</si>
  <si>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</si>
  <si>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</si>
  <si>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</si>
  <si>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</si>
  <si>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</si>
  <si>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</si>
  <si>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</si>
  <si>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</si>
  <si>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</si>
  <si>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</si>
  <si>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</si>
  <si>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</si>
  <si>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</si>
  <si>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</si>
  <si>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</si>
  <si>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</si>
  <si>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</si>
  <si>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</si>
  <si>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</si>
  <si>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</si>
  <si>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</si>
  <si>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</si>
  <si>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</si>
  <si>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</si>
  <si>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</si>
  <si>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</si>
  <si>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</si>
  <si>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</si>
  <si>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</si>
  <si>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</si>
  <si>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</si>
  <si>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</si>
  <si>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</si>
  <si>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</si>
  <si>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</si>
  <si>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</si>
  <si>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</si>
  <si>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</si>
  <si>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</si>
  <si>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</si>
  <si>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</si>
  <si>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</si>
  <si>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</si>
  <si>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</si>
  <si>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</si>
  <si>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</si>
  <si>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</si>
  <si>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</si>
  <si>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</si>
  <si>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</si>
  <si>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</si>
  <si>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</si>
  <si>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</si>
  <si>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</si>
  <si>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</si>
  <si>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</si>
  <si>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</si>
  <si>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</si>
  <si>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</si>
  <si>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</si>
  <si>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</si>
  <si>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</si>
  <si>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</si>
  <si>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</si>
  <si>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</si>
  <si>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</si>
  <si>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</si>
  <si>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</si>
  <si>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</si>
  <si>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</si>
  <si>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</si>
  <si>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</si>
  <si>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</si>
  <si>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</si>
  <si>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</si>
  <si>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</si>
  <si>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</si>
  <si>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</si>
  <si>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</si>
  <si>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</si>
  <si>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</si>
  <si>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</si>
  <si>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</si>
  <si>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</si>
  <si>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</si>
  <si>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</si>
  <si>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</si>
  <si>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</si>
  <si>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</si>
  <si>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</si>
  <si>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</si>
  <si>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</si>
  <si>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</si>
  <si>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</si>
  <si>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</si>
  <si>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</si>
  <si>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</si>
  <si>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</si>
  <si>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</si>
  <si>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</si>
  <si>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</si>
  <si>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・経営の健全性については、①経常収支比率（％）から⑥給水原価（円）までの各指標について、類似団体平均値と同等もしくは同等以上の値となっており、健全な経営を維持しているものと判断する。
・一方、経営の効率性については、⑦施設利用率（％）が類似団体平均値を下回っているが、今後の施設更新では、平成28年度に策定した「水道施設更新マスタープラン」に基づき、施設規模の適正化を進め、効率的な経営に努める。
・なお、⑧有収率（％）は、類似団体平均値を下回っており、この原因として収益を得ない施設洗浄作業に要する水量の影響等が考えられるが、数値は99%を超えているため、特段問題はないと考える。</t>
    <phoneticPr fontId="4"/>
  </si>
  <si>
    <t>・②管路経年化率（％）は、類似団体平均値と比較して法定耐用年数40年を超過した管路が多い。耐用年数を超過した管路への対応として、本県では、管路管体調査により健全度を把握し、計画的に管路の延命化を図っている一方、更新が必要な区間については、計画的かつ効率的に管路更新を進めている。
・③管路更新率（％）については、計画的な管路の更新により、類似団体平均値を上回っている。令和2年度については、榛南水道及び遠州水道で複数年にわたる送水管布設替工事が完成したことから、例年を大きく上回った。</t>
    <phoneticPr fontId="4"/>
  </si>
  <si>
    <t>・現状では経営の健全性を確保しているが、今後は、人口減少の進展や市町の自己水源への転換等による給水収益の減少や施設の更新等による費用の増加が見込まれる。
・このため、平成28年度に将来の水需要に見合った適正な施設規模への更新を目的とした基本計画である「水道施設更新マスタープラン」を策定し、このマスタープランに基づき「経営戦略」を平成29年度に策定した。
・今後は、経営環境の変化を踏まえ令和3年度に見直しを行った「経営戦略」に基づき、各水道の状況に応じた適正な施設規模での更新や、より一層の経営改善に取り組むとともに、引き続き健全経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</si>
</sst>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0.26</c:v>
                </c:pt>
                <c:pt idx="1">
                  <c:v>1.07</c:v>
                </c:pt>
                <c:pt idx="2">
                  <c:v>0.8</c:v>
                </c:pt>
                <c:pt idx="3">
                  <c:v>0.78</c:v>
                </c:pt>
                <c:pt idx="4">
                  <c:v>0.55000000000000004</c:v>
                </c:pt>
              </c:numCache>
            </c:numRef>
          </c:val>
          <c:extLst>
            <c:ext xmlns:c16="http://schemas.microsoft.com/office/drawing/2014/chart" uri="{C3380CC4-5D6E-409C-BE32-E72D297353CC}">
              <c16:uniqueId val="{00000000-9730-46FF-8BDD-8F493319B2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9730-46FF-8BDD-8F493319B2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50.43</c:v>
                </c:pt>
                <c:pt idx="1">
                  <c:v>51.13</c:v>
                </c:pt>
                <c:pt idx="2">
                  <c:v>51.09</c:v>
                </c:pt>
                <c:pt idx="3">
                  <c:v>49.73</c:v>
                </c:pt>
                <c:pt idx="4">
                  <c:v>49.53</c:v>
                </c:pt>
              </c:numCache>
            </c:numRef>
          </c:val>
          <c:extLst>
            <c:ext xmlns:c16="http://schemas.microsoft.com/office/drawing/2014/chart" uri="{C3380CC4-5D6E-409C-BE32-E72D297353CC}">
              <c16:uniqueId val="{00000000-5CBE-414E-AA84-0C499775B7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5CBE-414E-AA84-0C499775B7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98.11</c:v>
                </c:pt>
                <c:pt idx="1">
                  <c:v>98.57</c:v>
                </c:pt>
                <c:pt idx="2">
                  <c:v>98.74</c:v>
                </c:pt>
                <c:pt idx="3">
                  <c:v>99.33</c:v>
                </c:pt>
                <c:pt idx="4">
                  <c:v>99.46</c:v>
                </c:pt>
              </c:numCache>
            </c:numRef>
          </c:val>
          <c:extLst>
            <c:ext xmlns:c16="http://schemas.microsoft.com/office/drawing/2014/chart" uri="{C3380CC4-5D6E-409C-BE32-E72D297353CC}">
              <c16:uniqueId val="{00000000-1DDC-4962-BE2A-1D55CDAC2B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1DDC-4962-BE2A-1D55CDAC2B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121.94</c:v>
                </c:pt>
                <c:pt idx="1">
                  <c:v>119.18</c:v>
                </c:pt>
                <c:pt idx="2">
                  <c:v>119.37</c:v>
                </c:pt>
                <c:pt idx="3">
                  <c:v>109.96</c:v>
                </c:pt>
                <c:pt idx="4">
                  <c:v>113.3</c:v>
                </c:pt>
              </c:numCache>
            </c:numRef>
          </c:val>
          <c:extLst>
            <c:ext xmlns:c16="http://schemas.microsoft.com/office/drawing/2014/chart" uri="{C3380CC4-5D6E-409C-BE32-E72D297353CC}">
              <c16:uniqueId val="{00000000-B862-4302-897D-0582A8CE6B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B862-4302-897D-0582A8CE6B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53.19</c:v>
                </c:pt>
                <c:pt idx="1">
                  <c:v>54.07</c:v>
                </c:pt>
                <c:pt idx="2">
                  <c:v>55.73</c:v>
                </c:pt>
                <c:pt idx="3">
                  <c:v>56.63</c:v>
                </c:pt>
                <c:pt idx="4">
                  <c:v>58.19</c:v>
                </c:pt>
              </c:numCache>
            </c:numRef>
          </c:val>
          <c:extLst>
            <c:ext xmlns:c16="http://schemas.microsoft.com/office/drawing/2014/chart" uri="{C3380CC4-5D6E-409C-BE32-E72D297353CC}">
              <c16:uniqueId val="{00000000-8B35-457A-84DF-B03E2934C5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8B35-457A-84DF-B03E2934C5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36.590000000000003</c:v>
                </c:pt>
                <c:pt idx="1">
                  <c:v>36.159999999999997</c:v>
                </c:pt>
                <c:pt idx="2">
                  <c:v>36.58</c:v>
                </c:pt>
                <c:pt idx="3">
                  <c:v>36.67</c:v>
                </c:pt>
                <c:pt idx="4">
                  <c:v>36.47</c:v>
                </c:pt>
              </c:numCache>
            </c:numRef>
          </c:val>
          <c:extLst>
            <c:ext xmlns:c16="http://schemas.microsoft.com/office/drawing/2014/chart" uri="{C3380CC4-5D6E-409C-BE32-E72D297353CC}">
              <c16:uniqueId val="{00000000-238F-48BC-A5A0-6A9F7E1E09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238F-48BC-A5A0-6A9F7E1E09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A1-41DE-9F1B-0932D4A535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91A1-41DE-9F1B-0932D4A535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503.31</c:v>
                </c:pt>
                <c:pt idx="1">
                  <c:v>450.38</c:v>
                </c:pt>
                <c:pt idx="2">
                  <c:v>501.38</c:v>
                </c:pt>
                <c:pt idx="3">
                  <c:v>425.16</c:v>
                </c:pt>
                <c:pt idx="4">
                  <c:v>359.47</c:v>
                </c:pt>
              </c:numCache>
            </c:numRef>
          </c:val>
          <c:extLst>
            <c:ext xmlns:c16="http://schemas.microsoft.com/office/drawing/2014/chart" uri="{C3380CC4-5D6E-409C-BE32-E72D297353CC}">
              <c16:uniqueId val="{00000000-2520-4F6B-8405-090E332C37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2520-4F6B-8405-090E332C37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224.24</c:v>
                </c:pt>
                <c:pt idx="1">
                  <c:v>215.78</c:v>
                </c:pt>
                <c:pt idx="2">
                  <c:v>204.7</c:v>
                </c:pt>
                <c:pt idx="3">
                  <c:v>192.2</c:v>
                </c:pt>
                <c:pt idx="4">
                  <c:v>178.93</c:v>
                </c:pt>
              </c:numCache>
            </c:numRef>
          </c:val>
          <c:extLst>
            <c:ext xmlns:c16="http://schemas.microsoft.com/office/drawing/2014/chart" uri="{C3380CC4-5D6E-409C-BE32-E72D297353CC}">
              <c16:uniqueId val="{00000000-2EE0-412B-8057-79FAC245E3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2EE0-412B-8057-79FAC245E3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121.82</c:v>
                </c:pt>
                <c:pt idx="1">
                  <c:v>118.46</c:v>
                </c:pt>
                <c:pt idx="2">
                  <c:v>118.75</c:v>
                </c:pt>
                <c:pt idx="3">
                  <c:v>108.48</c:v>
                </c:pt>
                <c:pt idx="4">
                  <c:v>111.18</c:v>
                </c:pt>
              </c:numCache>
            </c:numRef>
          </c:val>
          <c:extLst>
            <c:ext xmlns:c16="http://schemas.microsoft.com/office/drawing/2014/chart" uri="{C3380CC4-5D6E-409C-BE32-E72D297353CC}">
              <c16:uniqueId val="{00000000-2EB4-4D58-BB18-AD435714C06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2EB4-4D58-BB18-AD435714C06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63.58</c:v>
                </c:pt>
                <c:pt idx="1">
                  <c:v>64.37</c:v>
                </c:pt>
                <c:pt idx="2">
                  <c:v>64.14</c:v>
                </c:pt>
                <c:pt idx="3">
                  <c:v>71.37</c:v>
                </c:pt>
                <c:pt idx="4">
                  <c:v>69.69</c:v>
                </c:pt>
              </c:numCache>
            </c:numRef>
          </c:val>
          <c:extLst>
            <c:ext xmlns:c16="http://schemas.microsoft.com/office/drawing/2014/chart" uri="{C3380CC4-5D6E-409C-BE32-E72D297353CC}">
              <c16:uniqueId val="{00000000-BBE3-40CA-A8F4-343350914E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BBE3-40CA-A8F4-343350914E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61" zoomScaleNormal="100" workbookViewId="0">
      <selection activeCell="BO86" sqref="BO8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静岡県</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自治体職員</v>
      </c>
      <c r="AE8" s="43"/>
      <c r="AF8" s="43"/>
      <c r="AG8" s="43"/>
      <c r="AH8" s="43"/>
      <c r="AI8" s="43"/>
      <c r="AJ8" s="43"/>
      <c r="AK8" s="2"/>
      <c r="AL8" s="44">
        <f>データ!$R$6</f>
        <v>3606469</v>
      </c>
      <c r="AM8" s="44"/>
      <c r="AN8" s="44"/>
      <c r="AO8" s="44"/>
      <c r="AP8" s="44"/>
      <c r="AQ8" s="44"/>
      <c r="AR8" s="44"/>
      <c r="AS8" s="44"/>
      <c r="AT8" s="45">
        <f>データ!$S$6</f>
        <v>7777.07</v>
      </c>
      <c r="AU8" s="46"/>
      <c r="AV8" s="46"/>
      <c r="AW8" s="46"/>
      <c r="AX8" s="46"/>
      <c r="AY8" s="46"/>
      <c r="AZ8" s="46"/>
      <c r="BA8" s="46"/>
      <c r="BB8" s="47">
        <f>データ!$T$6</f>
        <v>463.73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81.36</v>
      </c>
      <c r="J10" s="46"/>
      <c r="K10" s="46"/>
      <c r="L10" s="46"/>
      <c r="M10" s="46"/>
      <c r="N10" s="46"/>
      <c r="O10" s="80"/>
      <c r="P10" s="47">
        <f>データ!$P$6</f>
        <v>96</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1293517</v>
      </c>
      <c r="AM10" s="44"/>
      <c r="AN10" s="44"/>
      <c r="AO10" s="44"/>
      <c r="AP10" s="44"/>
      <c r="AQ10" s="44"/>
      <c r="AR10" s="44"/>
      <c r="AS10" s="44"/>
      <c r="AT10" s="45">
        <f>データ!$V$6</f>
        <v>1341.6</v>
      </c>
      <c r="AU10" s="46"/>
      <c r="AV10" s="46"/>
      <c r="AW10" s="46"/>
      <c r="AX10" s="46"/>
      <c r="AY10" s="46"/>
      <c r="AZ10" s="46"/>
      <c r="BA10" s="46"/>
      <c r="BB10" s="47">
        <f>データ!$W$6</f>
        <v>964.16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r9g97iduvkoBB/Aldh+Ro1Ukqt/oDzHeXveGHPXrVWdfrl50CqM+BHStWkCWGXghW+WmNOULArS7lsEaL/aBaw==" saltValue="unoRoME++YqyaepJ25XSx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220001</v>
      </c>
      <c r="D6" s="20">
        <f t="shared" si="3"/>
        <v>46</v>
      </c>
      <c r="E6" s="20">
        <f t="shared" si="3"/>
        <v>1</v>
      </c>
      <c r="F6" s="20">
        <f t="shared" si="3"/>
        <v>0</v>
      </c>
      <c r="G6" s="20">
        <f t="shared" si="3"/>
        <v>2</v>
      </c>
      <c r="H6" s="20" t="str">
        <f t="shared" si="3"/>
        <v>静岡県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81.36</v>
      </c>
      <c r="P6" s="21">
        <f t="shared" si="3"/>
        <v>96</v>
      </c>
      <c r="Q6" s="21">
        <f t="shared" si="3"/>
        <v>0</v>
      </c>
      <c r="R6" s="21">
        <f t="shared" si="3"/>
        <v>3606469</v>
      </c>
      <c r="S6" s="21">
        <f t="shared" si="3"/>
        <v>7777.07</v>
      </c>
      <c r="T6" s="21">
        <f t="shared" si="3"/>
        <v>463.73</v>
      </c>
      <c r="U6" s="21">
        <f t="shared" si="3"/>
        <v>1293517</v>
      </c>
      <c r="V6" s="21">
        <f t="shared" si="3"/>
        <v>1341.6</v>
      </c>
      <c r="W6" s="21">
        <f t="shared" si="3"/>
        <v>964.16</v>
      </c>
      <c r="X6" s="22">
        <f>IF(X7="",NA(),X7)</f>
        <v>121.94</v>
      </c>
      <c r="Y6" s="22">
        <f t="shared" ref="Y6:AG6" si="4">IF(Y7="",NA(),Y7)</f>
        <v>119.18</v>
      </c>
      <c r="Z6" s="22">
        <f t="shared" si="4"/>
        <v>119.37</v>
      </c>
      <c r="AA6" s="22">
        <f t="shared" si="4"/>
        <v>109.96</v>
      </c>
      <c r="AB6" s="22">
        <f t="shared" si="4"/>
        <v>113.3</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503.31</v>
      </c>
      <c r="AU6" s="22">
        <f t="shared" ref="AU6:BC6" si="6">IF(AU7="",NA(),AU7)</f>
        <v>450.38</v>
      </c>
      <c r="AV6" s="22">
        <f t="shared" si="6"/>
        <v>501.38</v>
      </c>
      <c r="AW6" s="22">
        <f t="shared" si="6"/>
        <v>425.16</v>
      </c>
      <c r="AX6" s="22">
        <f t="shared" si="6"/>
        <v>359.47</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224.24</v>
      </c>
      <c r="BF6" s="22">
        <f t="shared" ref="BF6:BN6" si="7">IF(BF7="",NA(),BF7)</f>
        <v>215.78</v>
      </c>
      <c r="BG6" s="22">
        <f t="shared" si="7"/>
        <v>204.7</v>
      </c>
      <c r="BH6" s="22">
        <f t="shared" si="7"/>
        <v>192.2</v>
      </c>
      <c r="BI6" s="22">
        <f t="shared" si="7"/>
        <v>178.93</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121.82</v>
      </c>
      <c r="BQ6" s="22">
        <f t="shared" ref="BQ6:BY6" si="8">IF(BQ7="",NA(),BQ7)</f>
        <v>118.46</v>
      </c>
      <c r="BR6" s="22">
        <f t="shared" si="8"/>
        <v>118.75</v>
      </c>
      <c r="BS6" s="22">
        <f t="shared" si="8"/>
        <v>108.48</v>
      </c>
      <c r="BT6" s="22">
        <f t="shared" si="8"/>
        <v>111.18</v>
      </c>
      <c r="BU6" s="22">
        <f t="shared" si="8"/>
        <v>112.84</v>
      </c>
      <c r="BV6" s="22">
        <f t="shared" si="8"/>
        <v>110.77</v>
      </c>
      <c r="BW6" s="22">
        <f t="shared" si="8"/>
        <v>112.35</v>
      </c>
      <c r="BX6" s="22">
        <f t="shared" si="8"/>
        <v>106.47</v>
      </c>
      <c r="BY6" s="22">
        <f t="shared" si="8"/>
        <v>107.7</v>
      </c>
      <c r="BZ6" s="21" t="str">
        <f>IF(BZ7="","",IF(BZ7="-","【-】","【"&amp;SUBSTITUTE(TEXT(BZ7,"#,##0.00"),"-","△")&amp;"】"))</f>
        <v>【107.70】</v>
      </c>
      <c r="CA6" s="22">
        <f>IF(CA7="",NA(),CA7)</f>
        <v>63.58</v>
      </c>
      <c r="CB6" s="22">
        <f t="shared" ref="CB6:CJ6" si="9">IF(CB7="",NA(),CB7)</f>
        <v>64.37</v>
      </c>
      <c r="CC6" s="22">
        <f t="shared" si="9"/>
        <v>64.14</v>
      </c>
      <c r="CD6" s="22">
        <f t="shared" si="9"/>
        <v>71.37</v>
      </c>
      <c r="CE6" s="22">
        <f t="shared" si="9"/>
        <v>69.69</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50.43</v>
      </c>
      <c r="CM6" s="22">
        <f t="shared" ref="CM6:CU6" si="10">IF(CM7="",NA(),CM7)</f>
        <v>51.13</v>
      </c>
      <c r="CN6" s="22">
        <f t="shared" si="10"/>
        <v>51.09</v>
      </c>
      <c r="CO6" s="22">
        <f t="shared" si="10"/>
        <v>49.73</v>
      </c>
      <c r="CP6" s="22">
        <f t="shared" si="10"/>
        <v>49.53</v>
      </c>
      <c r="CQ6" s="22">
        <f t="shared" si="10"/>
        <v>61.69</v>
      </c>
      <c r="CR6" s="22">
        <f t="shared" si="10"/>
        <v>62.26</v>
      </c>
      <c r="CS6" s="22">
        <f t="shared" si="10"/>
        <v>62.22</v>
      </c>
      <c r="CT6" s="22">
        <f t="shared" si="10"/>
        <v>61.45</v>
      </c>
      <c r="CU6" s="22">
        <f t="shared" si="10"/>
        <v>61.63</v>
      </c>
      <c r="CV6" s="21" t="str">
        <f>IF(CV7="","",IF(CV7="-","【-】","【"&amp;SUBSTITUTE(TEXT(CV7,"#,##0.00"),"-","△")&amp;"】"))</f>
        <v>【61.63】</v>
      </c>
      <c r="CW6" s="22">
        <f>IF(CW7="",NA(),CW7)</f>
        <v>98.11</v>
      </c>
      <c r="CX6" s="22">
        <f t="shared" ref="CX6:DF6" si="11">IF(CX7="",NA(),CX7)</f>
        <v>98.57</v>
      </c>
      <c r="CY6" s="22">
        <f t="shared" si="11"/>
        <v>98.74</v>
      </c>
      <c r="CZ6" s="22">
        <f t="shared" si="11"/>
        <v>99.33</v>
      </c>
      <c r="DA6" s="22">
        <f t="shared" si="11"/>
        <v>99.46</v>
      </c>
      <c r="DB6" s="22">
        <f t="shared" si="11"/>
        <v>100</v>
      </c>
      <c r="DC6" s="22">
        <f t="shared" si="11"/>
        <v>100.16</v>
      </c>
      <c r="DD6" s="22">
        <f t="shared" si="11"/>
        <v>100.28</v>
      </c>
      <c r="DE6" s="22">
        <f t="shared" si="11"/>
        <v>100.29</v>
      </c>
      <c r="DF6" s="22">
        <f t="shared" si="11"/>
        <v>100.36</v>
      </c>
      <c r="DG6" s="21" t="str">
        <f>IF(DG7="","",IF(DG7="-","【-】","【"&amp;SUBSTITUTE(TEXT(DG7,"#,##0.00"),"-","△")&amp;"】"))</f>
        <v>【100.36】</v>
      </c>
      <c r="DH6" s="22">
        <f>IF(DH7="",NA(),DH7)</f>
        <v>53.19</v>
      </c>
      <c r="DI6" s="22">
        <f t="shared" ref="DI6:DQ6" si="12">IF(DI7="",NA(),DI7)</f>
        <v>54.07</v>
      </c>
      <c r="DJ6" s="22">
        <f t="shared" si="12"/>
        <v>55.73</v>
      </c>
      <c r="DK6" s="22">
        <f t="shared" si="12"/>
        <v>56.63</v>
      </c>
      <c r="DL6" s="22">
        <f t="shared" si="12"/>
        <v>58.19</v>
      </c>
      <c r="DM6" s="22">
        <f t="shared" si="12"/>
        <v>56.48</v>
      </c>
      <c r="DN6" s="22">
        <f t="shared" si="12"/>
        <v>57.5</v>
      </c>
      <c r="DO6" s="22">
        <f t="shared" si="12"/>
        <v>58.52</v>
      </c>
      <c r="DP6" s="22">
        <f t="shared" si="12"/>
        <v>59.51</v>
      </c>
      <c r="DQ6" s="22">
        <f t="shared" si="12"/>
        <v>60.24</v>
      </c>
      <c r="DR6" s="21" t="str">
        <f>IF(DR7="","",IF(DR7="-","【-】","【"&amp;SUBSTITUTE(TEXT(DR7,"#,##0.00"),"-","△")&amp;"】"))</f>
        <v>【60.24】</v>
      </c>
      <c r="DS6" s="22">
        <f>IF(DS7="",NA(),DS7)</f>
        <v>36.590000000000003</v>
      </c>
      <c r="DT6" s="22">
        <f t="shared" ref="DT6:EB6" si="13">IF(DT7="",NA(),DT7)</f>
        <v>36.159999999999997</v>
      </c>
      <c r="DU6" s="22">
        <f t="shared" si="13"/>
        <v>36.58</v>
      </c>
      <c r="DV6" s="22">
        <f t="shared" si="13"/>
        <v>36.67</v>
      </c>
      <c r="DW6" s="22">
        <f t="shared" si="13"/>
        <v>36.47</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0.26</v>
      </c>
      <c r="EE6" s="22">
        <f t="shared" ref="EE6:EM6" si="14">IF(EE7="",NA(),EE7)</f>
        <v>1.07</v>
      </c>
      <c r="EF6" s="22">
        <f t="shared" si="14"/>
        <v>0.8</v>
      </c>
      <c r="EG6" s="22">
        <f t="shared" si="14"/>
        <v>0.78</v>
      </c>
      <c r="EH6" s="22">
        <f t="shared" si="14"/>
        <v>0.55000000000000004</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220001</v>
      </c>
      <c r="D7" s="24">
        <v>46</v>
      </c>
      <c r="E7" s="24">
        <v>1</v>
      </c>
      <c r="F7" s="24">
        <v>0</v>
      </c>
      <c r="G7" s="24">
        <v>2</v>
      </c>
      <c r="H7" s="24" t="s">
        <v>92</v>
      </c>
      <c r="I7" s="24" t="s">
        <v>93</v>
      </c>
      <c r="J7" s="24" t="s">
        <v>94</v>
      </c>
      <c r="K7" s="24" t="s">
        <v>95</v>
      </c>
      <c r="L7" s="24" t="s">
        <v>96</v>
      </c>
      <c r="M7" s="24" t="s">
        <v>97</v>
      </c>
      <c r="N7" s="25" t="s">
        <v>98</v>
      </c>
      <c r="O7" s="25">
        <v>81.36</v>
      </c>
      <c r="P7" s="25">
        <v>96</v>
      </c>
      <c r="Q7" s="25">
        <v>0</v>
      </c>
      <c r="R7" s="25">
        <v>3606469</v>
      </c>
      <c r="S7" s="25">
        <v>7777.07</v>
      </c>
      <c r="T7" s="25">
        <v>463.73</v>
      </c>
      <c r="U7" s="25">
        <v>1293517</v>
      </c>
      <c r="V7" s="25">
        <v>1341.6</v>
      </c>
      <c r="W7" s="25">
        <v>964.16</v>
      </c>
      <c r="X7" s="25">
        <v>121.94</v>
      </c>
      <c r="Y7" s="25">
        <v>119.18</v>
      </c>
      <c r="Z7" s="25">
        <v>119.37</v>
      </c>
      <c r="AA7" s="25">
        <v>109.96</v>
      </c>
      <c r="AB7" s="25">
        <v>113.3</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503.31</v>
      </c>
      <c r="AU7" s="25">
        <v>450.38</v>
      </c>
      <c r="AV7" s="25">
        <v>501.38</v>
      </c>
      <c r="AW7" s="25">
        <v>425.16</v>
      </c>
      <c r="AX7" s="25">
        <v>359.47</v>
      </c>
      <c r="AY7" s="25">
        <v>271.10000000000002</v>
      </c>
      <c r="AZ7" s="25">
        <v>284.45</v>
      </c>
      <c r="BA7" s="25">
        <v>309.23</v>
      </c>
      <c r="BB7" s="25">
        <v>313.43</v>
      </c>
      <c r="BC7" s="25">
        <v>303.10000000000002</v>
      </c>
      <c r="BD7" s="25">
        <v>303.10000000000002</v>
      </c>
      <c r="BE7" s="25">
        <v>224.24</v>
      </c>
      <c r="BF7" s="25">
        <v>215.78</v>
      </c>
      <c r="BG7" s="25">
        <v>204.7</v>
      </c>
      <c r="BH7" s="25">
        <v>192.2</v>
      </c>
      <c r="BI7" s="25">
        <v>178.93</v>
      </c>
      <c r="BJ7" s="25">
        <v>272.95999999999998</v>
      </c>
      <c r="BK7" s="25">
        <v>260.95999999999998</v>
      </c>
      <c r="BL7" s="25">
        <v>240.07</v>
      </c>
      <c r="BM7" s="25">
        <v>224.81</v>
      </c>
      <c r="BN7" s="25">
        <v>210.83</v>
      </c>
      <c r="BO7" s="25">
        <v>210.83</v>
      </c>
      <c r="BP7" s="25">
        <v>121.82</v>
      </c>
      <c r="BQ7" s="25">
        <v>118.46</v>
      </c>
      <c r="BR7" s="25">
        <v>118.75</v>
      </c>
      <c r="BS7" s="25">
        <v>108.48</v>
      </c>
      <c r="BT7" s="25">
        <v>111.18</v>
      </c>
      <c r="BU7" s="25">
        <v>112.84</v>
      </c>
      <c r="BV7" s="25">
        <v>110.77</v>
      </c>
      <c r="BW7" s="25">
        <v>112.35</v>
      </c>
      <c r="BX7" s="25">
        <v>106.47</v>
      </c>
      <c r="BY7" s="25">
        <v>107.7</v>
      </c>
      <c r="BZ7" s="25">
        <v>107.7</v>
      </c>
      <c r="CA7" s="25">
        <v>63.58</v>
      </c>
      <c r="CB7" s="25">
        <v>64.37</v>
      </c>
      <c r="CC7" s="25">
        <v>64.14</v>
      </c>
      <c r="CD7" s="25">
        <v>71.37</v>
      </c>
      <c r="CE7" s="25">
        <v>69.69</v>
      </c>
      <c r="CF7" s="25">
        <v>73.849999999999994</v>
      </c>
      <c r="CG7" s="25">
        <v>73.180000000000007</v>
      </c>
      <c r="CH7" s="25">
        <v>73.05</v>
      </c>
      <c r="CI7" s="25">
        <v>77.53</v>
      </c>
      <c r="CJ7" s="25">
        <v>76.25</v>
      </c>
      <c r="CK7" s="25">
        <v>76.25</v>
      </c>
      <c r="CL7" s="25">
        <v>50.43</v>
      </c>
      <c r="CM7" s="25">
        <v>51.13</v>
      </c>
      <c r="CN7" s="25">
        <v>51.09</v>
      </c>
      <c r="CO7" s="25">
        <v>49.73</v>
      </c>
      <c r="CP7" s="25">
        <v>49.53</v>
      </c>
      <c r="CQ7" s="25">
        <v>61.69</v>
      </c>
      <c r="CR7" s="25">
        <v>62.26</v>
      </c>
      <c r="CS7" s="25">
        <v>62.22</v>
      </c>
      <c r="CT7" s="25">
        <v>61.45</v>
      </c>
      <c r="CU7" s="25">
        <v>61.63</v>
      </c>
      <c r="CV7" s="25">
        <v>61.63</v>
      </c>
      <c r="CW7" s="25">
        <v>98.11</v>
      </c>
      <c r="CX7" s="25">
        <v>98.57</v>
      </c>
      <c r="CY7" s="25">
        <v>98.74</v>
      </c>
      <c r="CZ7" s="25">
        <v>99.33</v>
      </c>
      <c r="DA7" s="25">
        <v>99.46</v>
      </c>
      <c r="DB7" s="25">
        <v>100</v>
      </c>
      <c r="DC7" s="25">
        <v>100.16</v>
      </c>
      <c r="DD7" s="25">
        <v>100.28</v>
      </c>
      <c r="DE7" s="25">
        <v>100.29</v>
      </c>
      <c r="DF7" s="25">
        <v>100.36</v>
      </c>
      <c r="DG7" s="25">
        <v>100.36</v>
      </c>
      <c r="DH7" s="25">
        <v>53.19</v>
      </c>
      <c r="DI7" s="25">
        <v>54.07</v>
      </c>
      <c r="DJ7" s="25">
        <v>55.73</v>
      </c>
      <c r="DK7" s="25">
        <v>56.63</v>
      </c>
      <c r="DL7" s="25">
        <v>58.19</v>
      </c>
      <c r="DM7" s="25">
        <v>56.48</v>
      </c>
      <c r="DN7" s="25">
        <v>57.5</v>
      </c>
      <c r="DO7" s="25">
        <v>58.52</v>
      </c>
      <c r="DP7" s="25">
        <v>59.51</v>
      </c>
      <c r="DQ7" s="25">
        <v>60.24</v>
      </c>
      <c r="DR7" s="25">
        <v>60.24</v>
      </c>
      <c r="DS7" s="25">
        <v>36.590000000000003</v>
      </c>
      <c r="DT7" s="25">
        <v>36.159999999999997</v>
      </c>
      <c r="DU7" s="25">
        <v>36.58</v>
      </c>
      <c r="DV7" s="25">
        <v>36.67</v>
      </c>
      <c r="DW7" s="25">
        <v>36.47</v>
      </c>
      <c r="DX7" s="25">
        <v>27.61</v>
      </c>
      <c r="DY7" s="25">
        <v>30.3</v>
      </c>
      <c r="DZ7" s="25">
        <v>31.74</v>
      </c>
      <c r="EA7" s="25">
        <v>32.380000000000003</v>
      </c>
      <c r="EB7" s="25">
        <v>34.479999999999997</v>
      </c>
      <c r="EC7" s="25">
        <v>34.479999999999997</v>
      </c>
      <c r="ED7" s="25">
        <v>0.26</v>
      </c>
      <c r="EE7" s="25">
        <v>1.07</v>
      </c>
      <c r="EF7" s="25">
        <v>0.8</v>
      </c>
      <c r="EG7" s="25">
        <v>0.78</v>
      </c>
      <c r="EH7" s="25">
        <v>0.55000000000000004</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107</v>
      </c>
      <c r="E13" t="s">
        <v>108</v>
      </c>
      <c r="F13" t="s">
        <v>106</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C2FAEBBC-03D4-4A8E-8137-F9CB02ACFE33}"/>
</file>

<file path=customXml/itemProps2.xml><?xml version="1.0" encoding="utf-8"?>
<ds:datastoreItem xmlns:ds="http://schemas.openxmlformats.org/officeDocument/2006/customXml" ds:itemID="{97BA858E-4343-483B-B099-1E419F226EDB}"/>
</file>

<file path=customXml/itemProps3.xml><?xml version="1.0" encoding="utf-8"?>
<ds:datastoreItem xmlns:ds="http://schemas.openxmlformats.org/officeDocument/2006/customXml" ds:itemID="{C12B172F-5753-427D-9014-04DDAB2002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2025-02-14T04:57:56Z</dcterms:created>
  <dcterms:modified xsi:type="dcterms:W3CDTF">2025-02-14T04:58:16Z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