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3" documentId="11_552956ED3FC6755A92E4C2EE8E62C73EE76EF806" xr6:coauthVersionLast="47" xr6:coauthVersionMax="47" xr10:uidLastSave="{65AB25EB-BE02-45C1-B4A6-BE1459FB8719}"/>
  <workbookProtection workbookAlgorithmName="SHA-512" workbookHashValue="idYCotlXD0aOPhcx1oq4uiy56N3XcODsi5lwf+/Z1C/uOcurx12UJc7CIqyT7bqgqlUM0MHyb4qzoYkRK8qYFg==" workbookSaltValue="EGsoBX4RXgZtU/o3cKCSZ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<sst xmlns="http://schemas.openxmlformats.org/spreadsheetml/2006/main" count="231" uniqueCount="114">
  <si>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1"/>
  </si>
  <si>
    <t>業務名</t>
    <rPh sb="2" eb="3">
      <t>メイ</t>
    </rPh>
    <phoneticPr fontId="1"/>
  </si>
  <si>
    <t>業種名</t>
    <rPh sb="2" eb="3">
      <t>メイ</t>
    </rPh>
    <phoneticPr fontId="1"/>
  </si>
  <si>
    <t>事業名</t>
  </si>
  <si>
    <t>類似団体区分</t>
    <rPh sb="4" eb="6">
      <t>クブン</t>
    </rPh>
    <phoneticPr fontId="1"/>
  </si>
  <si>
    <t>管理者の情報</t>
    <rPh sb="0" eb="3">
      <t>カンリシャ</t>
    </rPh>
    <rPh sb="4" eb="6">
      <t>ジョウホウ</t>
    </rPh>
    <phoneticPr fontId="1"/>
  </si>
  <si>
    <t>人口（人）</t>
    <rPh sb="0" eb="2">
      <t>ジンコウ</t>
    </rPh>
    <rPh sb="3" eb="4">
      <t>ヒト</t>
    </rPh>
    <phoneticPr fontId="1"/>
  </si>
  <si>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</si>
  <si>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</si>
  <si>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</si>
  <si>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t>
  </si>
  <si>
    <t>当該団体値（当該値）</t>
    <rPh sb="2" eb="4">
      <t>ダンタイ</t>
    </rPh>
    <phoneticPr fontId="1"/>
  </si>
  <si>
    <t>資金不足比率(％)</t>
  </si>
  <si>
    <t>自己資本構成比率(％)</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</si>
  <si>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</si>
  <si>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</si>
  <si>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</si>
  <si>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</si>
  <si>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</si>
  <si>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</si>
  <si>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</si>
  <si>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</si>
  <si>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</si>
  <si>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</si>
  <si>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</si>
  <si>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t>
  </si>
  <si>
    <t>1. 経営の健全性・効率性について</t>
  </si>
  <si>
    <r>
      <t>①</t>
    </r>
    <r>
      <rPr>
        <sz val="11"/>
        <rFont val="ＭＳ ゴシック"/>
        <family val="3"/>
        <charset val="128"/>
      </rPr>
      <t>経常収支比率は10年間の財政計画期間を設け、５年で見直しをしている。収支均衡を図ることとしており、負担金単価の見直しや維持管理コストの縮減に努めることで100％以上を維持している。
②累積欠損金は発生していない。
③資金繰り改善の取組みを行っていることにより100％以上を維持している。
④過去の建設に要した企業債残高は今後減少の見込みである。また、今後もストックマネジメント計画や適切な水量予測に基づく計画的な投資を行っていく。
⑥汚水処理原価が高いため包括民間委託の見直しなどにより汚水処理の効率化を図り、維持管理コストの更なる縮減に努めていく。
⑦関連市町の面整備の進捗状況を注視しつつ、汚水処理に必要な能力を確保するための処理場の施設整備を段階的に進めることで、施設利用率を向上させていく。
⑧県や関連市町における接続率向上に向けたＰＲ活動等により、水洗化率向上及び収入増を図っている。</t>
    </r>
    <rPh sb="1" eb="3">
      <t>ケイジョウ</t>
    </rPh>
    <rPh sb="15" eb="17">
      <t>ケイカク</t>
    </rPh>
    <rPh sb="24" eb="25">
      <t>ネン</t>
    </rPh>
    <rPh sb="26" eb="28">
      <t>ミナオ</t>
    </rPh>
    <rPh sb="81" eb="83">
      <t>イジョウ</t>
    </rPh>
    <rPh sb="84" eb="86">
      <t>イジ</t>
    </rPh>
    <rPh sb="136" eb="138">
      <t>イジョウ</t>
    </rPh>
    <rPh sb="139" eb="141">
      <t>イジ</t>
    </rPh>
    <rPh sb="332" eb="333">
      <t>テキ</t>
    </rPh>
    <rPh sb="358" eb="359">
      <t>ケン</t>
    </rPh>
    <phoneticPr fontId="1"/>
  </si>
  <si>
    <t>2. 老朽化の状況について</t>
  </si>
  <si>
    <r>
      <t>①施設全体の管理を最適化するため</t>
    </r>
    <r>
      <rPr>
        <sz val="11"/>
        <color theme="1"/>
        <rFont val="ＭＳ ゴシック"/>
        <family val="3"/>
        <charset val="128"/>
      </rPr>
      <t>ストックマネジメント計画に基づく点検調査・診断から、施設の健全度を把握し計画的な修繕・更新工事を実施することで、施設の長寿命化や設備故障による重大事故を防止している。
②③</t>
    </r>
    <r>
      <rPr>
        <sz val="11"/>
        <rFont val="ＭＳ ゴシック"/>
        <family val="3"/>
        <charset val="128"/>
      </rPr>
      <t>１回／５年の周期で点検調査を実施しており適切な維持管理を行っている。狩野川西部処理区において老朽化した管渠の更新工事を実施した。
狩野川東部処理区では、供用開始から30年以上経過する管渠が今後増加するため、引き続き適切な維持管理に努めていく。</t>
    </r>
    <rPh sb="104" eb="105">
      <t>カイ</t>
    </rPh>
    <rPh sb="107" eb="108">
      <t>ネン</t>
    </rPh>
    <rPh sb="109" eb="111">
      <t>シュウキ</t>
    </rPh>
    <rPh sb="117" eb="119">
      <t>ジッシ</t>
    </rPh>
    <rPh sb="123" eb="125">
      <t>テキセツ</t>
    </rPh>
    <rPh sb="126" eb="128">
      <t>イジ</t>
    </rPh>
    <rPh sb="128" eb="130">
      <t>カンリ</t>
    </rPh>
    <rPh sb="131" eb="132">
      <t>オコナ</t>
    </rPh>
    <rPh sb="137" eb="139">
      <t>カノ</t>
    </rPh>
    <rPh sb="139" eb="140">
      <t>カワ</t>
    </rPh>
    <rPh sb="140" eb="142">
      <t>セイブ</t>
    </rPh>
    <rPh sb="142" eb="144">
      <t>ショリ</t>
    </rPh>
    <rPh sb="144" eb="145">
      <t>ク</t>
    </rPh>
    <rPh sb="149" eb="152">
      <t>ロウキュウカ</t>
    </rPh>
    <rPh sb="154" eb="156">
      <t>カンキョ</t>
    </rPh>
    <rPh sb="157" eb="159">
      <t>コウシン</t>
    </rPh>
    <rPh sb="159" eb="161">
      <t>コウジ</t>
    </rPh>
    <rPh sb="162" eb="164">
      <t>ジッシ</t>
    </rPh>
    <phoneticPr fontId="1"/>
  </si>
  <si>
    <t>2. 老朽化の状況</t>
  </si>
  <si>
    <t>全体総括</t>
    <rPh sb="0" eb="2">
      <t>ゼンタイ</t>
    </rPh>
    <rPh sb="2" eb="4">
      <t>ソウカツ</t>
    </rPh>
    <phoneticPr fontId="1"/>
  </si>
  <si>
    <t>経営状況を明確化・透明化することで長期的に安定した経営を持続していくことを目的に、令和元年度に公営企業会計に移行した。
汚水処理の費用は市町からの負担金を財源としており、必要な費用については市町と協議のうえ負担金の設定を行っているため、当面は安定的な事業運営が可能と見込んでいるが、移行に伴い把握可能となった経営指標に基づく分析を通じて問題点を明らかにし、経営改善に取り組むことで、市町負担の軽減を図っていく。
また、狩野川流域は供用から30年以上経過し、老朽化する施設・設備も今後増加することから、ストックマネジメント計画に基づく計画的な改築更新及び更新投資の平準化を図っていく。</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</si>
  <si>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</si>
  <si>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</si>
  <si>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</si>
  <si>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1②</t>
  </si>
  <si>
    <t>1③</t>
  </si>
  <si>
    <t>1④</t>
  </si>
  <si>
    <t>1⑤</t>
  </si>
  <si>
    <t>1⑥</t>
  </si>
  <si>
    <t>1⑦</t>
  </si>
  <si>
    <t>1⑧</t>
  </si>
  <si>
    <t>2①</t>
  </si>
  <si>
    <t>2②</t>
  </si>
  <si>
    <t>2③</t>
  </si>
  <si>
    <t>下水道事業(法適用)</t>
    <rPh sb="3" eb="5">
      <t>ジギョウ</t>
    </rPh>
    <rPh sb="6" eb="7">
      <t>ホウ</t>
    </rPh>
    <rPh sb="7" eb="9">
      <t>テキヨウ</t>
    </rPh>
    <phoneticPr fontId="1"/>
  </si>
  <si>
    <t>項番</t>
    <rPh sb="0" eb="2">
      <t>コウバン</t>
    </rPh>
    <phoneticPr fontId="1"/>
  </si>
  <si>
    <t>大項目</t>
    <rPh sb="0" eb="3">
      <t>ダイコウモク</t>
    </rPh>
    <phoneticPr fontId="1"/>
  </si>
  <si>
    <t>年度</t>
    <rPh sb="0" eb="2">
      <t>ネンド</t>
    </rPh>
    <phoneticPr fontId="1"/>
  </si>
  <si>
    <t>団体CD</t>
    <rPh sb="0" eb="2">
      <t>ダンタイ</t>
    </rPh>
    <phoneticPr fontId="1"/>
  </si>
  <si>
    <t>業務CD</t>
    <rPh sb="0" eb="2">
      <t>ギョウム</t>
    </rPh>
    <phoneticPr fontId="1"/>
  </si>
  <si>
    <t>業種CD</t>
    <rPh sb="0" eb="2">
      <t>ギョウシュ</t>
    </rPh>
    <phoneticPr fontId="1"/>
  </si>
  <si>
    <t>事業CD</t>
    <rPh sb="0" eb="2">
      <t>ジギョウ</t>
    </rPh>
    <phoneticPr fontId="1"/>
  </si>
  <si>
    <t>施設CD</t>
    <rPh sb="0" eb="2">
      <t>シセツ</t>
    </rPh>
    <phoneticPr fontId="1"/>
  </si>
  <si>
    <t>基本情報</t>
    <rPh sb="0" eb="2">
      <t>キホン</t>
    </rPh>
    <rPh sb="2" eb="4">
      <t>ジョウホウ</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</si>
  <si>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</si>
  <si>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</si>
  <si>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</si>
  <si>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</si>
  <si>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</si>
  <si>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</si>
  <si>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</si>
  <si>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</si>
  <si>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</si>
  <si>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</si>
  <si>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</si>
  <si>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</si>
  <si>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</si>
  <si>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</si>
  <si>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</si>
  <si>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</si>
  <si>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</si>
  <si>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</si>
  <si>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</si>
  <si>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</si>
  <si>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</si>
  <si>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</si>
  <si>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</si>
  <si>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</si>
  <si>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</si>
  <si>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</si>
  <si>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</si>
  <si>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</si>
  <si>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</si>
  <si>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</si>
  <si>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</si>
  <si>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</si>
  <si>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</si>
  <si>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</si>
  <si>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</si>
  <si>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</si>
  <si>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</si>
  <si>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</si>
  <si>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</si>
  <si>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</si>
  <si>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</si>
  <si>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</si>
  <si>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t>
  </si>
  <si>
    <t>法適用</t>
  </si>
  <si>
    <t>下水道事業</t>
  </si>
  <si>
    <t>流域下水道</t>
  </si>
  <si>
    <t>E1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</si>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</sst>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0.38</c:v>
                </c:pt>
                <c:pt idx="4">
                  <c:v>0</c:v>
                </c:pt>
              </c:numCache>
            </c:numRef>
          </c:val>
          <c:extLst>
            <c:ext xmlns:c16="http://schemas.microsoft.com/office/drawing/2014/chart" uri="{C3380CC4-5D6E-409C-BE32-E72D297353CC}">
              <c16:uniqueId val="{00000000-6FD9-4B58-9AAD-37032C6583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6FD9-4B58-9AAD-37032C6583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64.81</c:v>
                </c:pt>
                <c:pt idx="1">
                  <c:v>65.180000000000007</c:v>
                </c:pt>
                <c:pt idx="2">
                  <c:v>63.75</c:v>
                </c:pt>
                <c:pt idx="3">
                  <c:v>65.959999999999994</c:v>
                </c:pt>
                <c:pt idx="4">
                  <c:v>66.62</c:v>
                </c:pt>
              </c:numCache>
            </c:numRef>
          </c:val>
          <c:extLst>
            <c:ext xmlns:c16="http://schemas.microsoft.com/office/drawing/2014/chart" uri="{C3380CC4-5D6E-409C-BE32-E72D297353CC}">
              <c16:uniqueId val="{00000000-0069-4F3D-B10C-6637F19E35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0069-4F3D-B10C-6637F19E35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90.44</c:v>
                </c:pt>
                <c:pt idx="1">
                  <c:v>91.02</c:v>
                </c:pt>
                <c:pt idx="2">
                  <c:v>90.89</c:v>
                </c:pt>
                <c:pt idx="3">
                  <c:v>91.16</c:v>
                </c:pt>
                <c:pt idx="4">
                  <c:v>91.17</c:v>
                </c:pt>
              </c:numCache>
            </c:numRef>
          </c:val>
          <c:extLst>
            <c:ext xmlns:c16="http://schemas.microsoft.com/office/drawing/2014/chart" uri="{C3380CC4-5D6E-409C-BE32-E72D297353CC}">
              <c16:uniqueId val="{00000000-D051-4CF5-AC98-8ED5064B1E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D051-4CF5-AC98-8ED5064B1E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113.73</c:v>
                </c:pt>
                <c:pt idx="1">
                  <c:v>119.24</c:v>
                </c:pt>
                <c:pt idx="2">
                  <c:v>115.84</c:v>
                </c:pt>
                <c:pt idx="3">
                  <c:v>110.73</c:v>
                </c:pt>
                <c:pt idx="4">
                  <c:v>116.71</c:v>
                </c:pt>
              </c:numCache>
            </c:numRef>
          </c:val>
          <c:extLst>
            <c:ext xmlns:c16="http://schemas.microsoft.com/office/drawing/2014/chart" uri="{C3380CC4-5D6E-409C-BE32-E72D297353CC}">
              <c16:uniqueId val="{00000000-91F8-481E-9219-ABD018EC25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91F8-481E-9219-ABD018EC25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4.96</c:v>
                </c:pt>
                <c:pt idx="1">
                  <c:v>9.18</c:v>
                </c:pt>
                <c:pt idx="2">
                  <c:v>13.21</c:v>
                </c:pt>
                <c:pt idx="3">
                  <c:v>16.760000000000002</c:v>
                </c:pt>
                <c:pt idx="4">
                  <c:v>20.309999999999999</c:v>
                </c:pt>
              </c:numCache>
            </c:numRef>
          </c:val>
          <c:extLst>
            <c:ext xmlns:c16="http://schemas.microsoft.com/office/drawing/2014/chart" uri="{C3380CC4-5D6E-409C-BE32-E72D297353CC}">
              <c16:uniqueId val="{00000000-2284-41D5-90BB-408D084D9F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2284-41D5-90BB-408D084D9F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D-4EE8-84BE-E19084BF02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286D-4EE8-84BE-E19084BF02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28-43C0-970A-567EDFDB32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2B28-43C0-970A-567EDFDB32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51.72</c:v>
                </c:pt>
                <c:pt idx="1">
                  <c:v>98.4</c:v>
                </c:pt>
                <c:pt idx="2">
                  <c:v>112.25</c:v>
                </c:pt>
                <c:pt idx="3">
                  <c:v>147.59</c:v>
                </c:pt>
                <c:pt idx="4">
                  <c:v>180.47</c:v>
                </c:pt>
              </c:numCache>
            </c:numRef>
          </c:val>
          <c:extLst>
            <c:ext xmlns:c16="http://schemas.microsoft.com/office/drawing/2014/chart" uri="{C3380CC4-5D6E-409C-BE32-E72D297353CC}">
              <c16:uniqueId val="{00000000-CC1B-441B-9FFE-D72BBEA958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CC1B-441B-9FFE-D72BBEA958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112.92</c:v>
                </c:pt>
                <c:pt idx="1">
                  <c:v>87.72</c:v>
                </c:pt>
                <c:pt idx="2">
                  <c:v>79.44</c:v>
                </c:pt>
                <c:pt idx="3">
                  <c:v>75.06</c:v>
                </c:pt>
                <c:pt idx="4">
                  <c:v>71.25</c:v>
                </c:pt>
              </c:numCache>
            </c:numRef>
          </c:val>
          <c:extLst>
            <c:ext xmlns:c16="http://schemas.microsoft.com/office/drawing/2014/chart" uri="{C3380CC4-5D6E-409C-BE32-E72D297353CC}">
              <c16:uniqueId val="{00000000-EB84-47F4-9A72-84CFF0C428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EB84-47F4-9A72-84CFF0C428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0-4152-A3AB-2D302B288C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20-4152-A3AB-2D302B288C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149.26</c:v>
                </c:pt>
                <c:pt idx="1">
                  <c:v>129.62</c:v>
                </c:pt>
                <c:pt idx="2">
                  <c:v>129.32</c:v>
                </c:pt>
                <c:pt idx="3">
                  <c:v>125.58</c:v>
                </c:pt>
                <c:pt idx="4">
                  <c:v>64.13</c:v>
                </c:pt>
              </c:numCache>
            </c:numRef>
          </c:val>
          <c:extLst>
            <c:ext xmlns:c16="http://schemas.microsoft.com/office/drawing/2014/chart" uri="{C3380CC4-5D6E-409C-BE32-E72D297353CC}">
              <c16:uniqueId val="{00000000-3C25-4417-BE1A-2AD0392520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3C25-4417-BE1A-2AD0392520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【9.79】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【104.39】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【225.90】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【94.36】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【71.88】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【52.93】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【40.81】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【1.62】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75" defaultRowHeight="13.5" x14ac:dyDescent="0.15"/>
  <cols>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静岡県</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73" t="s">
        <v>9</v>
      </c>
      <c r="BM7" s="74"/>
      <c r="BN7" s="74"/>
      <c r="BO7" s="74"/>
      <c r="BP7" s="74"/>
      <c r="BQ7" s="74"/>
      <c r="BR7" s="74"/>
      <c r="BS7" s="74"/>
      <c r="BT7" s="74"/>
      <c r="BU7" s="74"/>
      <c r="BV7" s="74"/>
      <c r="BW7" s="74"/>
      <c r="BX7" s="74"/>
      <c r="BY7" s="75"/>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56">
        <f>データ!S6</f>
        <v>3606469</v>
      </c>
      <c r="AM8" s="56"/>
      <c r="AN8" s="56"/>
      <c r="AO8" s="56"/>
      <c r="AP8" s="56"/>
      <c r="AQ8" s="56"/>
      <c r="AR8" s="56"/>
      <c r="AS8" s="56"/>
      <c r="AT8" s="57">
        <f>データ!T6</f>
        <v>356.64</v>
      </c>
      <c r="AU8" s="57"/>
      <c r="AV8" s="57"/>
      <c r="AW8" s="57"/>
      <c r="AX8" s="57"/>
      <c r="AY8" s="57"/>
      <c r="AZ8" s="57"/>
      <c r="BA8" s="57"/>
      <c r="BB8" s="57">
        <f>データ!U6</f>
        <v>10112.35</v>
      </c>
      <c r="BC8" s="57"/>
      <c r="BD8" s="57"/>
      <c r="BE8" s="57"/>
      <c r="BF8" s="57"/>
      <c r="BG8" s="57"/>
      <c r="BH8" s="57"/>
      <c r="BI8" s="57"/>
      <c r="BJ8" s="3"/>
      <c r="BK8" s="3"/>
      <c r="BL8" s="67" t="s">
        <v>10</v>
      </c>
      <c r="BM8" s="68"/>
      <c r="BN8" s="69" t="s">
        <v>11</v>
      </c>
      <c r="BO8" s="69"/>
      <c r="BP8" s="69"/>
      <c r="BQ8" s="69"/>
      <c r="BR8" s="69"/>
      <c r="BS8" s="69"/>
      <c r="BT8" s="69"/>
      <c r="BU8" s="69"/>
      <c r="BV8" s="69"/>
      <c r="BW8" s="69"/>
      <c r="BX8" s="69"/>
      <c r="BY8" s="70"/>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65" t="s">
        <v>21</v>
      </c>
      <c r="BO9" s="65"/>
      <c r="BP9" s="65"/>
      <c r="BQ9" s="65"/>
      <c r="BR9" s="65"/>
      <c r="BS9" s="65"/>
      <c r="BT9" s="65"/>
      <c r="BU9" s="65"/>
      <c r="BV9" s="65"/>
      <c r="BW9" s="65"/>
      <c r="BX9" s="65"/>
      <c r="BY9" s="66"/>
    </row>
    <row r="10" spans="1:78" ht="18.75" customHeight="1" x14ac:dyDescent="0.15">
      <c r="A10" s="2"/>
      <c r="B10" s="57" t="str">
        <f>データ!N6</f>
        <v>-</v>
      </c>
      <c r="C10" s="57"/>
      <c r="D10" s="57"/>
      <c r="E10" s="57"/>
      <c r="F10" s="57"/>
      <c r="G10" s="57"/>
      <c r="H10" s="57"/>
      <c r="I10" s="57">
        <f>データ!O6</f>
        <v>88.35</v>
      </c>
      <c r="J10" s="57"/>
      <c r="K10" s="57"/>
      <c r="L10" s="57"/>
      <c r="M10" s="57"/>
      <c r="N10" s="57"/>
      <c r="O10" s="57"/>
      <c r="P10" s="57">
        <f>データ!P6</f>
        <v>48.37</v>
      </c>
      <c r="Q10" s="57"/>
      <c r="R10" s="57"/>
      <c r="S10" s="57"/>
      <c r="T10" s="57"/>
      <c r="U10" s="57"/>
      <c r="V10" s="57"/>
      <c r="W10" s="57">
        <f>データ!Q6</f>
        <v>101.46</v>
      </c>
      <c r="X10" s="57"/>
      <c r="Y10" s="57"/>
      <c r="Z10" s="57"/>
      <c r="AA10" s="57"/>
      <c r="AB10" s="57"/>
      <c r="AC10" s="57"/>
      <c r="AD10" s="56">
        <f>データ!R6</f>
        <v>0</v>
      </c>
      <c r="AE10" s="56"/>
      <c r="AF10" s="56"/>
      <c r="AG10" s="56"/>
      <c r="AH10" s="56"/>
      <c r="AI10" s="56"/>
      <c r="AJ10" s="56"/>
      <c r="AK10" s="2"/>
      <c r="AL10" s="56">
        <f>データ!V6</f>
        <v>257488</v>
      </c>
      <c r="AM10" s="56"/>
      <c r="AN10" s="56"/>
      <c r="AO10" s="56"/>
      <c r="AP10" s="56"/>
      <c r="AQ10" s="56"/>
      <c r="AR10" s="56"/>
      <c r="AS10" s="56"/>
      <c r="AT10" s="57">
        <f>データ!W6</f>
        <v>46.38</v>
      </c>
      <c r="AU10" s="57"/>
      <c r="AV10" s="57"/>
      <c r="AW10" s="57"/>
      <c r="AX10" s="57"/>
      <c r="AY10" s="57"/>
      <c r="AZ10" s="57"/>
      <c r="BA10" s="57"/>
      <c r="BB10" s="57">
        <f>データ!X6</f>
        <v>5551.7</v>
      </c>
      <c r="BC10" s="57"/>
      <c r="BD10" s="57"/>
      <c r="BE10" s="57"/>
      <c r="BF10" s="57"/>
      <c r="BG10" s="57"/>
      <c r="BH10" s="57"/>
      <c r="BI10" s="57"/>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24</v>
      </c>
      <c r="BM11" s="30"/>
      <c r="BN11" s="30"/>
      <c r="BO11" s="30"/>
      <c r="BP11" s="30"/>
      <c r="BQ11" s="30"/>
      <c r="BR11" s="30"/>
      <c r="BS11" s="30"/>
      <c r="BT11" s="30"/>
      <c r="BU11" s="30"/>
      <c r="BV11" s="30"/>
      <c r="BW11" s="30"/>
      <c r="BX11" s="30"/>
      <c r="BY11" s="30"/>
      <c r="BZ11" s="3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15">
      <c r="A14" s="2"/>
      <c r="B14" s="32" t="s">
        <v>25</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27</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28</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29</v>
      </c>
      <c r="BM47" s="51"/>
      <c r="BN47" s="51"/>
      <c r="BO47" s="51"/>
      <c r="BP47" s="51"/>
      <c r="BQ47" s="51"/>
      <c r="BR47" s="51"/>
      <c r="BS47" s="51"/>
      <c r="BT47" s="51"/>
      <c r="BU47" s="51"/>
      <c r="BV47" s="51"/>
      <c r="BW47" s="51"/>
      <c r="BX47" s="51"/>
      <c r="BY47" s="51"/>
      <c r="BZ47" s="5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15">
      <c r="A60" s="2"/>
      <c r="B60" s="35" t="s">
        <v>30</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31</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0" t="s">
        <v>32</v>
      </c>
      <c r="BM66" s="51"/>
      <c r="BN66" s="51"/>
      <c r="BO66" s="51"/>
      <c r="BP66" s="51"/>
      <c r="BQ66" s="51"/>
      <c r="BR66" s="51"/>
      <c r="BS66" s="51"/>
      <c r="BT66" s="51"/>
      <c r="BU66" s="51"/>
      <c r="BV66" s="51"/>
      <c r="BW66" s="51"/>
      <c r="BX66" s="51"/>
      <c r="BY66" s="51"/>
      <c r="BZ66" s="5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0"/>
      <c r="BM67" s="51"/>
      <c r="BN67" s="51"/>
      <c r="BO67" s="51"/>
      <c r="BP67" s="51"/>
      <c r="BQ67" s="51"/>
      <c r="BR67" s="51"/>
      <c r="BS67" s="51"/>
      <c r="BT67" s="51"/>
      <c r="BU67" s="51"/>
      <c r="BV67" s="51"/>
      <c r="BW67" s="51"/>
      <c r="BX67" s="51"/>
      <c r="BY67" s="51"/>
      <c r="BZ67" s="5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0"/>
      <c r="BM68" s="51"/>
      <c r="BN68" s="51"/>
      <c r="BO68" s="51"/>
      <c r="BP68" s="51"/>
      <c r="BQ68" s="51"/>
      <c r="BR68" s="51"/>
      <c r="BS68" s="51"/>
      <c r="BT68" s="51"/>
      <c r="BU68" s="51"/>
      <c r="BV68" s="51"/>
      <c r="BW68" s="51"/>
      <c r="BX68" s="51"/>
      <c r="BY68" s="51"/>
      <c r="BZ68" s="5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0"/>
      <c r="BM69" s="51"/>
      <c r="BN69" s="51"/>
      <c r="BO69" s="51"/>
      <c r="BP69" s="51"/>
      <c r="BQ69" s="51"/>
      <c r="BR69" s="51"/>
      <c r="BS69" s="51"/>
      <c r="BT69" s="51"/>
      <c r="BU69" s="51"/>
      <c r="BV69" s="51"/>
      <c r="BW69" s="51"/>
      <c r="BX69" s="51"/>
      <c r="BY69" s="51"/>
      <c r="BZ69" s="5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0"/>
      <c r="BM70" s="51"/>
      <c r="BN70" s="51"/>
      <c r="BO70" s="51"/>
      <c r="BP70" s="51"/>
      <c r="BQ70" s="51"/>
      <c r="BR70" s="51"/>
      <c r="BS70" s="51"/>
      <c r="BT70" s="51"/>
      <c r="BU70" s="51"/>
      <c r="BV70" s="51"/>
      <c r="BW70" s="51"/>
      <c r="BX70" s="51"/>
      <c r="BY70" s="51"/>
      <c r="BZ70" s="5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0"/>
      <c r="BM71" s="51"/>
      <c r="BN71" s="51"/>
      <c r="BO71" s="51"/>
      <c r="BP71" s="51"/>
      <c r="BQ71" s="51"/>
      <c r="BR71" s="51"/>
      <c r="BS71" s="51"/>
      <c r="BT71" s="51"/>
      <c r="BU71" s="51"/>
      <c r="BV71" s="51"/>
      <c r="BW71" s="51"/>
      <c r="BX71" s="51"/>
      <c r="BY71" s="51"/>
      <c r="BZ71" s="5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0"/>
      <c r="BM72" s="51"/>
      <c r="BN72" s="51"/>
      <c r="BO72" s="51"/>
      <c r="BP72" s="51"/>
      <c r="BQ72" s="51"/>
      <c r="BR72" s="51"/>
      <c r="BS72" s="51"/>
      <c r="BT72" s="51"/>
      <c r="BU72" s="51"/>
      <c r="BV72" s="51"/>
      <c r="BW72" s="51"/>
      <c r="BX72" s="51"/>
      <c r="BY72" s="51"/>
      <c r="BZ72" s="5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0"/>
      <c r="BM73" s="51"/>
      <c r="BN73" s="51"/>
      <c r="BO73" s="51"/>
      <c r="BP73" s="51"/>
      <c r="BQ73" s="51"/>
      <c r="BR73" s="51"/>
      <c r="BS73" s="51"/>
      <c r="BT73" s="51"/>
      <c r="BU73" s="51"/>
      <c r="BV73" s="51"/>
      <c r="BW73" s="51"/>
      <c r="BX73" s="51"/>
      <c r="BY73" s="51"/>
      <c r="BZ73" s="5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0"/>
      <c r="BM74" s="51"/>
      <c r="BN74" s="51"/>
      <c r="BO74" s="51"/>
      <c r="BP74" s="51"/>
      <c r="BQ74" s="51"/>
      <c r="BR74" s="51"/>
      <c r="BS74" s="51"/>
      <c r="BT74" s="51"/>
      <c r="BU74" s="51"/>
      <c r="BV74" s="51"/>
      <c r="BW74" s="51"/>
      <c r="BX74" s="51"/>
      <c r="BY74" s="51"/>
      <c r="BZ74" s="5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0"/>
      <c r="BM75" s="51"/>
      <c r="BN75" s="51"/>
      <c r="BO75" s="51"/>
      <c r="BP75" s="51"/>
      <c r="BQ75" s="51"/>
      <c r="BR75" s="51"/>
      <c r="BS75" s="51"/>
      <c r="BT75" s="51"/>
      <c r="BU75" s="51"/>
      <c r="BV75" s="51"/>
      <c r="BW75" s="51"/>
      <c r="BX75" s="51"/>
      <c r="BY75" s="51"/>
      <c r="BZ75" s="5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0"/>
      <c r="BM76" s="51"/>
      <c r="BN76" s="51"/>
      <c r="BO76" s="51"/>
      <c r="BP76" s="51"/>
      <c r="BQ76" s="51"/>
      <c r="BR76" s="51"/>
      <c r="BS76" s="51"/>
      <c r="BT76" s="51"/>
      <c r="BU76" s="51"/>
      <c r="BV76" s="51"/>
      <c r="BW76" s="51"/>
      <c r="BX76" s="51"/>
      <c r="BY76" s="51"/>
      <c r="BZ76" s="5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0"/>
      <c r="BM77" s="51"/>
      <c r="BN77" s="51"/>
      <c r="BO77" s="51"/>
      <c r="BP77" s="51"/>
      <c r="BQ77" s="51"/>
      <c r="BR77" s="51"/>
      <c r="BS77" s="51"/>
      <c r="BT77" s="51"/>
      <c r="BU77" s="51"/>
      <c r="BV77" s="51"/>
      <c r="BW77" s="51"/>
      <c r="BX77" s="51"/>
      <c r="BY77" s="51"/>
      <c r="BZ77" s="5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0"/>
      <c r="BM78" s="51"/>
      <c r="BN78" s="51"/>
      <c r="BO78" s="51"/>
      <c r="BP78" s="51"/>
      <c r="BQ78" s="51"/>
      <c r="BR78" s="51"/>
      <c r="BS78" s="51"/>
      <c r="BT78" s="51"/>
      <c r="BU78" s="51"/>
      <c r="BV78" s="51"/>
      <c r="BW78" s="51"/>
      <c r="BX78" s="51"/>
      <c r="BY78" s="51"/>
      <c r="BZ78" s="52"/>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0"/>
      <c r="BM79" s="51"/>
      <c r="BN79" s="51"/>
      <c r="BO79" s="51"/>
      <c r="BP79" s="51"/>
      <c r="BQ79" s="51"/>
      <c r="BR79" s="51"/>
      <c r="BS79" s="51"/>
      <c r="BT79" s="51"/>
      <c r="BU79" s="51"/>
      <c r="BV79" s="51"/>
      <c r="BW79" s="51"/>
      <c r="BX79" s="51"/>
      <c r="BY79" s="51"/>
      <c r="BZ79" s="52"/>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0"/>
      <c r="BM80" s="51"/>
      <c r="BN80" s="51"/>
      <c r="BO80" s="51"/>
      <c r="BP80" s="51"/>
      <c r="BQ80" s="51"/>
      <c r="BR80" s="51"/>
      <c r="BS80" s="51"/>
      <c r="BT80" s="51"/>
      <c r="BU80" s="51"/>
      <c r="BV80" s="51"/>
      <c r="BW80" s="51"/>
      <c r="BX80" s="51"/>
      <c r="BY80" s="51"/>
      <c r="BZ80" s="52"/>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0"/>
      <c r="BM81" s="51"/>
      <c r="BN81" s="51"/>
      <c r="BO81" s="51"/>
      <c r="BP81" s="51"/>
      <c r="BQ81" s="51"/>
      <c r="BR81" s="51"/>
      <c r="BS81" s="51"/>
      <c r="BT81" s="51"/>
      <c r="BU81" s="51"/>
      <c r="BV81" s="51"/>
      <c r="BW81" s="51"/>
      <c r="BX81" s="51"/>
      <c r="BY81" s="51"/>
      <c r="BZ81" s="52"/>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15">
      <c r="C83" s="28" t="s">
        <v>33</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15">
      <c r="B84" s="6" t="s">
        <v>34</v>
      </c>
      <c r="C84" s="6"/>
      <c r="D84" s="6"/>
      <c r="E84" s="6" t="s">
        <v>35</v>
      </c>
      <c r="F84" s="6" t="s">
        <v>36</v>
      </c>
      <c r="G84" s="6" t="s">
        <v>37</v>
      </c>
      <c r="H84" s="6" t="s">
        <v>38</v>
      </c>
      <c r="I84" s="6" t="s">
        <v>39</v>
      </c>
      <c r="J84" s="6" t="s">
        <v>40</v>
      </c>
      <c r="K84" s="6" t="s">
        <v>41</v>
      </c>
      <c r="L84" s="6" t="s">
        <v>42</v>
      </c>
      <c r="M84" s="6" t="s">
        <v>43</v>
      </c>
      <c r="N84" s="6" t="s">
        <v>44</v>
      </c>
      <c r="O84" s="6" t="s">
        <v>45</v>
      </c>
    </row>
    <row r="85" spans="1:78" hidden="1" x14ac:dyDescent="0.15">
      <c r="B85" s="6"/>
      <c r="C85" s="6"/>
      <c r="D85" s="6"/>
      <c r="E85" s="6" t="str">
        <f>データ!AI6</f>
        <v>【100.34】</v>
      </c>
      <c r="F85" s="6" t="str">
        <f>データ!AT6</f>
        <v>【9.79】</v>
      </c>
      <c r="G85" s="6" t="str">
        <f>データ!BE6</f>
        <v>【104.39】</v>
      </c>
      <c r="H85" s="6" t="str">
        <f>データ!BP6</f>
        <v>【225.90】</v>
      </c>
      <c r="I85" s="6" t="str">
        <f>データ!CA6</f>
        <v>【0.00】</v>
      </c>
      <c r="J85" s="6" t="str">
        <f>データ!CL6</f>
        <v>【52.93】</v>
      </c>
      <c r="K85" s="6" t="str">
        <f>データ!CW6</f>
        <v>【71.88】</v>
      </c>
      <c r="L85" s="6" t="str">
        <f>データ!DH6</f>
        <v>【94.36】</v>
      </c>
      <c r="M85" s="6" t="str">
        <f>データ!DS6</f>
        <v>【40.81】</v>
      </c>
      <c r="N85" s="6" t="str">
        <f>データ!ED6</f>
        <v>【1.62】</v>
      </c>
      <c r="O85" s="6" t="str">
        <f>データ!EO6</f>
        <v>【0.06】</v>
      </c>
    </row>
  </sheetData>
  <sheetProtection algorithmName="SHA-512" hashValue="MOc67shdEekgMnUvDWLR3QitbLX3l2Lpm8oIj58CLIR5RfDGvTkTdqN3R8sqW4bw0cDqFFkFY8eHeZn7vs5zyw==" saltValue="+lCcT+LHMHV+bSEdpdjfK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47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48</v>
      </c>
      <c r="B3" s="16" t="s">
        <v>49</v>
      </c>
      <c r="C3" s="16" t="s">
        <v>50</v>
      </c>
      <c r="D3" s="16" t="s">
        <v>51</v>
      </c>
      <c r="E3" s="16" t="s">
        <v>52</v>
      </c>
      <c r="F3" s="16" t="s">
        <v>53</v>
      </c>
      <c r="G3" s="16" t="s">
        <v>54</v>
      </c>
      <c r="H3" s="77" t="s">
        <v>55</v>
      </c>
      <c r="I3" s="78"/>
      <c r="J3" s="78"/>
      <c r="K3" s="78"/>
      <c r="L3" s="78"/>
      <c r="M3" s="78"/>
      <c r="N3" s="78"/>
      <c r="O3" s="78"/>
      <c r="P3" s="78"/>
      <c r="Q3" s="78"/>
      <c r="R3" s="78"/>
      <c r="S3" s="78"/>
      <c r="T3" s="78"/>
      <c r="U3" s="78"/>
      <c r="V3" s="78"/>
      <c r="W3" s="78"/>
      <c r="X3" s="79"/>
      <c r="Y3" s="83" t="s">
        <v>56</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30</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57</v>
      </c>
      <c r="B4" s="17"/>
      <c r="C4" s="17"/>
      <c r="D4" s="17"/>
      <c r="E4" s="17"/>
      <c r="F4" s="17"/>
      <c r="G4" s="17"/>
      <c r="H4" s="80"/>
      <c r="I4" s="81"/>
      <c r="J4" s="81"/>
      <c r="K4" s="81"/>
      <c r="L4" s="81"/>
      <c r="M4" s="81"/>
      <c r="N4" s="81"/>
      <c r="O4" s="81"/>
      <c r="P4" s="81"/>
      <c r="Q4" s="81"/>
      <c r="R4" s="81"/>
      <c r="S4" s="81"/>
      <c r="T4" s="81"/>
      <c r="U4" s="81"/>
      <c r="V4" s="81"/>
      <c r="W4" s="81"/>
      <c r="X4" s="82"/>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8" x14ac:dyDescent="0.15">
      <c r="A5" s="14" t="s">
        <v>69</v>
      </c>
      <c r="B5" s="18"/>
      <c r="C5" s="18"/>
      <c r="D5" s="18"/>
      <c r="E5" s="18"/>
      <c r="F5" s="18"/>
      <c r="G5" s="18"/>
      <c r="H5" s="22" t="s">
        <v>70</v>
      </c>
      <c r="I5" s="22" t="s">
        <v>71</v>
      </c>
      <c r="J5" s="22" t="s">
        <v>72</v>
      </c>
      <c r="K5" s="22" t="s">
        <v>73</v>
      </c>
      <c r="L5" s="22" t="s">
        <v>74</v>
      </c>
      <c r="M5" s="22" t="s">
        <v>5</v>
      </c>
      <c r="N5" s="22" t="s">
        <v>75</v>
      </c>
      <c r="O5" s="22" t="s">
        <v>76</v>
      </c>
      <c r="P5" s="22" t="s">
        <v>77</v>
      </c>
      <c r="Q5" s="22" t="s">
        <v>78</v>
      </c>
      <c r="R5" s="22" t="s">
        <v>79</v>
      </c>
      <c r="S5" s="22" t="s">
        <v>80</v>
      </c>
      <c r="T5" s="22" t="s">
        <v>81</v>
      </c>
      <c r="U5" s="22" t="s">
        <v>82</v>
      </c>
      <c r="V5" s="22" t="s">
        <v>83</v>
      </c>
      <c r="W5" s="22" t="s">
        <v>84</v>
      </c>
      <c r="X5" s="22" t="s">
        <v>85</v>
      </c>
      <c r="Y5" s="22" t="s">
        <v>86</v>
      </c>
      <c r="Z5" s="22" t="s">
        <v>87</v>
      </c>
      <c r="AA5" s="22" t="s">
        <v>88</v>
      </c>
      <c r="AB5" s="22" t="s">
        <v>89</v>
      </c>
      <c r="AC5" s="22" t="s">
        <v>90</v>
      </c>
      <c r="AD5" s="22" t="s">
        <v>91</v>
      </c>
      <c r="AE5" s="22" t="s">
        <v>92</v>
      </c>
      <c r="AF5" s="22" t="s">
        <v>93</v>
      </c>
      <c r="AG5" s="22" t="s">
        <v>94</v>
      </c>
      <c r="AH5" s="22" t="s">
        <v>95</v>
      </c>
      <c r="AI5" s="22" t="s">
        <v>34</v>
      </c>
      <c r="AJ5" s="22" t="s">
        <v>86</v>
      </c>
      <c r="AK5" s="22" t="s">
        <v>87</v>
      </c>
      <c r="AL5" s="22" t="s">
        <v>88</v>
      </c>
      <c r="AM5" s="22" t="s">
        <v>89</v>
      </c>
      <c r="AN5" s="22" t="s">
        <v>90</v>
      </c>
      <c r="AO5" s="22" t="s">
        <v>91</v>
      </c>
      <c r="AP5" s="22" t="s">
        <v>92</v>
      </c>
      <c r="AQ5" s="22" t="s">
        <v>93</v>
      </c>
      <c r="AR5" s="22" t="s">
        <v>94</v>
      </c>
      <c r="AS5" s="22" t="s">
        <v>95</v>
      </c>
      <c r="AT5" s="22" t="s">
        <v>96</v>
      </c>
      <c r="AU5" s="22" t="s">
        <v>86</v>
      </c>
      <c r="AV5" s="22" t="s">
        <v>87</v>
      </c>
      <c r="AW5" s="22" t="s">
        <v>88</v>
      </c>
      <c r="AX5" s="22" t="s">
        <v>89</v>
      </c>
      <c r="AY5" s="22" t="s">
        <v>90</v>
      </c>
      <c r="AZ5" s="22" t="s">
        <v>91</v>
      </c>
      <c r="BA5" s="22" t="s">
        <v>92</v>
      </c>
      <c r="BB5" s="22" t="s">
        <v>93</v>
      </c>
      <c r="BC5" s="22" t="s">
        <v>94</v>
      </c>
      <c r="BD5" s="22" t="s">
        <v>95</v>
      </c>
      <c r="BE5" s="22" t="s">
        <v>96</v>
      </c>
      <c r="BF5" s="22" t="s">
        <v>86</v>
      </c>
      <c r="BG5" s="22" t="s">
        <v>87</v>
      </c>
      <c r="BH5" s="22" t="s">
        <v>88</v>
      </c>
      <c r="BI5" s="22" t="s">
        <v>89</v>
      </c>
      <c r="BJ5" s="22" t="s">
        <v>90</v>
      </c>
      <c r="BK5" s="22" t="s">
        <v>91</v>
      </c>
      <c r="BL5" s="22" t="s">
        <v>92</v>
      </c>
      <c r="BM5" s="22" t="s">
        <v>93</v>
      </c>
      <c r="BN5" s="22" t="s">
        <v>94</v>
      </c>
      <c r="BO5" s="22" t="s">
        <v>95</v>
      </c>
      <c r="BP5" s="22" t="s">
        <v>96</v>
      </c>
      <c r="BQ5" s="22" t="s">
        <v>86</v>
      </c>
      <c r="BR5" s="22" t="s">
        <v>87</v>
      </c>
      <c r="BS5" s="22" t="s">
        <v>88</v>
      </c>
      <c r="BT5" s="22" t="s">
        <v>89</v>
      </c>
      <c r="BU5" s="22" t="s">
        <v>90</v>
      </c>
      <c r="BV5" s="22" t="s">
        <v>91</v>
      </c>
      <c r="BW5" s="22" t="s">
        <v>92</v>
      </c>
      <c r="BX5" s="22" t="s">
        <v>93</v>
      </c>
      <c r="BY5" s="22" t="s">
        <v>94</v>
      </c>
      <c r="BZ5" s="22" t="s">
        <v>95</v>
      </c>
      <c r="CA5" s="22" t="s">
        <v>96</v>
      </c>
      <c r="CB5" s="22" t="s">
        <v>86</v>
      </c>
      <c r="CC5" s="22" t="s">
        <v>87</v>
      </c>
      <c r="CD5" s="22" t="s">
        <v>88</v>
      </c>
      <c r="CE5" s="22" t="s">
        <v>89</v>
      </c>
      <c r="CF5" s="22" t="s">
        <v>90</v>
      </c>
      <c r="CG5" s="22" t="s">
        <v>91</v>
      </c>
      <c r="CH5" s="22" t="s">
        <v>92</v>
      </c>
      <c r="CI5" s="22" t="s">
        <v>93</v>
      </c>
      <c r="CJ5" s="22" t="s">
        <v>94</v>
      </c>
      <c r="CK5" s="22" t="s">
        <v>95</v>
      </c>
      <c r="CL5" s="22" t="s">
        <v>96</v>
      </c>
      <c r="CM5" s="22" t="s">
        <v>86</v>
      </c>
      <c r="CN5" s="22" t="s">
        <v>87</v>
      </c>
      <c r="CO5" s="22" t="s">
        <v>88</v>
      </c>
      <c r="CP5" s="22" t="s">
        <v>89</v>
      </c>
      <c r="CQ5" s="22" t="s">
        <v>90</v>
      </c>
      <c r="CR5" s="22" t="s">
        <v>91</v>
      </c>
      <c r="CS5" s="22" t="s">
        <v>92</v>
      </c>
      <c r="CT5" s="22" t="s">
        <v>93</v>
      </c>
      <c r="CU5" s="22" t="s">
        <v>94</v>
      </c>
      <c r="CV5" s="22" t="s">
        <v>95</v>
      </c>
      <c r="CW5" s="22" t="s">
        <v>96</v>
      </c>
      <c r="CX5" s="22" t="s">
        <v>86</v>
      </c>
      <c r="CY5" s="22" t="s">
        <v>87</v>
      </c>
      <c r="CZ5" s="22" t="s">
        <v>88</v>
      </c>
      <c r="DA5" s="22" t="s">
        <v>89</v>
      </c>
      <c r="DB5" s="22" t="s">
        <v>90</v>
      </c>
      <c r="DC5" s="22" t="s">
        <v>91</v>
      </c>
      <c r="DD5" s="22" t="s">
        <v>92</v>
      </c>
      <c r="DE5" s="22" t="s">
        <v>93</v>
      </c>
      <c r="DF5" s="22" t="s">
        <v>94</v>
      </c>
      <c r="DG5" s="22" t="s">
        <v>95</v>
      </c>
      <c r="DH5" s="22" t="s">
        <v>96</v>
      </c>
      <c r="DI5" s="22" t="s">
        <v>86</v>
      </c>
      <c r="DJ5" s="22" t="s">
        <v>87</v>
      </c>
      <c r="DK5" s="22" t="s">
        <v>88</v>
      </c>
      <c r="DL5" s="22" t="s">
        <v>89</v>
      </c>
      <c r="DM5" s="22" t="s">
        <v>90</v>
      </c>
      <c r="DN5" s="22" t="s">
        <v>91</v>
      </c>
      <c r="DO5" s="22" t="s">
        <v>92</v>
      </c>
      <c r="DP5" s="22" t="s">
        <v>93</v>
      </c>
      <c r="DQ5" s="22" t="s">
        <v>94</v>
      </c>
      <c r="DR5" s="22" t="s">
        <v>95</v>
      </c>
      <c r="DS5" s="22" t="s">
        <v>96</v>
      </c>
      <c r="DT5" s="22" t="s">
        <v>86</v>
      </c>
      <c r="DU5" s="22" t="s">
        <v>87</v>
      </c>
      <c r="DV5" s="22" t="s">
        <v>88</v>
      </c>
      <c r="DW5" s="22" t="s">
        <v>89</v>
      </c>
      <c r="DX5" s="22" t="s">
        <v>90</v>
      </c>
      <c r="DY5" s="22" t="s">
        <v>91</v>
      </c>
      <c r="DZ5" s="22" t="s">
        <v>92</v>
      </c>
      <c r="EA5" s="22" t="s">
        <v>93</v>
      </c>
      <c r="EB5" s="22" t="s">
        <v>94</v>
      </c>
      <c r="EC5" s="22" t="s">
        <v>95</v>
      </c>
      <c r="ED5" s="22" t="s">
        <v>96</v>
      </c>
      <c r="EE5" s="22" t="s">
        <v>86</v>
      </c>
      <c r="EF5" s="22" t="s">
        <v>87</v>
      </c>
      <c r="EG5" s="22" t="s">
        <v>88</v>
      </c>
      <c r="EH5" s="22" t="s">
        <v>89</v>
      </c>
      <c r="EI5" s="22" t="s">
        <v>90</v>
      </c>
      <c r="EJ5" s="22" t="s">
        <v>91</v>
      </c>
      <c r="EK5" s="22" t="s">
        <v>92</v>
      </c>
      <c r="EL5" s="22" t="s">
        <v>93</v>
      </c>
      <c r="EM5" s="22" t="s">
        <v>94</v>
      </c>
      <c r="EN5" s="22" t="s">
        <v>95</v>
      </c>
      <c r="EO5" s="22" t="s">
        <v>96</v>
      </c>
    </row>
    <row r="6" spans="1:148" s="13" customFormat="1" x14ac:dyDescent="0.15">
      <c r="A6" s="14" t="s">
        <v>97</v>
      </c>
      <c r="B6" s="19">
        <f t="shared" ref="B6:X6" si="1">B7</f>
        <v>2023</v>
      </c>
      <c r="C6" s="19">
        <f t="shared" si="1"/>
        <v>220001</v>
      </c>
      <c r="D6" s="19">
        <f t="shared" si="1"/>
        <v>46</v>
      </c>
      <c r="E6" s="19">
        <f t="shared" si="1"/>
        <v>17</v>
      </c>
      <c r="F6" s="19">
        <f t="shared" si="1"/>
        <v>3</v>
      </c>
      <c r="G6" s="19">
        <f t="shared" si="1"/>
        <v>0</v>
      </c>
      <c r="H6" s="19" t="str">
        <f t="shared" si="1"/>
        <v>静岡県</v>
      </c>
      <c r="I6" s="19" t="str">
        <f t="shared" si="1"/>
        <v>法適用</v>
      </c>
      <c r="J6" s="19" t="str">
        <f t="shared" si="1"/>
        <v>下水道事業</v>
      </c>
      <c r="K6" s="19" t="str">
        <f t="shared" si="1"/>
        <v>流域下水道</v>
      </c>
      <c r="L6" s="19" t="str">
        <f t="shared" si="1"/>
        <v>E1</v>
      </c>
      <c r="M6" s="19" t="str">
        <f t="shared" si="1"/>
        <v>非設置</v>
      </c>
      <c r="N6" s="23" t="str">
        <f t="shared" si="1"/>
        <v>-</v>
      </c>
      <c r="O6" s="23">
        <f t="shared" si="1"/>
        <v>88.35</v>
      </c>
      <c r="P6" s="23">
        <f t="shared" si="1"/>
        <v>48.37</v>
      </c>
      <c r="Q6" s="23">
        <f t="shared" si="1"/>
        <v>101.46</v>
      </c>
      <c r="R6" s="23">
        <f t="shared" si="1"/>
        <v>0</v>
      </c>
      <c r="S6" s="23">
        <f t="shared" si="1"/>
        <v>3606469</v>
      </c>
      <c r="T6" s="23">
        <f t="shared" si="1"/>
        <v>356.64</v>
      </c>
      <c r="U6" s="23">
        <f t="shared" si="1"/>
        <v>10112.35</v>
      </c>
      <c r="V6" s="23">
        <f t="shared" si="1"/>
        <v>257488</v>
      </c>
      <c r="W6" s="23">
        <f t="shared" si="1"/>
        <v>46.38</v>
      </c>
      <c r="X6" s="23">
        <f t="shared" si="1"/>
        <v>5551.7</v>
      </c>
      <c r="Y6" s="27">
        <f t="shared" ref="Y6:AH6" si="2">IF(Y7="",NA(),Y7)</f>
        <v>113.73</v>
      </c>
      <c r="Z6" s="27">
        <f t="shared" si="2"/>
        <v>119.24</v>
      </c>
      <c r="AA6" s="27">
        <f t="shared" si="2"/>
        <v>115.84</v>
      </c>
      <c r="AB6" s="27">
        <f t="shared" si="2"/>
        <v>110.73</v>
      </c>
      <c r="AC6" s="27">
        <f t="shared" si="2"/>
        <v>116.71</v>
      </c>
      <c r="AD6" s="27">
        <f t="shared" si="2"/>
        <v>100.49</v>
      </c>
      <c r="AE6" s="27">
        <f t="shared" si="2"/>
        <v>101.63</v>
      </c>
      <c r="AF6" s="27">
        <f t="shared" si="2"/>
        <v>100.14</v>
      </c>
      <c r="AG6" s="27">
        <f t="shared" si="2"/>
        <v>99.22</v>
      </c>
      <c r="AH6" s="27">
        <f t="shared" si="2"/>
        <v>100.31</v>
      </c>
      <c r="AI6" s="23" t="str">
        <f>IF(AI7="","",IF(AI7="-","【-】","【"&amp;SUBSTITUTE(TEXT(AI7,"#,##0.00"),"-","△")&amp;"】"))</f>
        <v>【100.34】</v>
      </c>
      <c r="AJ6" s="23">
        <f t="shared" ref="AJ6:AS6" si="3">IF(AJ7="",NA(),AJ7)</f>
        <v>0</v>
      </c>
      <c r="AK6" s="23">
        <f t="shared" si="3"/>
        <v>0</v>
      </c>
      <c r="AL6" s="23">
        <f t="shared" si="3"/>
        <v>0</v>
      </c>
      <c r="AM6" s="23">
        <f t="shared" si="3"/>
        <v>0</v>
      </c>
      <c r="AN6" s="23">
        <f t="shared" si="3"/>
        <v>0</v>
      </c>
      <c r="AO6" s="27">
        <f t="shared" si="3"/>
        <v>7.27</v>
      </c>
      <c r="AP6" s="27">
        <f t="shared" si="3"/>
        <v>9.1</v>
      </c>
      <c r="AQ6" s="27">
        <f t="shared" si="3"/>
        <v>10.71</v>
      </c>
      <c r="AR6" s="27">
        <f t="shared" si="3"/>
        <v>11.46</v>
      </c>
      <c r="AS6" s="27">
        <f t="shared" si="3"/>
        <v>9.85</v>
      </c>
      <c r="AT6" s="23" t="str">
        <f>IF(AT7="","",IF(AT7="-","【-】","【"&amp;SUBSTITUTE(TEXT(AT7,"#,##0.00"),"-","△")&amp;"】"))</f>
        <v>【9.79】</v>
      </c>
      <c r="AU6" s="27">
        <f t="shared" ref="AU6:BD6" si="4">IF(AU7="",NA(),AU7)</f>
        <v>51.72</v>
      </c>
      <c r="AV6" s="27">
        <f t="shared" si="4"/>
        <v>98.4</v>
      </c>
      <c r="AW6" s="27">
        <f t="shared" si="4"/>
        <v>112.25</v>
      </c>
      <c r="AX6" s="27">
        <f t="shared" si="4"/>
        <v>147.59</v>
      </c>
      <c r="AY6" s="27">
        <f t="shared" si="4"/>
        <v>180.47</v>
      </c>
      <c r="AZ6" s="27">
        <f t="shared" si="4"/>
        <v>97.37</v>
      </c>
      <c r="BA6" s="27">
        <f t="shared" si="4"/>
        <v>101.14</v>
      </c>
      <c r="BB6" s="27">
        <f t="shared" si="4"/>
        <v>104.74</v>
      </c>
      <c r="BC6" s="27">
        <f t="shared" si="4"/>
        <v>104.74</v>
      </c>
      <c r="BD6" s="27">
        <f t="shared" si="4"/>
        <v>104.66</v>
      </c>
      <c r="BE6" s="23" t="str">
        <f>IF(BE7="","",IF(BE7="-","【-】","【"&amp;SUBSTITUTE(TEXT(BE7,"#,##0.00"),"-","△")&amp;"】"))</f>
        <v>【104.39】</v>
      </c>
      <c r="BF6" s="27">
        <f t="shared" ref="BF6:BO6" si="5">IF(BF7="",NA(),BF7)</f>
        <v>112.92</v>
      </c>
      <c r="BG6" s="27">
        <f t="shared" si="5"/>
        <v>87.72</v>
      </c>
      <c r="BH6" s="27">
        <f t="shared" si="5"/>
        <v>79.44</v>
      </c>
      <c r="BI6" s="27">
        <f t="shared" si="5"/>
        <v>75.06</v>
      </c>
      <c r="BJ6" s="27">
        <f t="shared" si="5"/>
        <v>71.25</v>
      </c>
      <c r="BK6" s="27">
        <f t="shared" si="5"/>
        <v>287.39</v>
      </c>
      <c r="BL6" s="27">
        <f t="shared" si="5"/>
        <v>255.67</v>
      </c>
      <c r="BM6" s="27">
        <f t="shared" si="5"/>
        <v>242.44</v>
      </c>
      <c r="BN6" s="27">
        <f t="shared" si="5"/>
        <v>228.09</v>
      </c>
      <c r="BO6" s="27">
        <f t="shared" si="5"/>
        <v>223.54</v>
      </c>
      <c r="BP6" s="23" t="str">
        <f>IF(BP7="","",IF(BP7="-","【-】","【"&amp;SUBSTITUTE(TEXT(BP7,"#,##0.00"),"-","△")&amp;"】"))</f>
        <v>【225.90】</v>
      </c>
      <c r="BQ6" s="23">
        <f t="shared" ref="BQ6:BZ6" si="6">IF(BQ7="",NA(),BQ7)</f>
        <v>0</v>
      </c>
      <c r="BR6" s="23">
        <f t="shared" si="6"/>
        <v>0</v>
      </c>
      <c r="BS6" s="23">
        <f t="shared" si="6"/>
        <v>0</v>
      </c>
      <c r="BT6" s="23">
        <f t="shared" si="6"/>
        <v>0</v>
      </c>
      <c r="BU6" s="23">
        <f t="shared" si="6"/>
        <v>0</v>
      </c>
      <c r="BV6" s="23">
        <f t="shared" si="6"/>
        <v>0</v>
      </c>
      <c r="BW6" s="23">
        <f t="shared" si="6"/>
        <v>0</v>
      </c>
      <c r="BX6" s="23">
        <f t="shared" si="6"/>
        <v>0</v>
      </c>
      <c r="BY6" s="23">
        <f t="shared" si="6"/>
        <v>0</v>
      </c>
      <c r="BZ6" s="23">
        <f t="shared" si="6"/>
        <v>0</v>
      </c>
      <c r="CA6" s="23" t="str">
        <f>IF(CA7="","",IF(CA7="-","【-】","【"&amp;SUBSTITUTE(TEXT(CA7,"#,##0.00"),"-","△")&amp;"】"))</f>
        <v>【0.00】</v>
      </c>
      <c r="CB6" s="27">
        <f t="shared" ref="CB6:CK6" si="7">IF(CB7="",NA(),CB7)</f>
        <v>149.26</v>
      </c>
      <c r="CC6" s="27">
        <f t="shared" si="7"/>
        <v>129.62</v>
      </c>
      <c r="CD6" s="27">
        <f t="shared" si="7"/>
        <v>129.32</v>
      </c>
      <c r="CE6" s="27">
        <f t="shared" si="7"/>
        <v>125.58</v>
      </c>
      <c r="CF6" s="27">
        <f t="shared" si="7"/>
        <v>64.13</v>
      </c>
      <c r="CG6" s="27">
        <f t="shared" si="7"/>
        <v>50.64</v>
      </c>
      <c r="CH6" s="27">
        <f t="shared" si="7"/>
        <v>50.67</v>
      </c>
      <c r="CI6" s="27">
        <f t="shared" si="7"/>
        <v>48.7</v>
      </c>
      <c r="CJ6" s="27">
        <f t="shared" si="7"/>
        <v>52.53</v>
      </c>
      <c r="CK6" s="27">
        <f t="shared" si="7"/>
        <v>52.75</v>
      </c>
      <c r="CL6" s="23" t="str">
        <f>IF(CL7="","",IF(CL7="-","【-】","【"&amp;SUBSTITUTE(TEXT(CL7,"#,##0.00"),"-","△")&amp;"】"))</f>
        <v>【52.93】</v>
      </c>
      <c r="CM6" s="27">
        <f t="shared" ref="CM6:CV6" si="8">IF(CM7="",NA(),CM7)</f>
        <v>64.81</v>
      </c>
      <c r="CN6" s="27">
        <f t="shared" si="8"/>
        <v>65.180000000000007</v>
      </c>
      <c r="CO6" s="27">
        <f t="shared" si="8"/>
        <v>63.75</v>
      </c>
      <c r="CP6" s="27">
        <f t="shared" si="8"/>
        <v>65.959999999999994</v>
      </c>
      <c r="CQ6" s="27">
        <f t="shared" si="8"/>
        <v>66.62</v>
      </c>
      <c r="CR6" s="27">
        <f t="shared" si="8"/>
        <v>67.209999999999994</v>
      </c>
      <c r="CS6" s="27">
        <f t="shared" si="8"/>
        <v>68.2</v>
      </c>
      <c r="CT6" s="27">
        <f t="shared" si="8"/>
        <v>68.05</v>
      </c>
      <c r="CU6" s="27">
        <f t="shared" si="8"/>
        <v>67.099999999999994</v>
      </c>
      <c r="CV6" s="27">
        <f t="shared" si="8"/>
        <v>71.900000000000006</v>
      </c>
      <c r="CW6" s="23" t="str">
        <f>IF(CW7="","",IF(CW7="-","【-】","【"&amp;SUBSTITUTE(TEXT(CW7,"#,##0.00"),"-","△")&amp;"】"))</f>
        <v>【71.88】</v>
      </c>
      <c r="CX6" s="27">
        <f t="shared" ref="CX6:DG6" si="9">IF(CX7="",NA(),CX7)</f>
        <v>90.44</v>
      </c>
      <c r="CY6" s="27">
        <f t="shared" si="9"/>
        <v>91.02</v>
      </c>
      <c r="CZ6" s="27">
        <f t="shared" si="9"/>
        <v>90.89</v>
      </c>
      <c r="DA6" s="27">
        <f t="shared" si="9"/>
        <v>91.16</v>
      </c>
      <c r="DB6" s="27">
        <f t="shared" si="9"/>
        <v>91.17</v>
      </c>
      <c r="DC6" s="27">
        <f t="shared" si="9"/>
        <v>93.21</v>
      </c>
      <c r="DD6" s="27">
        <f t="shared" si="9"/>
        <v>94.01</v>
      </c>
      <c r="DE6" s="27">
        <f t="shared" si="9"/>
        <v>94.14</v>
      </c>
      <c r="DF6" s="27">
        <f t="shared" si="9"/>
        <v>94.02</v>
      </c>
      <c r="DG6" s="27">
        <f t="shared" si="9"/>
        <v>94.43</v>
      </c>
      <c r="DH6" s="23" t="str">
        <f>IF(DH7="","",IF(DH7="-","【-】","【"&amp;SUBSTITUTE(TEXT(DH7,"#,##0.00"),"-","△")&amp;"】"))</f>
        <v>【94.36】</v>
      </c>
      <c r="DI6" s="27">
        <f t="shared" ref="DI6:DR6" si="10">IF(DI7="",NA(),DI7)</f>
        <v>4.96</v>
      </c>
      <c r="DJ6" s="27">
        <f t="shared" si="10"/>
        <v>9.18</v>
      </c>
      <c r="DK6" s="27">
        <f t="shared" si="10"/>
        <v>13.21</v>
      </c>
      <c r="DL6" s="27">
        <f t="shared" si="10"/>
        <v>16.760000000000002</v>
      </c>
      <c r="DM6" s="27">
        <f t="shared" si="10"/>
        <v>20.309999999999999</v>
      </c>
      <c r="DN6" s="27">
        <f t="shared" si="10"/>
        <v>39.35</v>
      </c>
      <c r="DO6" s="27">
        <f t="shared" si="10"/>
        <v>31.96</v>
      </c>
      <c r="DP6" s="27">
        <f t="shared" si="10"/>
        <v>34.17</v>
      </c>
      <c r="DQ6" s="27">
        <f t="shared" si="10"/>
        <v>36.770000000000003</v>
      </c>
      <c r="DR6" s="27">
        <f t="shared" si="10"/>
        <v>41.04</v>
      </c>
      <c r="DS6" s="23" t="str">
        <f>IF(DS7="","",IF(DS7="-","【-】","【"&amp;SUBSTITUTE(TEXT(DS7,"#,##0.00"),"-","△")&amp;"】"))</f>
        <v>【40.81】</v>
      </c>
      <c r="DT6" s="23">
        <f t="shared" ref="DT6:EC6" si="11">IF(DT7="",NA(),DT7)</f>
        <v>0</v>
      </c>
      <c r="DU6" s="23">
        <f t="shared" si="11"/>
        <v>0</v>
      </c>
      <c r="DV6" s="23">
        <f t="shared" si="11"/>
        <v>0</v>
      </c>
      <c r="DW6" s="23">
        <f t="shared" si="11"/>
        <v>0</v>
      </c>
      <c r="DX6" s="23">
        <f t="shared" si="11"/>
        <v>0</v>
      </c>
      <c r="DY6" s="27">
        <f t="shared" si="11"/>
        <v>1.17</v>
      </c>
      <c r="DZ6" s="27">
        <f t="shared" si="11"/>
        <v>0.93</v>
      </c>
      <c r="EA6" s="27">
        <f t="shared" si="11"/>
        <v>1.04</v>
      </c>
      <c r="EB6" s="27">
        <f t="shared" si="11"/>
        <v>1.26</v>
      </c>
      <c r="EC6" s="27">
        <f t="shared" si="11"/>
        <v>1.64</v>
      </c>
      <c r="ED6" s="23" t="str">
        <f>IF(ED7="","",IF(ED7="-","【-】","【"&amp;SUBSTITUTE(TEXT(ED7,"#,##0.00"),"-","△")&amp;"】"))</f>
        <v>【1.62】</v>
      </c>
      <c r="EE6" s="23">
        <f t="shared" ref="EE6:EN6" si="12">IF(EE7="",NA(),EE7)</f>
        <v>0</v>
      </c>
      <c r="EF6" s="23">
        <f t="shared" si="12"/>
        <v>0</v>
      </c>
      <c r="EG6" s="23">
        <f t="shared" si="12"/>
        <v>0</v>
      </c>
      <c r="EH6" s="27">
        <f t="shared" si="12"/>
        <v>0.38</v>
      </c>
      <c r="EI6" s="23">
        <f t="shared" si="12"/>
        <v>0</v>
      </c>
      <c r="EJ6" s="27">
        <f t="shared" si="12"/>
        <v>7.0000000000000007E-2</v>
      </c>
      <c r="EK6" s="27">
        <f t="shared" si="12"/>
        <v>1.87</v>
      </c>
      <c r="EL6" s="27">
        <f t="shared" si="12"/>
        <v>0.1</v>
      </c>
      <c r="EM6" s="27">
        <f t="shared" si="12"/>
        <v>0.09</v>
      </c>
      <c r="EN6" s="27">
        <f t="shared" si="12"/>
        <v>0.06</v>
      </c>
      <c r="EO6" s="23" t="str">
        <f>IF(EO7="","",IF(EO7="-","【-】","【"&amp;SUBSTITUTE(TEXT(EO7,"#,##0.00"),"-","△")&amp;"】"))</f>
        <v>【0.06】</v>
      </c>
    </row>
    <row r="7" spans="1:148" s="13" customFormat="1" x14ac:dyDescent="0.15">
      <c r="A7" s="14"/>
      <c r="B7" s="20">
        <v>2023</v>
      </c>
      <c r="C7" s="20">
        <v>220001</v>
      </c>
      <c r="D7" s="20">
        <v>46</v>
      </c>
      <c r="E7" s="20">
        <v>17</v>
      </c>
      <c r="F7" s="20">
        <v>3</v>
      </c>
      <c r="G7" s="20">
        <v>0</v>
      </c>
      <c r="H7" s="20" t="s">
        <v>98</v>
      </c>
      <c r="I7" s="20" t="s">
        <v>99</v>
      </c>
      <c r="J7" s="20" t="s">
        <v>100</v>
      </c>
      <c r="K7" s="20" t="s">
        <v>101</v>
      </c>
      <c r="L7" s="20" t="s">
        <v>102</v>
      </c>
      <c r="M7" s="20" t="s">
        <v>103</v>
      </c>
      <c r="N7" s="24" t="s">
        <v>104</v>
      </c>
      <c r="O7" s="24">
        <v>88.35</v>
      </c>
      <c r="P7" s="24">
        <v>48.37</v>
      </c>
      <c r="Q7" s="24">
        <v>101.46</v>
      </c>
      <c r="R7" s="24">
        <v>0</v>
      </c>
      <c r="S7" s="24">
        <v>3606469</v>
      </c>
      <c r="T7" s="24">
        <v>356.64</v>
      </c>
      <c r="U7" s="24">
        <v>10112.35</v>
      </c>
      <c r="V7" s="24">
        <v>257488</v>
      </c>
      <c r="W7" s="24">
        <v>46.38</v>
      </c>
      <c r="X7" s="24">
        <v>5551.7</v>
      </c>
      <c r="Y7" s="24">
        <v>113.73</v>
      </c>
      <c r="Z7" s="24">
        <v>119.24</v>
      </c>
      <c r="AA7" s="24">
        <v>115.84</v>
      </c>
      <c r="AB7" s="24">
        <v>110.73</v>
      </c>
      <c r="AC7" s="24">
        <v>116.71</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51.72</v>
      </c>
      <c r="AV7" s="24">
        <v>98.4</v>
      </c>
      <c r="AW7" s="24">
        <v>112.25</v>
      </c>
      <c r="AX7" s="24">
        <v>147.59</v>
      </c>
      <c r="AY7" s="24">
        <v>180.47</v>
      </c>
      <c r="AZ7" s="24">
        <v>97.37</v>
      </c>
      <c r="BA7" s="24">
        <v>101.14</v>
      </c>
      <c r="BB7" s="24">
        <v>104.74</v>
      </c>
      <c r="BC7" s="24">
        <v>104.74</v>
      </c>
      <c r="BD7" s="24">
        <v>104.66</v>
      </c>
      <c r="BE7" s="24">
        <v>104.39</v>
      </c>
      <c r="BF7" s="24">
        <v>112.92</v>
      </c>
      <c r="BG7" s="24">
        <v>87.72</v>
      </c>
      <c r="BH7" s="24">
        <v>79.44</v>
      </c>
      <c r="BI7" s="24">
        <v>75.06</v>
      </c>
      <c r="BJ7" s="24">
        <v>71.25</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149.26</v>
      </c>
      <c r="CC7" s="24">
        <v>129.62</v>
      </c>
      <c r="CD7" s="24">
        <v>129.32</v>
      </c>
      <c r="CE7" s="24">
        <v>125.58</v>
      </c>
      <c r="CF7" s="24">
        <v>64.13</v>
      </c>
      <c r="CG7" s="24">
        <v>50.64</v>
      </c>
      <c r="CH7" s="24">
        <v>50.67</v>
      </c>
      <c r="CI7" s="24">
        <v>48.7</v>
      </c>
      <c r="CJ7" s="24">
        <v>52.53</v>
      </c>
      <c r="CK7" s="24">
        <v>52.75</v>
      </c>
      <c r="CL7" s="24">
        <v>52.93</v>
      </c>
      <c r="CM7" s="24">
        <v>64.81</v>
      </c>
      <c r="CN7" s="24">
        <v>65.180000000000007</v>
      </c>
      <c r="CO7" s="24">
        <v>63.75</v>
      </c>
      <c r="CP7" s="24">
        <v>65.959999999999994</v>
      </c>
      <c r="CQ7" s="24">
        <v>66.62</v>
      </c>
      <c r="CR7" s="24">
        <v>67.209999999999994</v>
      </c>
      <c r="CS7" s="24">
        <v>68.2</v>
      </c>
      <c r="CT7" s="24">
        <v>68.05</v>
      </c>
      <c r="CU7" s="24">
        <v>67.099999999999994</v>
      </c>
      <c r="CV7" s="24">
        <v>71.900000000000006</v>
      </c>
      <c r="CW7" s="24">
        <v>71.88</v>
      </c>
      <c r="CX7" s="24">
        <v>90.44</v>
      </c>
      <c r="CY7" s="24">
        <v>91.02</v>
      </c>
      <c r="CZ7" s="24">
        <v>90.89</v>
      </c>
      <c r="DA7" s="24">
        <v>91.16</v>
      </c>
      <c r="DB7" s="24">
        <v>91.17</v>
      </c>
      <c r="DC7" s="24">
        <v>93.21</v>
      </c>
      <c r="DD7" s="24">
        <v>94.01</v>
      </c>
      <c r="DE7" s="24">
        <v>94.14</v>
      </c>
      <c r="DF7" s="24">
        <v>94.02</v>
      </c>
      <c r="DG7" s="24">
        <v>94.43</v>
      </c>
      <c r="DH7" s="24">
        <v>94.36</v>
      </c>
      <c r="DI7" s="24">
        <v>4.96</v>
      </c>
      <c r="DJ7" s="24">
        <v>9.18</v>
      </c>
      <c r="DK7" s="24">
        <v>13.21</v>
      </c>
      <c r="DL7" s="24">
        <v>16.760000000000002</v>
      </c>
      <c r="DM7" s="24">
        <v>20.309999999999999</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v>
      </c>
      <c r="EF7" s="24">
        <v>0</v>
      </c>
      <c r="EG7" s="24">
        <v>0</v>
      </c>
      <c r="EH7" s="24">
        <v>0.38</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105</v>
      </c>
      <c r="C9" s="15" t="s">
        <v>106</v>
      </c>
      <c r="D9" s="15" t="s">
        <v>107</v>
      </c>
      <c r="E9" s="15" t="s">
        <v>108</v>
      </c>
      <c r="F9" s="15"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49</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D187E16-E7E1-4129-B9E8-D8AABC48E458}"/>
</file>

<file path=customXml/itemProps2.xml><?xml version="1.0" encoding="utf-8"?>
<ds:datastoreItem xmlns:ds="http://schemas.openxmlformats.org/officeDocument/2006/customXml" ds:itemID="{95025364-4075-4E39-8029-7A342A95E0B3}"/>
</file>

<file path=customXml/itemProps3.xml><?xml version="1.0" encoding="utf-8"?>
<ds:datastoreItem xmlns:ds="http://schemas.openxmlformats.org/officeDocument/2006/customXml" ds:itemID="{38774787-B383-46C6-8E6F-FE6F4DF9EE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2025-02-15T05:47:19Z</dcterms:created>
  <dcterms:modified xsi:type="dcterms:W3CDTF">2025-02-15T05:47:34Z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