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2F13B4E-E577-4DE2-B7CF-E0EABE291784}" xr6:coauthVersionLast="47" xr6:coauthVersionMax="47" xr10:uidLastSave="{A03D6DCB-1FB3-4A90-86A7-E72D3A95718E}"/>
  <workbookProtection workbookAlgorithmName="SHA-512" workbookHashValue="Zp3QmUPPDeVoxQRZfWQIekuh4VEqop0Npy7r4BexENXtzWrNU6uxSWdEHwaC7iK3C67gRk8PKSAnRFwcTp8pQA==" workbookSaltValue="AvrormevNqfJQE0eE+oLv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F85" i="4"/>
  <c r="E85" i="4"/>
  <c r="BB10" i="4"/>
  <c r="AT10" i="4"/>
  <c r="AL10" i="4"/>
  <c r="W10" i="4"/>
  <c r="I10" i="4"/>
  <c r="B10" i="4"/>
  <c r="BB8" i="4"/>
  <c r="AL8" i="4"/>
  <c r="AD8" i="4"/>
  <c r="W8" i="4"/>
  <c r="P8" i="4"/>
  <c r="I8" i="4"/>
  <c r="B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<sst xmlns="http://schemas.openxmlformats.org/spreadsheetml/2006/main" count="231" uniqueCount="111">
  <si>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</si>
  <si>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</si>
  <si>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</si>
  <si>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</si>
  <si>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</si>
  <si>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</si>
  <si>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</si>
  <si>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</si>
  <si>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</si>
  <si>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</si>
  <si>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</si>
  <si>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</si>
  <si>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</si>
  <si>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</si>
  <si>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</si>
  <si>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</si>
  <si>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</si>
  <si>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</si>
  <si>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</si>
  <si>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</si>
  <si>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</si>
  <si>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</si>
  <si>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</si>
  <si>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</si>
  <si>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</si>
  <si>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</si>
  <si>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・健全性
【①	経常収支比率】
令和２年度は、費用が減少したことにより若干上昇した。令和３年度は、収益は前年度より若干低下し、費用が増加したことにより、若干低下した。令和４年度は、収益は前年度より若干上昇し、費用が減少したことにより、若干上昇した。令和５年度は、収益の増加が費用の増加を上回ったことにより、僅かに上昇した。100％以上であり、類団平均値を上回っている。
【②累積欠損金】
生じていない。
【③流動比率】
前年度から流動資産、流動負債とも増加したが、流動負債の増加率が流動資産の増加率を上回ったため前年度より低下した。100％以上であり、類団平均値を上回っている。
【④企業債残高対給水収益比率】
企業債残高は順調に減少しており、類似団体と比べ給水収益に占める企業債残高の比率は低い。
【⑤料金回収率】
給水原価に企業団を経由し支払をする他団体経費が含まれていることから100％以下の率となっているが、それらを除くと114.50％となり、類団平均値を上回っている。
【⑥給水原価】
給水原価に企業団を経由し支払をする他団体経費が含まれていることから79.91円となるが、それらを除くと69.64円となり、類団平均値を下回っている。
・効率性
【⑦施設利用率】
施設利用率は63.20％、施設能力の約2/3で推移し、類団平均値を上回っている。
【⑧有収率】
責任水量制のため、有収水量は配水量より大きい値となり、100％を上回っている。類団平均値を上回っている。</t>
    <phoneticPr fontId="4"/>
  </si>
  <si>
    <t>2. 老朽化の状況について</t>
    <phoneticPr fontId="4"/>
  </si>
  <si>
    <t>【①有形固定資産減価償却率・②管路経年化率・③管路更新率】
供給開始後約35年経過し、減価償却率は徐々に上昇しているが、電気・機械設備は随時更新を実施している。管路は耐用年数を迎えていないため、いずれも平均値を下回っている。</t>
    <phoneticPr fontId="4"/>
  </si>
  <si>
    <t>2. 老朽化の状況</t>
    <phoneticPr fontId="4"/>
  </si>
  <si>
    <t>全体総括</t>
    <rPh sb="0" eb="2">
      <t>ゼンタイ</t>
    </rPh>
    <rPh sb="2" eb="4">
      <t>ソウカツ</t>
    </rPh>
    <phoneticPr fontId="4"/>
  </si>
  <si>
    <t>損益は黒字を維持し、①経常収支比率、③流動比率、④企業債残高対給水収益比率等の各指標も良好であり、健全性は概ね保たれている。
平成31年３月に策定した経営戦略2019（2024改定版：令和6年3月中間改定）により、中長期に亘る今後の健全な用水供給を行うための取組みや財政計画に基づき、今後も健全な事業運営に努めていく。</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</si>
  <si>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</si>
  <si>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</si>
  <si>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</si>
  <si>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</si>
  <si>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</si>
  <si>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</si>
  <si>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</si>
  <si>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</si>
  <si>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</si>
  <si>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</si>
  <si>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</si>
  <si>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</si>
  <si>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</si>
  <si>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</si>
  <si>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</si>
  <si>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</si>
  <si>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</si>
  <si>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</si>
  <si>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</si>
  <si>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</si>
  <si>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</si>
  <si>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</si>
  <si>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</si>
  <si>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</si>
  <si>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</si>
  <si>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</si>
  <si>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</si>
  <si>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</si>
  <si>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</si>
  <si>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</si>
  <si>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</si>
  <si>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</si>
  <si>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</si>
  <si>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</si>
  <si>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</si>
  <si>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</si>
  <si>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</si>
  <si>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</si>
  <si>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</si>
  <si>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</si>
  <si>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</si>
  <si>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</si>
  <si>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</si>
  <si>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</si>
  <si>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</si>
  <si>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</si>
  <si>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</si>
  <si>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</si>
  <si>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</si>
  <si>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</si>
  <si>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</si>
  <si>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</si>
  <si>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</si>
  <si>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</si>
  <si>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</si>
  <si>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</si>
  <si>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</si>
  <si>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</si>
  <si>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</si>
  <si>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</si>
  <si>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</si>
  <si>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</si>
  <si>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</si>
  <si>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静岡県大井川広域水道企業団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</si>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</sst>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0.19</c:v>
                </c:pt>
                <c:pt idx="3" formatCode="#,##0.00;&quot;△&quot;#,##0.00;&quot;-&quot;">
                  <c:v>0.04</c:v>
                </c:pt>
                <c:pt idx="4">
                  <c:v>0</c:v>
                </c:pt>
              </c:numCache>
            </c:numRef>
          </c:val>
          <c:extLst>
            <c:ext xmlns:c16="http://schemas.microsoft.com/office/drawing/2014/chart" uri="{C3380CC4-5D6E-409C-BE32-E72D297353CC}">
              <c16:uniqueId val="{00000000-C964-46E4-8A9E-5F6E2221C3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964-46E4-8A9E-5F6E2221C3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108.29</c:v>
                </c:pt>
                <c:pt idx="1">
                  <c:v>111.29</c:v>
                </c:pt>
                <c:pt idx="2">
                  <c:v>109.28</c:v>
                </c:pt>
                <c:pt idx="3">
                  <c:v>110.7</c:v>
                </c:pt>
                <c:pt idx="4">
                  <c:v>111.04</c:v>
                </c:pt>
              </c:numCache>
            </c:numRef>
          </c:val>
          <c:extLst>
            <c:ext xmlns:c16="http://schemas.microsoft.com/office/drawing/2014/chart" uri="{C3380CC4-5D6E-409C-BE32-E72D297353CC}">
              <c16:uniqueId val="{00000000-1FB6-40E7-9496-4A9E10CAF3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1FB6-40E7-9496-4A9E10CAF3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51.98</c:v>
                </c:pt>
                <c:pt idx="1">
                  <c:v>54.05</c:v>
                </c:pt>
                <c:pt idx="2">
                  <c:v>55.84</c:v>
                </c:pt>
                <c:pt idx="3">
                  <c:v>57.02</c:v>
                </c:pt>
                <c:pt idx="4">
                  <c:v>58.16</c:v>
                </c:pt>
              </c:numCache>
            </c:numRef>
          </c:val>
          <c:extLst>
            <c:ext xmlns:c16="http://schemas.microsoft.com/office/drawing/2014/chart" uri="{C3380CC4-5D6E-409C-BE32-E72D297353CC}">
              <c16:uniqueId val="{00000000-A10A-47E5-90ED-F5D7028783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A10A-47E5-90ED-F5D7028783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82-4804-BDC8-7A8B97D793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6482-4804-BDC8-7A8B97D793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0C-4762-B7E6-6868E29041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1F0C-4762-B7E6-6868E29041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333.44</c:v>
                </c:pt>
                <c:pt idx="1">
                  <c:v>435.3</c:v>
                </c:pt>
                <c:pt idx="2">
                  <c:v>480.09</c:v>
                </c:pt>
                <c:pt idx="3">
                  <c:v>418.02</c:v>
                </c:pt>
                <c:pt idx="4">
                  <c:v>383.44</c:v>
                </c:pt>
              </c:numCache>
            </c:numRef>
          </c:val>
          <c:extLst>
            <c:ext xmlns:c16="http://schemas.microsoft.com/office/drawing/2014/chart" uri="{C3380CC4-5D6E-409C-BE32-E72D297353CC}">
              <c16:uniqueId val="{00000000-DB7E-4BE3-9049-D9F5AACC59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DB7E-4BE3-9049-D9F5AACC59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208.91</c:v>
                </c:pt>
                <c:pt idx="1">
                  <c:v>189.61</c:v>
                </c:pt>
                <c:pt idx="2">
                  <c:v>168.67</c:v>
                </c:pt>
                <c:pt idx="3">
                  <c:v>145.19</c:v>
                </c:pt>
                <c:pt idx="4">
                  <c:v>127.19</c:v>
                </c:pt>
              </c:numCache>
            </c:numRef>
          </c:val>
          <c:extLst>
            <c:ext xmlns:c16="http://schemas.microsoft.com/office/drawing/2014/chart" uri="{C3380CC4-5D6E-409C-BE32-E72D297353CC}">
              <c16:uniqueId val="{00000000-936A-4B90-97F6-DCDD951440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936A-4B90-97F6-DCDD951440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97.17</c:v>
                </c:pt>
                <c:pt idx="1">
                  <c:v>99.67</c:v>
                </c:pt>
                <c:pt idx="2">
                  <c:v>97.79</c:v>
                </c:pt>
                <c:pt idx="3">
                  <c:v>99.52</c:v>
                </c:pt>
                <c:pt idx="4">
                  <c:v>99.79</c:v>
                </c:pt>
              </c:numCache>
            </c:numRef>
          </c:val>
          <c:extLst>
            <c:ext xmlns:c16="http://schemas.microsoft.com/office/drawing/2014/chart" uri="{C3380CC4-5D6E-409C-BE32-E72D297353CC}">
              <c16:uniqueId val="{00000000-9095-4AAA-8D64-21F3B212E1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095-4AAA-8D64-21F3B212E1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81.48</c:v>
                </c:pt>
                <c:pt idx="1">
                  <c:v>79.400000000000006</c:v>
                </c:pt>
                <c:pt idx="2">
                  <c:v>81.739999999999995</c:v>
                </c:pt>
                <c:pt idx="3">
                  <c:v>80.11</c:v>
                </c:pt>
                <c:pt idx="4">
                  <c:v>79.91</c:v>
                </c:pt>
              </c:numCache>
            </c:numRef>
          </c:val>
          <c:extLst>
            <c:ext xmlns:c16="http://schemas.microsoft.com/office/drawing/2014/chart" uri="{C3380CC4-5D6E-409C-BE32-E72D297353CC}">
              <c16:uniqueId val="{00000000-51F3-4322-9EF6-E9786A1847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1F3-4322-9EF6-E9786A1847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64.37</c:v>
                </c:pt>
                <c:pt idx="1">
                  <c:v>64.400000000000006</c:v>
                </c:pt>
                <c:pt idx="2">
                  <c:v>63.24</c:v>
                </c:pt>
                <c:pt idx="3">
                  <c:v>63.28</c:v>
                </c:pt>
                <c:pt idx="4">
                  <c:v>63.2</c:v>
                </c:pt>
              </c:numCache>
            </c:numRef>
          </c:val>
          <c:extLst>
            <c:ext xmlns:c16="http://schemas.microsoft.com/office/drawing/2014/chart" uri="{C3380CC4-5D6E-409C-BE32-E72D297353CC}">
              <c16:uniqueId val="{00000000-0DE9-4ADD-A82D-D4E4EF1747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0DE9-4ADD-A82D-D4E4EF1747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102.1</c:v>
                </c:pt>
                <c:pt idx="1">
                  <c:v>102.12</c:v>
                </c:pt>
                <c:pt idx="2">
                  <c:v>102.27</c:v>
                </c:pt>
                <c:pt idx="3">
                  <c:v>102.64</c:v>
                </c:pt>
                <c:pt idx="4">
                  <c:v>102.74</c:v>
                </c:pt>
              </c:numCache>
            </c:numRef>
          </c:val>
          <c:extLst>
            <c:ext xmlns:c16="http://schemas.microsoft.com/office/drawing/2014/chart" uri="{C3380CC4-5D6E-409C-BE32-E72D297353CC}">
              <c16:uniqueId val="{00000000-8B67-49FE-AE82-41EBFD01FA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8B67-49FE-AE82-41EBFD01FA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静岡県　静岡県大井川広域水道企業団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94.46</v>
      </c>
      <c r="J10" s="46"/>
      <c r="K10" s="46"/>
      <c r="L10" s="46"/>
      <c r="M10" s="46"/>
      <c r="N10" s="46"/>
      <c r="O10" s="80"/>
      <c r="P10" s="47">
        <f>データ!$P$6</f>
        <v>96.65</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585779</v>
      </c>
      <c r="AM10" s="44"/>
      <c r="AN10" s="44"/>
      <c r="AO10" s="44"/>
      <c r="AP10" s="44"/>
      <c r="AQ10" s="44"/>
      <c r="AR10" s="44"/>
      <c r="AS10" s="44"/>
      <c r="AT10" s="45">
        <f>データ!$V$6</f>
        <v>932.12</v>
      </c>
      <c r="AU10" s="46"/>
      <c r="AV10" s="46"/>
      <c r="AW10" s="46"/>
      <c r="AX10" s="46"/>
      <c r="AY10" s="46"/>
      <c r="AZ10" s="46"/>
      <c r="BA10" s="46"/>
      <c r="BB10" s="47">
        <f>データ!$W$6</f>
        <v>628.44000000000005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26</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69EXeJdz/5sJn2yifEAyvhAbxlwLyDYmRJU0hMVhpTIIeA6YFRtCzmNnZEDg/wfFmee7razhnnSSDwWp3a9pLQ==" saltValue="/GoJQwWdw37q9UMXr3T7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229334</v>
      </c>
      <c r="D6" s="20">
        <f t="shared" si="3"/>
        <v>46</v>
      </c>
      <c r="E6" s="20">
        <f t="shared" si="3"/>
        <v>1</v>
      </c>
      <c r="F6" s="20">
        <f t="shared" si="3"/>
        <v>0</v>
      </c>
      <c r="G6" s="20">
        <f t="shared" si="3"/>
        <v>2</v>
      </c>
      <c r="H6" s="20" t="str">
        <f t="shared" si="3"/>
        <v>静岡県　静岡県大井川広域水道企業団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94.46</v>
      </c>
      <c r="P6" s="21">
        <f t="shared" si="3"/>
        <v>96.65</v>
      </c>
      <c r="Q6" s="21">
        <f t="shared" si="3"/>
        <v>0</v>
      </c>
      <c r="R6" s="21" t="str">
        <f t="shared" si="3"/>
        <v>-</v>
      </c>
      <c r="S6" s="21" t="str">
        <f t="shared" si="3"/>
        <v>-</v>
      </c>
      <c r="T6" s="21" t="str">
        <f t="shared" si="3"/>
        <v>-</v>
      </c>
      <c r="U6" s="21">
        <f t="shared" si="3"/>
        <v>585779</v>
      </c>
      <c r="V6" s="21">
        <f t="shared" si="3"/>
        <v>932.12</v>
      </c>
      <c r="W6" s="21">
        <f t="shared" si="3"/>
        <v>628.44000000000005</v>
      </c>
      <c r="X6" s="22">
        <f>IF(X7="",NA(),X7)</f>
        <v>108.29</v>
      </c>
      <c r="Y6" s="22">
        <f t="shared" ref="Y6:AG6" si="4">IF(Y7="",NA(),Y7)</f>
        <v>111.29</v>
      </c>
      <c r="Z6" s="22">
        <f t="shared" si="4"/>
        <v>109.28</v>
      </c>
      <c r="AA6" s="22">
        <f t="shared" si="4"/>
        <v>110.7</v>
      </c>
      <c r="AB6" s="22">
        <f t="shared" si="4"/>
        <v>111.04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333.44</v>
      </c>
      <c r="AU6" s="22">
        <f t="shared" ref="AU6:BC6" si="6">IF(AU7="",NA(),AU7)</f>
        <v>435.3</v>
      </c>
      <c r="AV6" s="22">
        <f t="shared" si="6"/>
        <v>480.09</v>
      </c>
      <c r="AW6" s="22">
        <f t="shared" si="6"/>
        <v>418.02</v>
      </c>
      <c r="AX6" s="22">
        <f t="shared" si="6"/>
        <v>383.44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208.91</v>
      </c>
      <c r="BF6" s="22">
        <f t="shared" ref="BF6:BN6" si="7">IF(BF7="",NA(),BF7)</f>
        <v>189.61</v>
      </c>
      <c r="BG6" s="22">
        <f t="shared" si="7"/>
        <v>168.67</v>
      </c>
      <c r="BH6" s="22">
        <f t="shared" si="7"/>
        <v>145.19</v>
      </c>
      <c r="BI6" s="22">
        <f t="shared" si="7"/>
        <v>127.19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97.17</v>
      </c>
      <c r="BQ6" s="22">
        <f t="shared" ref="BQ6:BY6" si="8">IF(BQ7="",NA(),BQ7)</f>
        <v>99.67</v>
      </c>
      <c r="BR6" s="22">
        <f t="shared" si="8"/>
        <v>97.79</v>
      </c>
      <c r="BS6" s="22">
        <f t="shared" si="8"/>
        <v>99.52</v>
      </c>
      <c r="BT6" s="22">
        <f t="shared" si="8"/>
        <v>99.79</v>
      </c>
      <c r="BU6" s="22">
        <f t="shared" si="8"/>
        <v>112.84</v>
      </c>
      <c r="BV6" s="22">
        <f t="shared" si="8"/>
        <v>110.77</v>
      </c>
      <c r="BW6" s="22">
        <f t="shared" si="8"/>
        <v>112.35</v>
      </c>
      <c r="BX6" s="22">
        <f t="shared" si="8"/>
        <v>106.47</v>
      </c>
      <c r="BY6" s="22">
        <f t="shared" si="8"/>
        <v>107.7</v>
      </c>
      <c r="BZ6" s="21" t="str">
        <f>IF(BZ7="","",IF(BZ7="-","【-】","【"&amp;SUBSTITUTE(TEXT(BZ7,"#,##0.00"),"-","△")&amp;"】"))</f>
        <v>【107.70】</v>
      </c>
      <c r="CA6" s="22">
        <f>IF(CA7="",NA(),CA7)</f>
        <v>81.48</v>
      </c>
      <c r="CB6" s="22">
        <f t="shared" ref="CB6:CJ6" si="9">IF(CB7="",NA(),CB7)</f>
        <v>79.400000000000006</v>
      </c>
      <c r="CC6" s="22">
        <f t="shared" si="9"/>
        <v>81.739999999999995</v>
      </c>
      <c r="CD6" s="22">
        <f t="shared" si="9"/>
        <v>80.11</v>
      </c>
      <c r="CE6" s="22">
        <f t="shared" si="9"/>
        <v>79.91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64.37</v>
      </c>
      <c r="CM6" s="22">
        <f t="shared" ref="CM6:CU6" si="10">IF(CM7="",NA(),CM7)</f>
        <v>64.400000000000006</v>
      </c>
      <c r="CN6" s="22">
        <f t="shared" si="10"/>
        <v>63.24</v>
      </c>
      <c r="CO6" s="22">
        <f t="shared" si="10"/>
        <v>63.28</v>
      </c>
      <c r="CP6" s="22">
        <f t="shared" si="10"/>
        <v>63.2</v>
      </c>
      <c r="CQ6" s="22">
        <f t="shared" si="10"/>
        <v>61.69</v>
      </c>
      <c r="CR6" s="22">
        <f t="shared" si="10"/>
        <v>62.26</v>
      </c>
      <c r="CS6" s="22">
        <f t="shared" si="10"/>
        <v>62.22</v>
      </c>
      <c r="CT6" s="22">
        <f t="shared" si="10"/>
        <v>61.45</v>
      </c>
      <c r="CU6" s="22">
        <f t="shared" si="10"/>
        <v>61.63</v>
      </c>
      <c r="CV6" s="21" t="str">
        <f>IF(CV7="","",IF(CV7="-","【-】","【"&amp;SUBSTITUTE(TEXT(CV7,"#,##0.00"),"-","△")&amp;"】"))</f>
        <v>【61.63】</v>
      </c>
      <c r="CW6" s="22">
        <f>IF(CW7="",NA(),CW7)</f>
        <v>102.1</v>
      </c>
      <c r="CX6" s="22">
        <f t="shared" ref="CX6:DF6" si="11">IF(CX7="",NA(),CX7)</f>
        <v>102.12</v>
      </c>
      <c r="CY6" s="22">
        <f t="shared" si="11"/>
        <v>102.27</v>
      </c>
      <c r="CZ6" s="22">
        <f t="shared" si="11"/>
        <v>102.64</v>
      </c>
      <c r="DA6" s="22">
        <f t="shared" si="11"/>
        <v>102.74</v>
      </c>
      <c r="DB6" s="22">
        <f t="shared" si="11"/>
        <v>100</v>
      </c>
      <c r="DC6" s="22">
        <f t="shared" si="11"/>
        <v>100.16</v>
      </c>
      <c r="DD6" s="22">
        <f t="shared" si="11"/>
        <v>100.28</v>
      </c>
      <c r="DE6" s="22">
        <f t="shared" si="11"/>
        <v>100.29</v>
      </c>
      <c r="DF6" s="22">
        <f t="shared" si="11"/>
        <v>100.36</v>
      </c>
      <c r="DG6" s="21" t="str">
        <f>IF(DG7="","",IF(DG7="-","【-】","【"&amp;SUBSTITUTE(TEXT(DG7,"#,##0.00"),"-","△")&amp;"】"))</f>
        <v>【100.36】</v>
      </c>
      <c r="DH6" s="22">
        <f>IF(DH7="",NA(),DH7)</f>
        <v>51.98</v>
      </c>
      <c r="DI6" s="22">
        <f t="shared" ref="DI6:DQ6" si="12">IF(DI7="",NA(),DI7)</f>
        <v>54.05</v>
      </c>
      <c r="DJ6" s="22">
        <f t="shared" si="12"/>
        <v>55.84</v>
      </c>
      <c r="DK6" s="22">
        <f t="shared" si="12"/>
        <v>57.02</v>
      </c>
      <c r="DL6" s="22">
        <f t="shared" si="12"/>
        <v>58.16</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2">
        <f t="shared" si="14"/>
        <v>0.19</v>
      </c>
      <c r="EG6" s="22">
        <f t="shared" si="14"/>
        <v>0.04</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229334</v>
      </c>
      <c r="D7" s="24">
        <v>46</v>
      </c>
      <c r="E7" s="24">
        <v>1</v>
      </c>
      <c r="F7" s="24">
        <v>0</v>
      </c>
      <c r="G7" s="24">
        <v>2</v>
      </c>
      <c r="H7" s="24" t="s">
        <v>95</v>
      </c>
      <c r="I7" s="24" t="s">
        <v>96</v>
      </c>
      <c r="J7" s="24" t="s">
        <v>97</v>
      </c>
      <c r="K7" s="24" t="s">
        <v>98</v>
      </c>
      <c r="L7" s="24" t="s">
        <v>99</v>
      </c>
      <c r="M7" s="24" t="s">
        <v>100</v>
      </c>
      <c r="N7" s="25" t="s">
        <v>101</v>
      </c>
      <c r="O7" s="25">
        <v>94.46</v>
      </c>
      <c r="P7" s="25">
        <v>96.65</v>
      </c>
      <c r="Q7" s="25">
        <v>0</v>
      </c>
      <c r="R7" s="25" t="s">
        <v>101</v>
      </c>
      <c r="S7" s="25" t="s">
        <v>101</v>
      </c>
      <c r="T7" s="25" t="s">
        <v>101</v>
      </c>
      <c r="U7" s="25">
        <v>585779</v>
      </c>
      <c r="V7" s="25">
        <v>932.12</v>
      </c>
      <c r="W7" s="25">
        <v>628.44000000000005</v>
      </c>
      <c r="X7" s="25">
        <v>108.29</v>
      </c>
      <c r="Y7" s="25">
        <v>111.29</v>
      </c>
      <c r="Z7" s="25">
        <v>109.28</v>
      </c>
      <c r="AA7" s="25">
        <v>110.7</v>
      </c>
      <c r="AB7" s="25">
        <v>111.04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333.44</v>
      </c>
      <c r="AU7" s="25">
        <v>435.3</v>
      </c>
      <c r="AV7" s="25">
        <v>480.09</v>
      </c>
      <c r="AW7" s="25">
        <v>418.02</v>
      </c>
      <c r="AX7" s="25">
        <v>383.44</v>
      </c>
      <c r="AY7" s="25">
        <v>271.10000000000002</v>
      </c>
      <c r="AZ7" s="25">
        <v>284.45</v>
      </c>
      <c r="BA7" s="25">
        <v>309.23</v>
      </c>
      <c r="BB7" s="25">
        <v>313.43</v>
      </c>
      <c r="BC7" s="25">
        <v>303.10000000000002</v>
      </c>
      <c r="BD7" s="25">
        <v>303.10000000000002</v>
      </c>
      <c r="BE7" s="25">
        <v>208.91</v>
      </c>
      <c r="BF7" s="25">
        <v>189.61</v>
      </c>
      <c r="BG7" s="25">
        <v>168.67</v>
      </c>
      <c r="BH7" s="25">
        <v>145.19</v>
      </c>
      <c r="BI7" s="25">
        <v>127.19</v>
      </c>
      <c r="BJ7" s="25">
        <v>272.95999999999998</v>
      </c>
      <c r="BK7" s="25">
        <v>260.95999999999998</v>
      </c>
      <c r="BL7" s="25">
        <v>240.07</v>
      </c>
      <c r="BM7" s="25">
        <v>224.81</v>
      </c>
      <c r="BN7" s="25">
        <v>210.83</v>
      </c>
      <c r="BO7" s="25">
        <v>210.83</v>
      </c>
      <c r="BP7" s="25">
        <v>97.17</v>
      </c>
      <c r="BQ7" s="25">
        <v>99.67</v>
      </c>
      <c r="BR7" s="25">
        <v>97.79</v>
      </c>
      <c r="BS7" s="25">
        <v>99.52</v>
      </c>
      <c r="BT7" s="25">
        <v>99.79</v>
      </c>
      <c r="BU7" s="25">
        <v>112.84</v>
      </c>
      <c r="BV7" s="25">
        <v>110.77</v>
      </c>
      <c r="BW7" s="25">
        <v>112.35</v>
      </c>
      <c r="BX7" s="25">
        <v>106.47</v>
      </c>
      <c r="BY7" s="25">
        <v>107.7</v>
      </c>
      <c r="BZ7" s="25">
        <v>107.7</v>
      </c>
      <c r="CA7" s="25">
        <v>81.48</v>
      </c>
      <c r="CB7" s="25">
        <v>79.400000000000006</v>
      </c>
      <c r="CC7" s="25">
        <v>81.739999999999995</v>
      </c>
      <c r="CD7" s="25">
        <v>80.11</v>
      </c>
      <c r="CE7" s="25">
        <v>79.91</v>
      </c>
      <c r="CF7" s="25">
        <v>73.849999999999994</v>
      </c>
      <c r="CG7" s="25">
        <v>73.180000000000007</v>
      </c>
      <c r="CH7" s="25">
        <v>73.05</v>
      </c>
      <c r="CI7" s="25">
        <v>77.53</v>
      </c>
      <c r="CJ7" s="25">
        <v>76.25</v>
      </c>
      <c r="CK7" s="25">
        <v>76.25</v>
      </c>
      <c r="CL7" s="25">
        <v>64.37</v>
      </c>
      <c r="CM7" s="25">
        <v>64.400000000000006</v>
      </c>
      <c r="CN7" s="25">
        <v>63.24</v>
      </c>
      <c r="CO7" s="25">
        <v>63.28</v>
      </c>
      <c r="CP7" s="25">
        <v>63.2</v>
      </c>
      <c r="CQ7" s="25">
        <v>61.69</v>
      </c>
      <c r="CR7" s="25">
        <v>62.26</v>
      </c>
      <c r="CS7" s="25">
        <v>62.22</v>
      </c>
      <c r="CT7" s="25">
        <v>61.45</v>
      </c>
      <c r="CU7" s="25">
        <v>61.63</v>
      </c>
      <c r="CV7" s="25">
        <v>61.63</v>
      </c>
      <c r="CW7" s="25">
        <v>102.1</v>
      </c>
      <c r="CX7" s="25">
        <v>102.12</v>
      </c>
      <c r="CY7" s="25">
        <v>102.27</v>
      </c>
      <c r="CZ7" s="25">
        <v>102.64</v>
      </c>
      <c r="DA7" s="25">
        <v>102.74</v>
      </c>
      <c r="DB7" s="25">
        <v>100</v>
      </c>
      <c r="DC7" s="25">
        <v>100.16</v>
      </c>
      <c r="DD7" s="25">
        <v>100.28</v>
      </c>
      <c r="DE7" s="25">
        <v>100.29</v>
      </c>
      <c r="DF7" s="25">
        <v>100.36</v>
      </c>
      <c r="DG7" s="25">
        <v>100.36</v>
      </c>
      <c r="DH7" s="25">
        <v>51.98</v>
      </c>
      <c r="DI7" s="25">
        <v>54.05</v>
      </c>
      <c r="DJ7" s="25">
        <v>55.84</v>
      </c>
      <c r="DK7" s="25">
        <v>57.02</v>
      </c>
      <c r="DL7" s="25">
        <v>58.16</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0.19</v>
      </c>
      <c r="EG7" s="25">
        <v>0.04</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374F785-95B7-46E9-90C0-4BAEEA7BECF7}"/>
</file>

<file path=customXml/itemProps2.xml><?xml version="1.0" encoding="utf-8"?>
<ds:datastoreItem xmlns:ds="http://schemas.openxmlformats.org/officeDocument/2006/customXml" ds:itemID="{4610F696-1BC9-4DE4-B837-68B924A96E5E}"/>
</file>

<file path=customXml/itemProps3.xml><?xml version="1.0" encoding="utf-8"?>
<ds:datastoreItem xmlns:ds="http://schemas.openxmlformats.org/officeDocument/2006/customXml" ds:itemID="{FDCEEF40-37D0-4B1B-AC10-75A95BA2CD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2025-02-07T12:59:35Z</dcterms:created>
  <dcterms:modified xsi:type="dcterms:W3CDTF">2025-02-07T12:59:58Z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