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1E75E3E-B2AC-4613-88C6-59CE5AA3780F}" xr6:coauthVersionLast="47" xr6:coauthVersionMax="47" xr10:uidLastSave="{062E9508-4CA5-4264-853B-F4E544CEF903}"/>
  <workbookProtection workbookAlgorithmName="SHA-512" workbookHashValue="QBOUM3gi84kyQMi05t634I/ib43g6WHT0ik50ccfcbtvsvUyLxNoKzPF+BDCM/hXPQu/X/0/MsdI/W5P4/6fXA==" workbookSaltValue="0BU8NC6Mu49vRGTxHJ/R2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E85" i="4"/>
  <c r="BB10" i="4"/>
  <c r="AT10" i="4"/>
  <c r="W10" i="4"/>
  <c r="P10" i="4"/>
  <c r="B10" i="4"/>
  <c r="BB8" i="4"/>
  <c r="AT8" i="4"/>
  <c r="AL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<sst xmlns="http://schemas.openxmlformats.org/spreadsheetml/2006/main" count="228" uniqueCount="111">
  <si>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</si>
  <si>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</si>
  <si>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</si>
  <si>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</si>
  <si>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</si>
  <si>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</si>
  <si>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</si>
  <si>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</si>
  <si>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</si>
  <si>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</si>
  <si>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</si>
  <si>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</si>
  <si>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</si>
  <si>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</si>
  <si>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</si>
  <si>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</si>
  <si>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</si>
  <si>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</si>
  <si>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</si>
  <si>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</si>
  <si>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</si>
  <si>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</si>
  <si>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</si>
  <si>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</si>
  <si>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</si>
  <si>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</si>
  <si>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</si>
  <si>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</si>
  <si>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</si>
  <si>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</si>
  <si>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</si>
  <si>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</si>
  <si>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</si>
  <si>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</si>
  <si>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</si>
  <si>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</si>
  <si>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</si>
  <si>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</si>
  <si>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</si>
  <si>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</si>
  <si>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</si>
  <si>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</si>
  <si>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</si>
  <si>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</si>
  <si>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</si>
  <si>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</si>
  <si>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</si>
  <si>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</si>
  <si>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</si>
  <si>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</si>
  <si>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</si>
  <si>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</si>
  <si>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</si>
  <si>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</si>
  <si>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</si>
  <si>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</si>
  <si>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</si>
  <si>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</si>
  <si>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</si>
  <si>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</si>
  <si>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</si>
  <si>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</si>
  <si>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</si>
  <si>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</si>
  <si>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</si>
  <si>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</si>
  <si>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</si>
  <si>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</si>
  <si>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</si>
  <si>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</si>
  <si>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</si>
  <si>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</si>
  <si>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</si>
  <si>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</si>
  <si>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</si>
  <si>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</si>
  <si>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</si>
  <si>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</si>
  <si>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</si>
  <si>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</si>
  <si>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</si>
  <si>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</si>
  <si>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</si>
  <si>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</si>
  <si>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</si>
  <si>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</si>
  <si>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</si>
  <si>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</si>
  <si>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</si>
  <si>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</si>
  <si>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</si>
  <si>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</si>
  <si>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</si>
  <si>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</si>
  <si>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</si>
  <si>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</si>
  <si>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</si>
  <si>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</si>
  <si>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</si>
  <si>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</si>
  <si>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</si>
  <si>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</si>
  <si>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</si>
  <si>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</si>
  <si>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</si>
  <si>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</si>
  <si>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</si>
  <si>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</si>
  <si>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については、耐用年数を経過した電気・機械設備の更新工事を計画的に実施していること、また令和3年度に沈澱池等の浄水処理施設の供用を開始したことなどから、類似団体の平均よりも低くなっているが、土木施設の老朽化は進んでおり、上昇傾向にある。
　②管路経年化率については、平成29年度から耐震化対策として、耐震管への布設替工事を計画的に実施しているため、類似団体の平均よりも低くなっている。
　③管路更新率については、上記耐震化対策により、類似団体の平均よりも高くなっている。</t>
    <phoneticPr fontId="4"/>
  </si>
  <si>
    <t>　上記動向をもとに総合的に判断すると、経常収支比率や料金回収率は低いものの、当面、安定した経営が継続できると考えられる。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rPh sb="38" eb="40">
      <t>トウメン</t>
    </rPh>
    <phoneticPr fontId="4"/>
  </si>
  <si>
    <t>　経営の健全性については、①経常収支比率及び⑤料金回収率が、ともに100％を若干下回っているのは、施設の建設投資に伴う減価償却費の増加や物価高騰等によるものである。
　②累積欠損金比率については、累積欠損金が発生しておらず、経営の健全性は確保されている。
　③流動比率については、100％を大きく超えており、かつ、現金預金の比率が高いため、短期債務に対する支払能力も良好である。
　④企業債残高対給水収益比率については、企業債残高が内部留保資金の活用による新規企業債の発行抑制等により減少しているため、類似団体の平均を下回っている。
　効率性については、⑦施設利用率が約50％と類似団体の平均より低くなっているが、需要が多い春季から夏季においては70％弱で推移する施設がある。施設の故障により設備の能力が低下しても30％の余裕があることは、「安全・安定」供給に必要な施設規模となっている。
　⑧有収率は、類似団体の平均より若干低い数値で推移しているが、十分に高い数値であり、施設の稼働が収益に繋がっていると考えられる。
　⑥給水原価が類似団体の平均より高くなっているのは、他県に比べて用水供給地域が広範囲かつ水源から遠く、地形的にも起伏があるため施設整備費が割高となることや、施設利用率が低いためである。</t>
    <rPh sb="49" eb="51">
      <t>シセツ</t>
    </rPh>
    <rPh sb="52" eb="54">
      <t>ケンセツ</t>
    </rPh>
    <rPh sb="54" eb="56">
      <t>トウシ</t>
    </rPh>
    <rPh sb="57" eb="58">
      <t>トモナ</t>
    </rPh>
    <rPh sb="59" eb="61">
      <t>ゲンカ</t>
    </rPh>
    <rPh sb="61" eb="63">
      <t>ショウキャク</t>
    </rPh>
    <rPh sb="63" eb="64">
      <t>ヒ</t>
    </rPh>
    <rPh sb="65" eb="67">
      <t>ゾウカ</t>
    </rPh>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</si>
</sst>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0.94</c:v>
                </c:pt>
                <c:pt idx="1">
                  <c:v>0.95</c:v>
                </c:pt>
                <c:pt idx="2">
                  <c:v>0.56000000000000005</c:v>
                </c:pt>
                <c:pt idx="3">
                  <c:v>1.23</c:v>
                </c:pt>
                <c:pt idx="4">
                  <c:v>0.75</c:v>
                </c:pt>
              </c:numCache>
            </c:numRef>
          </c:val>
          <c:extLst>
            <c:ext xmlns:c16="http://schemas.microsoft.com/office/drawing/2014/chart" uri="{C3380CC4-5D6E-409C-BE32-E72D297353CC}">
              <c16:uniqueId val="{00000000-2DF4-47BD-8F9C-AE828A3E0E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2DF4-47BD-8F9C-AE828A3E0E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48.71</c:v>
                </c:pt>
                <c:pt idx="1">
                  <c:v>48.86</c:v>
                </c:pt>
                <c:pt idx="2">
                  <c:v>48.82</c:v>
                </c:pt>
                <c:pt idx="3">
                  <c:v>48.84</c:v>
                </c:pt>
                <c:pt idx="4">
                  <c:v>49.75</c:v>
                </c:pt>
              </c:numCache>
            </c:numRef>
          </c:val>
          <c:extLst>
            <c:ext xmlns:c16="http://schemas.microsoft.com/office/drawing/2014/chart" uri="{C3380CC4-5D6E-409C-BE32-E72D297353CC}">
              <c16:uniqueId val="{00000000-B6C2-4825-A127-6F35C040F0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B6C2-4825-A127-6F35C040F0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99.1</c:v>
                </c:pt>
                <c:pt idx="2">
                  <c:v>99.06</c:v>
                </c:pt>
                <c:pt idx="3">
                  <c:v>98.94</c:v>
                </c:pt>
                <c:pt idx="4">
                  <c:v>99.83</c:v>
                </c:pt>
              </c:numCache>
            </c:numRef>
          </c:val>
          <c:extLst>
            <c:ext xmlns:c16="http://schemas.microsoft.com/office/drawing/2014/chart" uri="{C3380CC4-5D6E-409C-BE32-E72D297353CC}">
              <c16:uniqueId val="{00000000-EC74-40CD-AD08-5F663ECA34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EC74-40CD-AD08-5F663ECA34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101.93</c:v>
                </c:pt>
                <c:pt idx="1">
                  <c:v>104.24</c:v>
                </c:pt>
                <c:pt idx="2">
                  <c:v>104.37</c:v>
                </c:pt>
                <c:pt idx="3">
                  <c:v>100.8</c:v>
                </c:pt>
                <c:pt idx="4">
                  <c:v>99.9</c:v>
                </c:pt>
              </c:numCache>
            </c:numRef>
          </c:val>
          <c:extLst>
            <c:ext xmlns:c16="http://schemas.microsoft.com/office/drawing/2014/chart" uri="{C3380CC4-5D6E-409C-BE32-E72D297353CC}">
              <c16:uniqueId val="{00000000-1357-4067-B37A-82954774AE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1357-4067-B37A-82954774AE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54.62</c:v>
                </c:pt>
                <c:pt idx="1">
                  <c:v>55.86</c:v>
                </c:pt>
                <c:pt idx="2">
                  <c:v>54.82</c:v>
                </c:pt>
                <c:pt idx="3">
                  <c:v>55.83</c:v>
                </c:pt>
                <c:pt idx="4">
                  <c:v>56.34</c:v>
                </c:pt>
              </c:numCache>
            </c:numRef>
          </c:val>
          <c:extLst>
            <c:ext xmlns:c16="http://schemas.microsoft.com/office/drawing/2014/chart" uri="{C3380CC4-5D6E-409C-BE32-E72D297353CC}">
              <c16:uniqueId val="{00000000-6D25-4EE0-B0CE-CD0B9EF3B9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6D25-4EE0-B0CE-CD0B9EF3B9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20.74</c:v>
                </c:pt>
                <c:pt idx="1">
                  <c:v>21.29</c:v>
                </c:pt>
                <c:pt idx="2">
                  <c:v>21.67</c:v>
                </c:pt>
                <c:pt idx="3">
                  <c:v>24.38</c:v>
                </c:pt>
                <c:pt idx="4">
                  <c:v>30.17</c:v>
                </c:pt>
              </c:numCache>
            </c:numRef>
          </c:val>
          <c:extLst>
            <c:ext xmlns:c16="http://schemas.microsoft.com/office/drawing/2014/chart" uri="{C3380CC4-5D6E-409C-BE32-E72D297353CC}">
              <c16:uniqueId val="{00000000-AE60-42DF-8623-D651E13D11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AE60-42DF-8623-D651E13D11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0-4297-BDBD-2DB2820242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DC80-4297-BDBD-2DB2820242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438.96</c:v>
                </c:pt>
                <c:pt idx="1">
                  <c:v>497.28</c:v>
                </c:pt>
                <c:pt idx="2">
                  <c:v>508.29</c:v>
                </c:pt>
                <c:pt idx="3">
                  <c:v>431.36</c:v>
                </c:pt>
                <c:pt idx="4">
                  <c:v>444.56</c:v>
                </c:pt>
              </c:numCache>
            </c:numRef>
          </c:val>
          <c:extLst>
            <c:ext xmlns:c16="http://schemas.microsoft.com/office/drawing/2014/chart" uri="{C3380CC4-5D6E-409C-BE32-E72D297353CC}">
              <c16:uniqueId val="{00000000-9198-4C7A-A6FF-901618C9F1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9198-4C7A-A6FF-901618C9F1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179.5</c:v>
                </c:pt>
                <c:pt idx="1">
                  <c:v>157.66999999999999</c:v>
                </c:pt>
                <c:pt idx="2">
                  <c:v>135.13</c:v>
                </c:pt>
                <c:pt idx="3">
                  <c:v>112.85</c:v>
                </c:pt>
                <c:pt idx="4">
                  <c:v>91.29</c:v>
                </c:pt>
              </c:numCache>
            </c:numRef>
          </c:val>
          <c:extLst>
            <c:ext xmlns:c16="http://schemas.microsoft.com/office/drawing/2014/chart" uri="{C3380CC4-5D6E-409C-BE32-E72D297353CC}">
              <c16:uniqueId val="{00000000-3E74-4B60-9610-CC77FC6A36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3E74-4B60-9610-CC77FC6A36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c:v>
                </c:pt>
                <c:pt idx="1">
                  <c:v>103.9</c:v>
                </c:pt>
                <c:pt idx="2">
                  <c:v>104.42</c:v>
                </c:pt>
                <c:pt idx="3">
                  <c:v>100.28</c:v>
                </c:pt>
                <c:pt idx="4">
                  <c:v>99.33</c:v>
                </c:pt>
              </c:numCache>
            </c:numRef>
          </c:val>
          <c:extLst>
            <c:ext xmlns:c16="http://schemas.microsoft.com/office/drawing/2014/chart" uri="{C3380CC4-5D6E-409C-BE32-E72D297353CC}">
              <c16:uniqueId val="{00000000-4649-4711-977F-DADB0FE4DF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4649-4711-977F-DADB0FE4DF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105.54</c:v>
                </c:pt>
                <c:pt idx="1">
                  <c:v>102.87</c:v>
                </c:pt>
                <c:pt idx="2">
                  <c:v>102.4</c:v>
                </c:pt>
                <c:pt idx="3">
                  <c:v>106.64</c:v>
                </c:pt>
                <c:pt idx="4">
                  <c:v>105.63</c:v>
                </c:pt>
              </c:numCache>
            </c:numRef>
          </c:val>
          <c:extLst>
            <c:ext xmlns:c16="http://schemas.microsoft.com/office/drawing/2014/chart" uri="{C3380CC4-5D6E-409C-BE32-E72D297353CC}">
              <c16:uniqueId val="{00000000-5AF3-4C66-B692-71F56C420C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AF3-4C66-B692-71F56C420C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f>データ!$R$6</f>
        <v>1757527</v>
      </c>
      <c r="AM8" s="44"/>
      <c r="AN8" s="44"/>
      <c r="AO8" s="44"/>
      <c r="AP8" s="44"/>
      <c r="AQ8" s="44"/>
      <c r="AR8" s="44"/>
      <c r="AS8" s="44"/>
      <c r="AT8" s="45">
        <f>データ!$S$6</f>
        <v>5774.48</v>
      </c>
      <c r="AU8" s="46"/>
      <c r="AV8" s="46"/>
      <c r="AW8" s="46"/>
      <c r="AX8" s="46"/>
      <c r="AY8" s="46"/>
      <c r="AZ8" s="46"/>
      <c r="BA8" s="46"/>
      <c r="BB8" s="47">
        <f>データ!$T$6</f>
        <v>304.36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89.84</v>
      </c>
      <c r="J10" s="46"/>
      <c r="K10" s="46"/>
      <c r="L10" s="46"/>
      <c r="M10" s="46"/>
      <c r="N10" s="46"/>
      <c r="O10" s="80"/>
      <c r="P10" s="47">
        <f>データ!$P$6</f>
        <v>99.48</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1442775</v>
      </c>
      <c r="AM10" s="44"/>
      <c r="AN10" s="44"/>
      <c r="AO10" s="44"/>
      <c r="AP10" s="44"/>
      <c r="AQ10" s="44"/>
      <c r="AR10" s="44"/>
      <c r="AS10" s="44"/>
      <c r="AT10" s="45">
        <f>データ!$V$6</f>
        <v>1718.01</v>
      </c>
      <c r="AU10" s="46"/>
      <c r="AV10" s="46"/>
      <c r="AW10" s="46"/>
      <c r="AX10" s="46"/>
      <c r="AY10" s="46"/>
      <c r="AZ10" s="46"/>
      <c r="BA10" s="46"/>
      <c r="BB10" s="47">
        <f>データ!$W$6</f>
        <v>839.79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2m2CB+U1XwvheP7Iv5XEoO9AFcVxWsWeQY7viwhFGfYf8V9Pjb8v5KGumktLK/zVnXcKpnl0eAInU94q3BmhAg==" saltValue="i6Gk27X2DWOnaEpAnA9n8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240001</v>
      </c>
      <c r="D6" s="20">
        <f t="shared" si="3"/>
        <v>46</v>
      </c>
      <c r="E6" s="20">
        <f t="shared" si="3"/>
        <v>1</v>
      </c>
      <c r="F6" s="20">
        <f t="shared" si="3"/>
        <v>0</v>
      </c>
      <c r="G6" s="20">
        <f t="shared" si="3"/>
        <v>2</v>
      </c>
      <c r="H6" s="20" t="str">
        <f t="shared" si="3"/>
        <v>三重県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89.84</v>
      </c>
      <c r="P6" s="21">
        <f t="shared" si="3"/>
        <v>99.48</v>
      </c>
      <c r="Q6" s="21">
        <f t="shared" si="3"/>
        <v>0</v>
      </c>
      <c r="R6" s="21">
        <f t="shared" si="3"/>
        <v>1757527</v>
      </c>
      <c r="S6" s="21">
        <f t="shared" si="3"/>
        <v>5774.48</v>
      </c>
      <c r="T6" s="21">
        <f t="shared" si="3"/>
        <v>304.36</v>
      </c>
      <c r="U6" s="21">
        <f t="shared" si="3"/>
        <v>1442775</v>
      </c>
      <c r="V6" s="21">
        <f t="shared" si="3"/>
        <v>1718.01</v>
      </c>
      <c r="W6" s="21">
        <f t="shared" si="3"/>
        <v>839.79</v>
      </c>
      <c r="X6" s="22">
        <f>IF(X7="",NA(),X7)</f>
        <v>101.93</v>
      </c>
      <c r="Y6" s="22">
        <f t="shared" ref="Y6:AG6" si="4">IF(Y7="",NA(),Y7)</f>
        <v>104.24</v>
      </c>
      <c r="Z6" s="22">
        <f t="shared" si="4"/>
        <v>104.37</v>
      </c>
      <c r="AA6" s="22">
        <f t="shared" si="4"/>
        <v>100.8</v>
      </c>
      <c r="AB6" s="22">
        <f t="shared" si="4"/>
        <v>99.9</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438.96</v>
      </c>
      <c r="AU6" s="22">
        <f t="shared" ref="AU6:BC6" si="6">IF(AU7="",NA(),AU7)</f>
        <v>497.28</v>
      </c>
      <c r="AV6" s="22">
        <f t="shared" si="6"/>
        <v>508.29</v>
      </c>
      <c r="AW6" s="22">
        <f t="shared" si="6"/>
        <v>431.36</v>
      </c>
      <c r="AX6" s="22">
        <f t="shared" si="6"/>
        <v>444.56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179.5</v>
      </c>
      <c r="BF6" s="22">
        <f t="shared" ref="BF6:BN6" si="7">IF(BF7="",NA(),BF7)</f>
        <v>157.66999999999999</v>
      </c>
      <c r="BG6" s="22">
        <f t="shared" si="7"/>
        <v>135.13</v>
      </c>
      <c r="BH6" s="22">
        <f t="shared" si="7"/>
        <v>112.85</v>
      </c>
      <c r="BI6" s="22">
        <f t="shared" si="7"/>
        <v>91.29</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101.3</v>
      </c>
      <c r="BQ6" s="22">
        <f t="shared" ref="BQ6:BY6" si="8">IF(BQ7="",NA(),BQ7)</f>
        <v>103.9</v>
      </c>
      <c r="BR6" s="22">
        <f t="shared" si="8"/>
        <v>104.42</v>
      </c>
      <c r="BS6" s="22">
        <f t="shared" si="8"/>
        <v>100.28</v>
      </c>
      <c r="BT6" s="22">
        <f t="shared" si="8"/>
        <v>99.33</v>
      </c>
      <c r="BU6" s="22">
        <f t="shared" si="8"/>
        <v>112.84</v>
      </c>
      <c r="BV6" s="22">
        <f t="shared" si="8"/>
        <v>110.77</v>
      </c>
      <c r="BW6" s="22">
        <f t="shared" si="8"/>
        <v>112.35</v>
      </c>
      <c r="BX6" s="22">
        <f t="shared" si="8"/>
        <v>106.47</v>
      </c>
      <c r="BY6" s="22">
        <f t="shared" si="8"/>
        <v>107.7</v>
      </c>
      <c r="BZ6" s="21" t="str">
        <f>IF(BZ7="","",IF(BZ7="-","【-】","【"&amp;SUBSTITUTE(TEXT(BZ7,"#,##0.00"),"-","△")&amp;"】"))</f>
        <v>【107.70】</v>
      </c>
      <c r="CA6" s="22">
        <f>IF(CA7="",NA(),CA7)</f>
        <v>105.54</v>
      </c>
      <c r="CB6" s="22">
        <f t="shared" ref="CB6:CJ6" si="9">IF(CB7="",NA(),CB7)</f>
        <v>102.87</v>
      </c>
      <c r="CC6" s="22">
        <f t="shared" si="9"/>
        <v>102.4</v>
      </c>
      <c r="CD6" s="22">
        <f t="shared" si="9"/>
        <v>106.64</v>
      </c>
      <c r="CE6" s="22">
        <f t="shared" si="9"/>
        <v>105.63</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48.71</v>
      </c>
      <c r="CM6" s="22">
        <f t="shared" ref="CM6:CU6" si="10">IF(CM7="",NA(),CM7)</f>
        <v>48.86</v>
      </c>
      <c r="CN6" s="22">
        <f t="shared" si="10"/>
        <v>48.82</v>
      </c>
      <c r="CO6" s="22">
        <f t="shared" si="10"/>
        <v>48.84</v>
      </c>
      <c r="CP6" s="22">
        <f t="shared" si="10"/>
        <v>49.75</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99.1</v>
      </c>
      <c r="CY6" s="22">
        <f t="shared" si="11"/>
        <v>99.06</v>
      </c>
      <c r="CZ6" s="22">
        <f t="shared" si="11"/>
        <v>98.94</v>
      </c>
      <c r="DA6" s="22">
        <f t="shared" si="11"/>
        <v>99.83</v>
      </c>
      <c r="DB6" s="22">
        <f t="shared" si="11"/>
        <v>100</v>
      </c>
      <c r="DC6" s="22">
        <f t="shared" si="11"/>
        <v>100.16</v>
      </c>
      <c r="DD6" s="22">
        <f t="shared" si="11"/>
        <v>100.28</v>
      </c>
      <c r="DE6" s="22">
        <f t="shared" si="11"/>
        <v>100.29</v>
      </c>
      <c r="DF6" s="22">
        <f t="shared" si="11"/>
        <v>100.36</v>
      </c>
      <c r="DG6" s="21" t="str">
        <f>IF(DG7="","",IF(DG7="-","【-】","【"&amp;SUBSTITUTE(TEXT(DG7,"#,##0.00"),"-","△")&amp;"】"))</f>
        <v>【100.36】</v>
      </c>
      <c r="DH6" s="22">
        <f>IF(DH7="",NA(),DH7)</f>
        <v>54.62</v>
      </c>
      <c r="DI6" s="22">
        <f t="shared" ref="DI6:DQ6" si="12">IF(DI7="",NA(),DI7)</f>
        <v>55.86</v>
      </c>
      <c r="DJ6" s="22">
        <f t="shared" si="12"/>
        <v>54.82</v>
      </c>
      <c r="DK6" s="22">
        <f t="shared" si="12"/>
        <v>55.83</v>
      </c>
      <c r="DL6" s="22">
        <f t="shared" si="12"/>
        <v>56.34</v>
      </c>
      <c r="DM6" s="22">
        <f t="shared" si="12"/>
        <v>56.48</v>
      </c>
      <c r="DN6" s="22">
        <f t="shared" si="12"/>
        <v>57.5</v>
      </c>
      <c r="DO6" s="22">
        <f t="shared" si="12"/>
        <v>58.52</v>
      </c>
      <c r="DP6" s="22">
        <f t="shared" si="12"/>
        <v>59.51</v>
      </c>
      <c r="DQ6" s="22">
        <f t="shared" si="12"/>
        <v>60.24</v>
      </c>
      <c r="DR6" s="21" t="str">
        <f>IF(DR7="","",IF(DR7="-","【-】","【"&amp;SUBSTITUTE(TEXT(DR7,"#,##0.00"),"-","△")&amp;"】"))</f>
        <v>【60.24】</v>
      </c>
      <c r="DS6" s="22">
        <f>IF(DS7="",NA(),DS7)</f>
        <v>20.74</v>
      </c>
      <c r="DT6" s="22">
        <f t="shared" ref="DT6:EB6" si="13">IF(DT7="",NA(),DT7)</f>
        <v>21.29</v>
      </c>
      <c r="DU6" s="22">
        <f t="shared" si="13"/>
        <v>21.67</v>
      </c>
      <c r="DV6" s="22">
        <f t="shared" si="13"/>
        <v>24.38</v>
      </c>
      <c r="DW6" s="22">
        <f t="shared" si="13"/>
        <v>30.17</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0.94</v>
      </c>
      <c r="EE6" s="22">
        <f t="shared" ref="EE6:EM6" si="14">IF(EE7="",NA(),EE7)</f>
        <v>0.95</v>
      </c>
      <c r="EF6" s="22">
        <f t="shared" si="14"/>
        <v>0.56000000000000005</v>
      </c>
      <c r="EG6" s="22">
        <f t="shared" si="14"/>
        <v>1.23</v>
      </c>
      <c r="EH6" s="22">
        <f t="shared" si="14"/>
        <v>0.75</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240001</v>
      </c>
      <c r="D7" s="24">
        <v>46</v>
      </c>
      <c r="E7" s="24">
        <v>1</v>
      </c>
      <c r="F7" s="24">
        <v>0</v>
      </c>
      <c r="G7" s="24">
        <v>2</v>
      </c>
      <c r="H7" s="24" t="s">
        <v>92</v>
      </c>
      <c r="I7" s="24" t="s">
        <v>93</v>
      </c>
      <c r="J7" s="24" t="s">
        <v>94</v>
      </c>
      <c r="K7" s="24" t="s">
        <v>95</v>
      </c>
      <c r="L7" s="24" t="s">
        <v>96</v>
      </c>
      <c r="M7" s="24" t="s">
        <v>97</v>
      </c>
      <c r="N7" s="25" t="s">
        <v>98</v>
      </c>
      <c r="O7" s="25">
        <v>89.84</v>
      </c>
      <c r="P7" s="25">
        <v>99.48</v>
      </c>
      <c r="Q7" s="25">
        <v>0</v>
      </c>
      <c r="R7" s="25">
        <v>1757527</v>
      </c>
      <c r="S7" s="25">
        <v>5774.48</v>
      </c>
      <c r="T7" s="25">
        <v>304.36</v>
      </c>
      <c r="U7" s="25">
        <v>1442775</v>
      </c>
      <c r="V7" s="25">
        <v>1718.01</v>
      </c>
      <c r="W7" s="25">
        <v>839.79</v>
      </c>
      <c r="X7" s="25">
        <v>101.93</v>
      </c>
      <c r="Y7" s="25">
        <v>104.24</v>
      </c>
      <c r="Z7" s="25">
        <v>104.37</v>
      </c>
      <c r="AA7" s="25">
        <v>100.8</v>
      </c>
      <c r="AB7" s="25">
        <v>99.9</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438.96</v>
      </c>
      <c r="AU7" s="25">
        <v>497.28</v>
      </c>
      <c r="AV7" s="25">
        <v>508.29</v>
      </c>
      <c r="AW7" s="25">
        <v>431.36</v>
      </c>
      <c r="AX7" s="25">
        <v>444.56</v>
      </c>
      <c r="AY7" s="25">
        <v>271.10000000000002</v>
      </c>
      <c r="AZ7" s="25">
        <v>284.45</v>
      </c>
      <c r="BA7" s="25">
        <v>309.23</v>
      </c>
      <c r="BB7" s="25">
        <v>313.43</v>
      </c>
      <c r="BC7" s="25">
        <v>303.10000000000002</v>
      </c>
      <c r="BD7" s="25">
        <v>303.10000000000002</v>
      </c>
      <c r="BE7" s="25">
        <v>179.5</v>
      </c>
      <c r="BF7" s="25">
        <v>157.66999999999999</v>
      </c>
      <c r="BG7" s="25">
        <v>135.13</v>
      </c>
      <c r="BH7" s="25">
        <v>112.85</v>
      </c>
      <c r="BI7" s="25">
        <v>91.29</v>
      </c>
      <c r="BJ7" s="25">
        <v>272.95999999999998</v>
      </c>
      <c r="BK7" s="25">
        <v>260.95999999999998</v>
      </c>
      <c r="BL7" s="25">
        <v>240.07</v>
      </c>
      <c r="BM7" s="25">
        <v>224.81</v>
      </c>
      <c r="BN7" s="25">
        <v>210.83</v>
      </c>
      <c r="BO7" s="25">
        <v>210.83</v>
      </c>
      <c r="BP7" s="25">
        <v>101.3</v>
      </c>
      <c r="BQ7" s="25">
        <v>103.9</v>
      </c>
      <c r="BR7" s="25">
        <v>104.42</v>
      </c>
      <c r="BS7" s="25">
        <v>100.28</v>
      </c>
      <c r="BT7" s="25">
        <v>99.33</v>
      </c>
      <c r="BU7" s="25">
        <v>112.84</v>
      </c>
      <c r="BV7" s="25">
        <v>110.77</v>
      </c>
      <c r="BW7" s="25">
        <v>112.35</v>
      </c>
      <c r="BX7" s="25">
        <v>106.47</v>
      </c>
      <c r="BY7" s="25">
        <v>107.7</v>
      </c>
      <c r="BZ7" s="25">
        <v>107.7</v>
      </c>
      <c r="CA7" s="25">
        <v>105.54</v>
      </c>
      <c r="CB7" s="25">
        <v>102.87</v>
      </c>
      <c r="CC7" s="25">
        <v>102.4</v>
      </c>
      <c r="CD7" s="25">
        <v>106.64</v>
      </c>
      <c r="CE7" s="25">
        <v>105.63</v>
      </c>
      <c r="CF7" s="25">
        <v>73.849999999999994</v>
      </c>
      <c r="CG7" s="25">
        <v>73.180000000000007</v>
      </c>
      <c r="CH7" s="25">
        <v>73.05</v>
      </c>
      <c r="CI7" s="25">
        <v>77.53</v>
      </c>
      <c r="CJ7" s="25">
        <v>76.25</v>
      </c>
      <c r="CK7" s="25">
        <v>76.25</v>
      </c>
      <c r="CL7" s="25">
        <v>48.71</v>
      </c>
      <c r="CM7" s="25">
        <v>48.86</v>
      </c>
      <c r="CN7" s="25">
        <v>48.82</v>
      </c>
      <c r="CO7" s="25">
        <v>48.84</v>
      </c>
      <c r="CP7" s="25">
        <v>49.75</v>
      </c>
      <c r="CQ7" s="25">
        <v>61.69</v>
      </c>
      <c r="CR7" s="25">
        <v>62.26</v>
      </c>
      <c r="CS7" s="25">
        <v>62.22</v>
      </c>
      <c r="CT7" s="25">
        <v>61.45</v>
      </c>
      <c r="CU7" s="25">
        <v>61.63</v>
      </c>
      <c r="CV7" s="25">
        <v>61.63</v>
      </c>
      <c r="CW7" s="25">
        <v>100</v>
      </c>
      <c r="CX7" s="25">
        <v>99.1</v>
      </c>
      <c r="CY7" s="25">
        <v>99.06</v>
      </c>
      <c r="CZ7" s="25">
        <v>98.94</v>
      </c>
      <c r="DA7" s="25">
        <v>99.83</v>
      </c>
      <c r="DB7" s="25">
        <v>100</v>
      </c>
      <c r="DC7" s="25">
        <v>100.16</v>
      </c>
      <c r="DD7" s="25">
        <v>100.28</v>
      </c>
      <c r="DE7" s="25">
        <v>100.29</v>
      </c>
      <c r="DF7" s="25">
        <v>100.36</v>
      </c>
      <c r="DG7" s="25">
        <v>100.36</v>
      </c>
      <c r="DH7" s="25">
        <v>54.62</v>
      </c>
      <c r="DI7" s="25">
        <v>55.86</v>
      </c>
      <c r="DJ7" s="25">
        <v>54.82</v>
      </c>
      <c r="DK7" s="25">
        <v>55.83</v>
      </c>
      <c r="DL7" s="25">
        <v>56.34</v>
      </c>
      <c r="DM7" s="25">
        <v>56.48</v>
      </c>
      <c r="DN7" s="25">
        <v>57.5</v>
      </c>
      <c r="DO7" s="25">
        <v>58.52</v>
      </c>
      <c r="DP7" s="25">
        <v>59.51</v>
      </c>
      <c r="DQ7" s="25">
        <v>60.24</v>
      </c>
      <c r="DR7" s="25">
        <v>60.24</v>
      </c>
      <c r="DS7" s="25">
        <v>20.74</v>
      </c>
      <c r="DT7" s="25">
        <v>21.29</v>
      </c>
      <c r="DU7" s="25">
        <v>21.67</v>
      </c>
      <c r="DV7" s="25">
        <v>24.38</v>
      </c>
      <c r="DW7" s="25">
        <v>30.17</v>
      </c>
      <c r="DX7" s="25">
        <v>27.61</v>
      </c>
      <c r="DY7" s="25">
        <v>30.3</v>
      </c>
      <c r="DZ7" s="25">
        <v>31.74</v>
      </c>
      <c r="EA7" s="25">
        <v>32.380000000000003</v>
      </c>
      <c r="EB7" s="25">
        <v>34.479999999999997</v>
      </c>
      <c r="EC7" s="25">
        <v>34.479999999999997</v>
      </c>
      <c r="ED7" s="25">
        <v>0.94</v>
      </c>
      <c r="EE7" s="25">
        <v>0.95</v>
      </c>
      <c r="EF7" s="25">
        <v>0.56000000000000005</v>
      </c>
      <c r="EG7" s="25">
        <v>1.23</v>
      </c>
      <c r="EH7" s="25">
        <v>0.75</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D063E654-EA08-4C3C-B118-BC2EF0A13B55}"/>
</file>

<file path=customXml/itemProps2.xml><?xml version="1.0" encoding="utf-8"?>
<ds:datastoreItem xmlns:ds="http://schemas.openxmlformats.org/officeDocument/2006/customXml" ds:itemID="{937544B5-F709-4BE1-AF8E-4B7E829E8E58}"/>
</file>

<file path=customXml/itemProps3.xml><?xml version="1.0" encoding="utf-8"?>
<ds:datastoreItem xmlns:ds="http://schemas.openxmlformats.org/officeDocument/2006/customXml" ds:itemID="{2C3C569F-2A87-4C85-B277-197236B162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2025-02-14T05:05:14Z</dcterms:created>
  <dcterms:modified xsi:type="dcterms:W3CDTF">2025-02-14T05:05:49Z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