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charts/chart12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957F4167-E54B-4F29-B2BB-FC294B31466A}" xr6:coauthVersionLast="47" xr6:coauthVersionMax="47" xr10:uidLastSave="{6D68AF61-43A6-46CF-B81D-F7B76ED32566}"/>
  <workbookProtection workbookAlgorithmName="SHA-512" workbookHashValue="V0TIuH5na4P+M7B3yv3jOZaYgE6Naf8Q2GxNsWcEqB0fNihD8K9QuAotZ21iiGZQZfd3VtSGLNjNHBoZYD67yw==" workbookSaltValue="VG/5nPfYVgcPD+qCNqyLUw==" workbookSpinCount="100000" lockStructure="1"/>
  <bookViews>
    <workbookView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K79" i="4" s="1"/>
  <c r="EE7" i="5"/>
  <c r="ED7" i="5"/>
  <c r="EB7" i="5"/>
  <c r="EA7" i="5"/>
  <c r="BI80" i="4" s="1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EH55" i="4" s="1"/>
  <c r="CM7" i="5"/>
  <c r="CL7" i="5"/>
  <c r="CJ7" i="5"/>
  <c r="CI7" i="5"/>
  <c r="BI56" i="4" s="1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EH33" i="4" s="1"/>
  <c r="AU7" i="5"/>
  <c r="AT7" i="5"/>
  <c r="AR7" i="5"/>
  <c r="AQ7" i="5"/>
  <c r="BI34" i="4" s="1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LP10" i="4" s="1"/>
  <c r="AD6" i="5"/>
  <c r="JW10" i="4" s="1"/>
  <c r="AC6" i="5"/>
  <c r="AB6" i="5"/>
  <c r="LP8" i="4" s="1"/>
  <c r="AA6" i="5"/>
  <c r="JW8" i="4" s="1"/>
  <c r="Z6" i="5"/>
  <c r="ID8" i="4" s="1"/>
  <c r="Y6" i="5"/>
  <c r="X6" i="5"/>
  <c r="EG12" i="4" s="1"/>
  <c r="W6" i="5"/>
  <c r="CN12" i="4" s="1"/>
  <c r="V6" i="5"/>
  <c r="AU12" i="4" s="1"/>
  <c r="U6" i="5"/>
  <c r="T6" i="5"/>
  <c r="S6" i="5"/>
  <c r="EG10" i="4" s="1"/>
  <c r="R6" i="5"/>
  <c r="Q6" i="5"/>
  <c r="P6" i="5"/>
  <c r="O6" i="5"/>
  <c r="N6" i="5"/>
  <c r="EG8" i="4" s="1"/>
  <c r="M6" i="5"/>
  <c r="L6" i="5"/>
  <c r="K6" i="5"/>
  <c r="B8" i="4" s="1"/>
  <c r="H6" i="5"/>
  <c r="B6" i="4" s="1"/>
  <c r="G6" i="5"/>
  <c r="F6" i="5"/>
  <c r="E6" i="5"/>
  <c r="D6" i="5"/>
  <c r="C6" i="5"/>
  <c r="B6" i="5"/>
  <c r="E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J90" i="4"/>
  <c r="I90" i="4"/>
  <c r="F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DS33" i="4"/>
  <c r="DD33" i="4"/>
  <c r="BX33" i="4"/>
  <c r="BI33" i="4"/>
  <c r="AT33" i="4"/>
  <c r="AE33" i="4"/>
  <c r="P33" i="4"/>
  <c r="LP12" i="4"/>
  <c r="JW12" i="4"/>
  <c r="FZ12" i="4"/>
  <c r="B12" i="4"/>
  <c r="ID10" i="4"/>
  <c r="FZ10" i="4"/>
  <c r="CN10" i="4"/>
  <c r="AU10" i="4"/>
  <c r="B10" i="4"/>
  <c r="FZ8" i="4"/>
  <c r="CN8" i="4"/>
  <c r="AU8" i="4"/>
  <c r="BI78" i="4" l="1"/>
  <c r="BI54" i="4"/>
  <c r="BI32" i="4"/>
  <c r="LZ78" i="4"/>
  <c r="LY54" i="4"/>
  <c r="LY32" i="4"/>
  <c r="IM78" i="4"/>
  <c r="IK54" i="4"/>
  <c r="IK32" i="4"/>
  <c r="EZ78" i="4"/>
  <c r="EW54" i="4"/>
  <c r="EW32" i="4"/>
  <c r="B11" i="5"/>
  <c r="F11" i="5"/>
  <c r="C11" i="5"/>
  <c r="D11" i="5"/>
  <c r="EK78" i="4" l="1"/>
  <c r="EH54" i="4"/>
  <c r="EH32" i="4"/>
  <c r="AT78" i="4"/>
  <c r="AT54" i="4"/>
  <c r="AT32" i="4"/>
  <c r="LK78" i="4"/>
  <c r="LJ54" i="4"/>
  <c r="LJ32" i="4"/>
  <c r="HX78" i="4"/>
  <c r="HV54" i="4"/>
  <c r="HV32" i="4"/>
  <c r="HI78" i="4"/>
  <c r="HG54" i="4"/>
  <c r="HG32" i="4"/>
  <c r="DV78" i="4"/>
  <c r="DS54" i="4"/>
  <c r="DS32" i="4"/>
  <c r="AE78" i="4"/>
  <c r="AE54" i="4"/>
  <c r="AE32" i="4"/>
  <c r="KV78" i="4"/>
  <c r="KU54" i="4"/>
  <c r="KU32" i="4"/>
  <c r="BX78" i="4"/>
  <c r="MO78" i="4"/>
  <c r="MN54" i="4"/>
  <c r="MN32" i="4"/>
  <c r="JB78" i="4"/>
  <c r="IZ54" i="4"/>
  <c r="IZ32" i="4"/>
  <c r="FO78" i="4"/>
  <c r="FL54" i="4"/>
  <c r="FL32" i="4"/>
  <c r="BX54" i="4"/>
  <c r="BX32" i="4"/>
  <c r="P54" i="4"/>
  <c r="P32" i="4"/>
  <c r="KG78" i="4"/>
  <c r="KF54" i="4"/>
  <c r="KF32" i="4"/>
  <c r="GT78" i="4"/>
  <c r="GR54" i="4"/>
  <c r="GR32" i="4"/>
  <c r="DG78" i="4"/>
  <c r="DD54" i="4"/>
  <c r="DD32" i="4"/>
  <c r="P78" i="4"/>
</calcChain>
</file>

<file path=xl/sharedStrings.xml><?xml version="1.0" encoding="utf-8"?>
<sst xmlns="http://schemas.openxmlformats.org/spreadsheetml/2006/main" count="343" uniqueCount="199">
  <si>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</si>
  <si>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</si>
  <si>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</si>
  <si>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</si>
  <si>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</si>
  <si>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</si>
  <si>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</si>
  <si>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</si>
  <si>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</si>
  <si>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</si>
  <si>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</si>
  <si>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</si>
  <si>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</si>
  <si>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</si>
  <si>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</si>
  <si>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</si>
  <si>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</si>
  <si>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</si>
  <si>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</si>
  <si>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</si>
  <si>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</si>
  <si>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</si>
  <si>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</si>
  <si>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</si>
  <si>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</si>
  <si>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</si>
  <si>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</si>
  <si>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</si>
  <si>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</si>
  <si>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</si>
  <si>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</si>
  <si>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</si>
  <si>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</si>
  <si>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</si>
  <si>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</si>
  <si>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</si>
  <si>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</si>
  <si>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</si>
  <si>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</si>
  <si>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</si>
  <si>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</si>
  <si>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</si>
  <si>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</si>
  <si>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</si>
  <si>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</si>
  <si>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</si>
  <si>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</si>
  <si>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</si>
  <si>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</si>
  <si>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</si>
  <si>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</si>
  <si>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</si>
  <si>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</si>
  <si>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</si>
  <si>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</si>
  <si>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</si>
  <si>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</si>
  <si>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</si>
  <si>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</si>
  <si>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</si>
  <si>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</si>
  <si>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</si>
  <si>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</si>
  <si>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</si>
  <si>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</si>
  <si>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</si>
  <si>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</si>
  <si>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</si>
  <si>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</si>
  <si>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</si>
  <si>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</si>
  <si>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</si>
  <si>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</si>
  <si>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</si>
  <si>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</si>
  <si>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</si>
  <si>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</si>
  <si>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</si>
  <si>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</si>
  <si>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</si>
  <si>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</si>
  <si>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</si>
  <si>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</si>
  <si>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</si>
  <si>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</si>
  <si>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</si>
  <si>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</si>
  <si>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</si>
  <si>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</si>
  <si>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</si>
  <si>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</si>
  <si>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</si>
  <si>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</si>
  <si>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</si>
  <si>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</si>
  <si>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</si>
  <si>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</si>
  <si>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</si>
  <si>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</si>
  <si>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</si>
  <si>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</si>
  <si>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</si>
  <si>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</si>
  <si>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</si>
  <si>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</si>
  <si>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</si>
  <si>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</si>
  <si>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</si>
  <si>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</si>
  <si>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</si>
  <si>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</si>
  <si>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</si>
  <si>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</si>
  <si>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</si>
  <si>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</si>
  <si>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</si>
  <si>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</si>
  <si>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</si>
  <si>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</si>
  <si>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</si>
  <si>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</si>
  <si>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</si>
  <si>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</si>
  <si>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</si>
  <si>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</si>
  <si>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</si>
  <si>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</si>
  <si>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</si>
  <si>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</si>
  <si>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</si>
  <si>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</si>
  <si>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</si>
  <si>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</si>
  <si>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</si>
  <si>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</si>
  <si>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</si>
  <si>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</si>
  <si>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</si>
  <si>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</si>
  <si>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</si>
  <si>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</si>
  <si>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</si>
  <si>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</si>
  <si>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</si>
  <si>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</si>
  <si>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</si>
  <si>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</si>
  <si>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</si>
  <si>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</si>
  <si>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</si>
  <si>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</si>
  <si>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</si>
  <si>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</si>
  <si>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</si>
  <si>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</si>
  <si>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</si>
  <si>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</si>
  <si>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</si>
  <si>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</si>
  <si>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</si>
  <si>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</si>
  <si>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</si>
  <si>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</si>
  <si>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</si>
  <si>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</si>
  <si>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</si>
  <si>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</si>
  <si>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</si>
  <si>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</si>
  <si>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当該値(N)</t>
    <phoneticPr fontId="5"/>
  </si>
  <si>
    <t>当該値(N-2)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</si>
  <si>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</si>
  <si>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</si>
  <si>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</si>
  <si>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</si>
  <si>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</si>
  <si>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</si>
  <si>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</si>
  <si>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</si>
  <si>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一志病院</t>
  </si>
  <si>
    <t>条例全部</t>
  </si>
  <si>
    <t>病院事業</t>
  </si>
  <si>
    <t>一般病院</t>
  </si>
  <si>
    <t>50床以上～100床未満</t>
  </si>
  <si>
    <t>自治体職員</t>
  </si>
  <si>
    <t>直営</t>
  </si>
  <si>
    <t>ド 訓</t>
  </si>
  <si>
    <t>救 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</si>
  <si>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</si>
  <si>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</si>
  <si>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</si>
  <si>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</si>
  <si>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</si>
  <si>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</si>
  <si>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</si>
  <si>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・総合診療医を中心としたプライマリ・ケアを実践するとともに、総合診療医の育成拠点として、研修医や医学生を受け入れ、県内の医師の人材育成にも貢献している。
・過疎・高齢化が進む中、訪問診療・訪問看護等の在宅療養支援の充実に取り組んでいる。
・市による地域包括ケアシステムの構築を支援するため、医療・介護・予防等の多職種連携に取り組んでいる。</t>
    <phoneticPr fontId="5"/>
  </si>
  <si>
    <t>・有形固定資産減価償却率は類似病院の平均値より高く、老朽化が進んでいるため、引き続き、計画的な更新を行っていく必要がある。
・1床当たり有形固定資産は類似病院の平均を下回っている。引き続き、過大な投資とならないよう留意していく。</t>
    <phoneticPr fontId="5"/>
  </si>
  <si>
    <t>・引き続き、経営の健全化に努め、総合診療医やプライマリ・ケアを担う人材の育成に積極的に取り組むとともに、訪問診療・訪問看護等の実施や医療・介護・予防等の多職種による連携会議等の開催など、地域に最適な医療サービスの安定的な提供に努めていく。</t>
    <phoneticPr fontId="5"/>
  </si>
  <si>
    <t>・経常収支比率は100％を超えており、また、医業収支比率も類似病院の平均を上回っており、健全性は確保されている。
・病床利用率は類似病院の平均を上回っており、引き続き、適切な利用に努める。
・入院患者及び外来患者1人1日当たり収益は類似病院の平均を上回っており、引き続き、健全な経営に努める。
・職員給与費対医業収益比率は類似病院の平均を上回っているため、時間外勤務の適正管理等労働生産性の向上に努める必要がある。
・材料費対医業収益比率は類似病院の平均を下回っており、引き続き、診療材料等の適正な在庫管理を徹底し、費用の低減に努める。</t>
    <rPh sb="79" eb="80">
      <t>ヒ</t>
    </rPh>
    <rPh sb="81" eb="82">
      <t>ツヅ</t>
    </rPh>
    <rPh sb="84" eb="86">
      <t>テキセツ</t>
    </rPh>
    <rPh sb="87" eb="89">
      <t>リヨウ</t>
    </rPh>
    <rPh sb="90" eb="91">
      <t>ツト</t>
    </rPh>
    <rPh sb="100" eb="101">
      <t>オヨ</t>
    </rPh>
    <rPh sb="102" eb="104">
      <t>ガイライ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</si>
</sst>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43.1</c:v>
                </c:pt>
                <c:pt idx="1">
                  <c:v>42.2</c:v>
                </c:pt>
                <c:pt idx="2">
                  <c:v>40.5</c:v>
                </c:pt>
                <c:pt idx="3">
                  <c:v>40.299999999999997</c:v>
                </c:pt>
                <c:pt idx="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9-4BE4-AE64-C18EDC44B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62.3</c:v>
                </c:pt>
                <c:pt idx="2">
                  <c:v>62.1</c:v>
                </c:pt>
                <c:pt idx="3">
                  <c:v>60.2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9-4BE4-AE64-C18EDC44B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8366</c:v>
                </c:pt>
                <c:pt idx="1">
                  <c:v>9300</c:v>
                </c:pt>
                <c:pt idx="2">
                  <c:v>10715</c:v>
                </c:pt>
                <c:pt idx="3">
                  <c:v>10750</c:v>
                </c:pt>
                <c:pt idx="4">
                  <c:v>10400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B-42B1-84C2-6AA567599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9135</c:v>
                </c:pt>
                <c:pt idx="1">
                  <c:v>9509</c:v>
                </c:pt>
                <c:pt idx="2">
                  <c:v>9548</c:v>
                </c:pt>
                <c:pt idx="3">
                  <c:v>9992</c:v>
                </c:pt>
                <c:pt idx="4">
                  <c:v>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B-42B1-84C2-6AA567599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28089</c:v>
                </c:pt>
                <c:pt idx="1">
                  <c:v>28465</c:v>
                </c:pt>
                <c:pt idx="2">
                  <c:v>27219</c:v>
                </c:pt>
                <c:pt idx="3">
                  <c:v>30831</c:v>
                </c:pt>
                <c:pt idx="4">
                  <c:v>31647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6-44EC-83B6-76913F5DA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26415</c:v>
                </c:pt>
                <c:pt idx="1">
                  <c:v>27227</c:v>
                </c:pt>
                <c:pt idx="2">
                  <c:v>28176</c:v>
                </c:pt>
                <c:pt idx="3">
                  <c:v>29348</c:v>
                </c:pt>
                <c:pt idx="4">
                  <c:v>29723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6-44EC-83B6-76913F5DA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40.9</c:v>
                </c:pt>
                <c:pt idx="2">
                  <c:v>21</c:v>
                </c:pt>
                <c:pt idx="3">
                  <c:v>2.9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4-4184-A700-A75F2AFA8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118.8</c:v>
                </c:pt>
                <c:pt idx="1">
                  <c:v>136</c:v>
                </c:pt>
                <c:pt idx="2">
                  <c:v>131.30000000000001</c:v>
                </c:pt>
                <c:pt idx="3">
                  <c:v>133.6</c:v>
                </c:pt>
                <c:pt idx="4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4-4184-A700-A75F2AFA8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77.099999999999994</c:v>
                </c:pt>
                <c:pt idx="1">
                  <c:v>74.900000000000006</c:v>
                </c:pt>
                <c:pt idx="2">
                  <c:v>72.400000000000006</c:v>
                </c:pt>
                <c:pt idx="3">
                  <c:v>69.3</c:v>
                </c:pt>
                <c:pt idx="4">
                  <c:v>63.8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D-4A6E-A51C-6390823F9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69.900000000000006</c:v>
                </c:pt>
                <c:pt idx="2">
                  <c:v>71.599999999999994</c:v>
                </c:pt>
                <c:pt idx="3">
                  <c:v>70.8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D-4A6E-A51C-6390823F9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85.2</c:v>
                </c:pt>
                <c:pt idx="2">
                  <c:v>81</c:v>
                </c:pt>
                <c:pt idx="3">
                  <c:v>77.900000000000006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E-4BD6-9B7B-7079597B5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77.099999999999994</c:v>
                </c:pt>
                <c:pt idx="1">
                  <c:v>73.8</c:v>
                </c:pt>
                <c:pt idx="2">
                  <c:v>75.5</c:v>
                </c:pt>
                <c:pt idx="3">
                  <c:v>74.599999999999994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E-4BD6-9B7B-7079597B5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117.2</c:v>
                </c:pt>
                <c:pt idx="1">
                  <c:v>119.5</c:v>
                </c:pt>
                <c:pt idx="2">
                  <c:v>117</c:v>
                </c:pt>
                <c:pt idx="3">
                  <c:v>113.4</c:v>
                </c:pt>
                <c:pt idx="4">
                  <c:v>108.2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D-4C38-83DD-A488BF0D4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100.7</c:v>
                </c:pt>
                <c:pt idx="2">
                  <c:v>103.6</c:v>
                </c:pt>
                <c:pt idx="3">
                  <c:v>101.9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D-4C38-83DD-A488BF0D4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75.2</c:v>
                </c:pt>
                <c:pt idx="2">
                  <c:v>76.400000000000006</c:v>
                </c:pt>
                <c:pt idx="3">
                  <c:v>73.400000000000006</c:v>
                </c:pt>
                <c:pt idx="4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7-49AB-AA41-FCCC8C6D7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56.9</c:v>
                </c:pt>
                <c:pt idx="2">
                  <c:v>58.3</c:v>
                </c:pt>
                <c:pt idx="3">
                  <c:v>59.2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7-49AB-AA41-FCCC8C6D7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73.7</c:v>
                </c:pt>
                <c:pt idx="2">
                  <c:v>77.8</c:v>
                </c:pt>
                <c:pt idx="3">
                  <c:v>55.7</c:v>
                </c:pt>
                <c:pt idx="4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6-41C0-8516-70C3427B0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72.5</c:v>
                </c:pt>
                <c:pt idx="2">
                  <c:v>72.3</c:v>
                </c:pt>
                <c:pt idx="3">
                  <c:v>72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6-41C0-8516-70C3427B0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31156535</c:v>
                </c:pt>
                <c:pt idx="1">
                  <c:v>31245256</c:v>
                </c:pt>
                <c:pt idx="2">
                  <c:v>33039378</c:v>
                </c:pt>
                <c:pt idx="3">
                  <c:v>34298232</c:v>
                </c:pt>
                <c:pt idx="4">
                  <c:v>35132463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E05-9194-5E8B894DD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40117620</c:v>
                </c:pt>
                <c:pt idx="1">
                  <c:v>42330999</c:v>
                </c:pt>
                <c:pt idx="2">
                  <c:v>43068047</c:v>
                </c:pt>
                <c:pt idx="3">
                  <c:v>44341948</c:v>
                </c:pt>
                <c:pt idx="4">
                  <c:v>45796115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3-4E05-9194-5E8B894DD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8.1</c:v>
                </c:pt>
                <c:pt idx="2">
                  <c:v>9.3000000000000007</c:v>
                </c:pt>
                <c:pt idx="3">
                  <c:v>8.8000000000000007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C-41F7-8E4A-99969DBC4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15.7</c:v>
                </c:pt>
                <c:pt idx="2">
                  <c:v>14.6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C-41F7-8E4A-99969DBC4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73.7</c:v>
                </c:pt>
                <c:pt idx="1">
                  <c:v>72.400000000000006</c:v>
                </c:pt>
                <c:pt idx="2">
                  <c:v>74.3</c:v>
                </c:pt>
                <c:pt idx="3">
                  <c:v>75.900000000000006</c:v>
                </c:pt>
                <c:pt idx="4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5-42C7-B5C5-F2309FE8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77.7</c:v>
                </c:pt>
                <c:pt idx="2">
                  <c:v>75.7</c:v>
                </c:pt>
                <c:pt idx="3">
                  <c:v>75.400000000000006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5-42C7-B5C5-F2309FE8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HZ1" zoomScaleNormal="100" zoomScaleSheetLayoutView="70" workbookViewId="0">
      <selection activeCell="NJ52" sqref="NJ52:NX53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2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2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65" t="str">
        <f>データ!H6</f>
        <v>三重県　一志病院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2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50床以上～100床未満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自治体職員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46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>
        <f>データ!AA6</f>
        <v>36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2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2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2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へ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82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2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1">
        <f>データ!U6</f>
        <v>1757527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6295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第１種該当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-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46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46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2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2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195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117.2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119.5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117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113.4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108.2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84.6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85.2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81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77.900000000000006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73.8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77.099999999999994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74.900000000000006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72.400000000000006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69.3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63.8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43.1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42.2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40.5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40.299999999999997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72.7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97.7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100.7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103.6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101.9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96.7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77.099999999999994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73.8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75.5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74.599999999999994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73.599999999999994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73.2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69.900000000000006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71.599999999999994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70.8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69.7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66.099999999999994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62.3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62.1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60.2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60.6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198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196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28089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28465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27219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30831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31647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8366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9300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10715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10750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10400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73.7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72.400000000000006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74.3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75.900000000000006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81.5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8.1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8.1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9.3000000000000007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8.8000000000000007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8.3000000000000007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26415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27227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28176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29348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29723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9135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9509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9548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9992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9779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72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77.7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75.7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75.400000000000006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77.5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15.7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14.6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15.1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14.9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197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2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67.2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40.9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21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2.9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74.099999999999994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75.2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76.400000000000006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73.400000000000006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74.3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71.3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73.7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77.8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55.7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60.6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31156535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31245256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33039378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34298232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35132463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2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118.8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136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131.30000000000001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133.6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144.6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56.4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56.9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58.3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59.2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59.8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73.400000000000006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72.5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72.3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72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72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40117620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42330999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43068047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44341948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45796115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2">
      <c r="B85" s="146" t="s">
        <v>89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98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KCKeVd5+Zl/L4kk1p3CEzq2vx7WCVACgzuw/gmUoO2SqTjjbLVp9QqsYBwxDB+3B5Xa2lGecnkIpEN+uA/ZuyA==" saltValue="aOXRBI0hQyYb5BgOww9fPw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8" scale="7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99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100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2">
      <c r="A3" s="35" t="s">
        <v>101</v>
      </c>
      <c r="B3" s="36" t="s">
        <v>102</v>
      </c>
      <c r="C3" s="36" t="s">
        <v>103</v>
      </c>
      <c r="D3" s="36" t="s">
        <v>104</v>
      </c>
      <c r="E3" s="36" t="s">
        <v>105</v>
      </c>
      <c r="F3" s="36" t="s">
        <v>106</v>
      </c>
      <c r="G3" s="36" t="s">
        <v>107</v>
      </c>
      <c r="H3" s="37" t="s">
        <v>108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109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110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111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112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113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114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115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116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117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118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119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120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121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122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123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2">
      <c r="A5" s="35" t="s">
        <v>124</v>
      </c>
      <c r="B5" s="48"/>
      <c r="C5" s="48"/>
      <c r="D5" s="48"/>
      <c r="E5" s="48"/>
      <c r="F5" s="48"/>
      <c r="G5" s="48"/>
      <c r="H5" s="49" t="s">
        <v>125</v>
      </c>
      <c r="I5" s="49" t="s">
        <v>126</v>
      </c>
      <c r="J5" s="49" t="s">
        <v>127</v>
      </c>
      <c r="K5" s="49" t="s">
        <v>1</v>
      </c>
      <c r="L5" s="49" t="s">
        <v>2</v>
      </c>
      <c r="M5" s="49" t="s">
        <v>3</v>
      </c>
      <c r="N5" s="49" t="s">
        <v>128</v>
      </c>
      <c r="O5" s="49" t="s">
        <v>5</v>
      </c>
      <c r="P5" s="49" t="s">
        <v>129</v>
      </c>
      <c r="Q5" s="49" t="s">
        <v>130</v>
      </c>
      <c r="R5" s="49" t="s">
        <v>131</v>
      </c>
      <c r="S5" s="49" t="s">
        <v>132</v>
      </c>
      <c r="T5" s="49" t="s">
        <v>133</v>
      </c>
      <c r="U5" s="49" t="s">
        <v>134</v>
      </c>
      <c r="V5" s="49" t="s">
        <v>135</v>
      </c>
      <c r="W5" s="49" t="s">
        <v>136</v>
      </c>
      <c r="X5" s="49" t="s">
        <v>137</v>
      </c>
      <c r="Y5" s="49" t="s">
        <v>138</v>
      </c>
      <c r="Z5" s="49" t="s">
        <v>139</v>
      </c>
      <c r="AA5" s="49" t="s">
        <v>140</v>
      </c>
      <c r="AB5" s="49" t="s">
        <v>141</v>
      </c>
      <c r="AC5" s="49" t="s">
        <v>142</v>
      </c>
      <c r="AD5" s="49" t="s">
        <v>143</v>
      </c>
      <c r="AE5" s="49" t="s">
        <v>144</v>
      </c>
      <c r="AF5" s="49" t="s">
        <v>145</v>
      </c>
      <c r="AG5" s="49" t="s">
        <v>146</v>
      </c>
      <c r="AH5" s="49" t="s">
        <v>147</v>
      </c>
      <c r="AI5" s="49" t="s">
        <v>148</v>
      </c>
      <c r="AJ5" s="49" t="s">
        <v>149</v>
      </c>
      <c r="AK5" s="49" t="s">
        <v>150</v>
      </c>
      <c r="AL5" s="49" t="s">
        <v>151</v>
      </c>
      <c r="AM5" s="49" t="s">
        <v>152</v>
      </c>
      <c r="AN5" s="49" t="s">
        <v>153</v>
      </c>
      <c r="AO5" s="49" t="s">
        <v>154</v>
      </c>
      <c r="AP5" s="49" t="s">
        <v>155</v>
      </c>
      <c r="AQ5" s="49" t="s">
        <v>156</v>
      </c>
      <c r="AR5" s="49" t="s">
        <v>157</v>
      </c>
      <c r="AS5" s="49" t="s">
        <v>158</v>
      </c>
      <c r="AT5" s="49" t="s">
        <v>159</v>
      </c>
      <c r="AU5" s="49" t="s">
        <v>160</v>
      </c>
      <c r="AV5" s="49" t="s">
        <v>161</v>
      </c>
      <c r="AW5" s="49" t="s">
        <v>162</v>
      </c>
      <c r="AX5" s="49" t="s">
        <v>163</v>
      </c>
      <c r="AY5" s="49" t="s">
        <v>153</v>
      </c>
      <c r="AZ5" s="49" t="s">
        <v>154</v>
      </c>
      <c r="BA5" s="49" t="s">
        <v>155</v>
      </c>
      <c r="BB5" s="49" t="s">
        <v>156</v>
      </c>
      <c r="BC5" s="49" t="s">
        <v>157</v>
      </c>
      <c r="BD5" s="49" t="s">
        <v>158</v>
      </c>
      <c r="BE5" s="49" t="s">
        <v>159</v>
      </c>
      <c r="BF5" s="49" t="s">
        <v>164</v>
      </c>
      <c r="BG5" s="49" t="s">
        <v>150</v>
      </c>
      <c r="BH5" s="49" t="s">
        <v>165</v>
      </c>
      <c r="BI5" s="49" t="s">
        <v>166</v>
      </c>
      <c r="BJ5" s="49" t="s">
        <v>153</v>
      </c>
      <c r="BK5" s="49" t="s">
        <v>154</v>
      </c>
      <c r="BL5" s="49" t="s">
        <v>155</v>
      </c>
      <c r="BM5" s="49" t="s">
        <v>156</v>
      </c>
      <c r="BN5" s="49" t="s">
        <v>157</v>
      </c>
      <c r="BO5" s="49" t="s">
        <v>158</v>
      </c>
      <c r="BP5" s="49" t="s">
        <v>159</v>
      </c>
      <c r="BQ5" s="49" t="s">
        <v>160</v>
      </c>
      <c r="BR5" s="49" t="s">
        <v>150</v>
      </c>
      <c r="BS5" s="49" t="s">
        <v>165</v>
      </c>
      <c r="BT5" s="49" t="s">
        <v>152</v>
      </c>
      <c r="BU5" s="49" t="s">
        <v>153</v>
      </c>
      <c r="BV5" s="49" t="s">
        <v>154</v>
      </c>
      <c r="BW5" s="49" t="s">
        <v>155</v>
      </c>
      <c r="BX5" s="49" t="s">
        <v>156</v>
      </c>
      <c r="BY5" s="49" t="s">
        <v>157</v>
      </c>
      <c r="BZ5" s="49" t="s">
        <v>158</v>
      </c>
      <c r="CA5" s="49" t="s">
        <v>159</v>
      </c>
      <c r="CB5" s="49" t="s">
        <v>167</v>
      </c>
      <c r="CC5" s="49" t="s">
        <v>150</v>
      </c>
      <c r="CD5" s="49" t="s">
        <v>165</v>
      </c>
      <c r="CE5" s="49" t="s">
        <v>152</v>
      </c>
      <c r="CF5" s="49" t="s">
        <v>153</v>
      </c>
      <c r="CG5" s="49" t="s">
        <v>154</v>
      </c>
      <c r="CH5" s="49" t="s">
        <v>155</v>
      </c>
      <c r="CI5" s="49" t="s">
        <v>156</v>
      </c>
      <c r="CJ5" s="49" t="s">
        <v>157</v>
      </c>
      <c r="CK5" s="49" t="s">
        <v>158</v>
      </c>
      <c r="CL5" s="49" t="s">
        <v>159</v>
      </c>
      <c r="CM5" s="49" t="s">
        <v>164</v>
      </c>
      <c r="CN5" s="49" t="s">
        <v>150</v>
      </c>
      <c r="CO5" s="49" t="s">
        <v>165</v>
      </c>
      <c r="CP5" s="49" t="s">
        <v>168</v>
      </c>
      <c r="CQ5" s="49" t="s">
        <v>153</v>
      </c>
      <c r="CR5" s="49" t="s">
        <v>154</v>
      </c>
      <c r="CS5" s="49" t="s">
        <v>155</v>
      </c>
      <c r="CT5" s="49" t="s">
        <v>156</v>
      </c>
      <c r="CU5" s="49" t="s">
        <v>157</v>
      </c>
      <c r="CV5" s="49" t="s">
        <v>158</v>
      </c>
      <c r="CW5" s="49" t="s">
        <v>159</v>
      </c>
      <c r="CX5" s="49" t="s">
        <v>164</v>
      </c>
      <c r="CY5" s="49" t="s">
        <v>150</v>
      </c>
      <c r="CZ5" s="49" t="s">
        <v>165</v>
      </c>
      <c r="DA5" s="49" t="s">
        <v>152</v>
      </c>
      <c r="DB5" s="49" t="s">
        <v>153</v>
      </c>
      <c r="DC5" s="49" t="s">
        <v>154</v>
      </c>
      <c r="DD5" s="49" t="s">
        <v>155</v>
      </c>
      <c r="DE5" s="49" t="s">
        <v>156</v>
      </c>
      <c r="DF5" s="49" t="s">
        <v>157</v>
      </c>
      <c r="DG5" s="49" t="s">
        <v>158</v>
      </c>
      <c r="DH5" s="49" t="s">
        <v>159</v>
      </c>
      <c r="DI5" s="49" t="s">
        <v>164</v>
      </c>
      <c r="DJ5" s="49" t="s">
        <v>150</v>
      </c>
      <c r="DK5" s="49" t="s">
        <v>165</v>
      </c>
      <c r="DL5" s="49" t="s">
        <v>169</v>
      </c>
      <c r="DM5" s="49" t="s">
        <v>153</v>
      </c>
      <c r="DN5" s="49" t="s">
        <v>154</v>
      </c>
      <c r="DO5" s="49" t="s">
        <v>155</v>
      </c>
      <c r="DP5" s="49" t="s">
        <v>156</v>
      </c>
      <c r="DQ5" s="49" t="s">
        <v>157</v>
      </c>
      <c r="DR5" s="49" t="s">
        <v>158</v>
      </c>
      <c r="DS5" s="49" t="s">
        <v>159</v>
      </c>
      <c r="DT5" s="49" t="s">
        <v>164</v>
      </c>
      <c r="DU5" s="49" t="s">
        <v>170</v>
      </c>
      <c r="DV5" s="49" t="s">
        <v>165</v>
      </c>
      <c r="DW5" s="49" t="s">
        <v>152</v>
      </c>
      <c r="DX5" s="49" t="s">
        <v>153</v>
      </c>
      <c r="DY5" s="49" t="s">
        <v>154</v>
      </c>
      <c r="DZ5" s="49" t="s">
        <v>155</v>
      </c>
      <c r="EA5" s="49" t="s">
        <v>156</v>
      </c>
      <c r="EB5" s="49" t="s">
        <v>157</v>
      </c>
      <c r="EC5" s="49" t="s">
        <v>158</v>
      </c>
      <c r="ED5" s="49" t="s">
        <v>148</v>
      </c>
      <c r="EE5" s="49" t="s">
        <v>167</v>
      </c>
      <c r="EF5" s="49" t="s">
        <v>150</v>
      </c>
      <c r="EG5" s="49" t="s">
        <v>165</v>
      </c>
      <c r="EH5" s="49" t="s">
        <v>163</v>
      </c>
      <c r="EI5" s="49" t="s">
        <v>153</v>
      </c>
      <c r="EJ5" s="49" t="s">
        <v>154</v>
      </c>
      <c r="EK5" s="49" t="s">
        <v>155</v>
      </c>
      <c r="EL5" s="49" t="s">
        <v>156</v>
      </c>
      <c r="EM5" s="49" t="s">
        <v>157</v>
      </c>
      <c r="EN5" s="49" t="s">
        <v>158</v>
      </c>
      <c r="EO5" s="49" t="s">
        <v>171</v>
      </c>
      <c r="EP5" s="49" t="s">
        <v>164</v>
      </c>
      <c r="EQ5" s="49" t="s">
        <v>172</v>
      </c>
      <c r="ER5" s="49" t="s">
        <v>165</v>
      </c>
      <c r="ES5" s="49" t="s">
        <v>152</v>
      </c>
      <c r="ET5" s="49" t="s">
        <v>153</v>
      </c>
      <c r="EU5" s="49" t="s">
        <v>154</v>
      </c>
      <c r="EV5" s="49" t="s">
        <v>155</v>
      </c>
      <c r="EW5" s="49" t="s">
        <v>156</v>
      </c>
      <c r="EX5" s="49" t="s">
        <v>157</v>
      </c>
      <c r="EY5" s="49" t="s">
        <v>173</v>
      </c>
      <c r="EZ5" s="49" t="s">
        <v>159</v>
      </c>
      <c r="FA5" s="49" t="s">
        <v>164</v>
      </c>
      <c r="FB5" s="49" t="s">
        <v>174</v>
      </c>
      <c r="FC5" s="49" t="s">
        <v>175</v>
      </c>
      <c r="FD5" s="49" t="s">
        <v>152</v>
      </c>
      <c r="FE5" s="49" t="s">
        <v>153</v>
      </c>
      <c r="FF5" s="49" t="s">
        <v>154</v>
      </c>
      <c r="FG5" s="49" t="s">
        <v>155</v>
      </c>
      <c r="FH5" s="49" t="s">
        <v>156</v>
      </c>
      <c r="FI5" s="49" t="s">
        <v>157</v>
      </c>
      <c r="FJ5" s="49" t="s">
        <v>158</v>
      </c>
    </row>
    <row r="6" spans="1:166" s="54" customFormat="1" x14ac:dyDescent="0.2">
      <c r="A6" s="35" t="s">
        <v>176</v>
      </c>
      <c r="B6" s="50">
        <f>B8</f>
        <v>2023</v>
      </c>
      <c r="C6" s="50">
        <f t="shared" ref="C6:M6" si="2">C8</f>
        <v>240001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3</v>
      </c>
      <c r="H6" s="152" t="str">
        <f>IF(H8&lt;&gt;I8,H8,"")&amp;IF(I8&lt;&gt;J8,I8,"")&amp;"　"&amp;J8</f>
        <v>三重県　一志病院</v>
      </c>
      <c r="I6" s="153"/>
      <c r="J6" s="154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2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へ</v>
      </c>
      <c r="U6" s="51">
        <f>U8</f>
        <v>1757527</v>
      </c>
      <c r="V6" s="51">
        <f>V8</f>
        <v>6295</v>
      </c>
      <c r="W6" s="50" t="str">
        <f>W8</f>
        <v>第１種該当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46</v>
      </c>
      <c r="AA6" s="51">
        <f t="shared" si="3"/>
        <v>36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82</v>
      </c>
      <c r="AF6" s="51">
        <f t="shared" si="3"/>
        <v>46</v>
      </c>
      <c r="AG6" s="51" t="str">
        <f t="shared" si="3"/>
        <v>-</v>
      </c>
      <c r="AH6" s="51">
        <f t="shared" si="3"/>
        <v>46</v>
      </c>
      <c r="AI6" s="52">
        <f>IF(AI8="-",NA(),AI8)</f>
        <v>117.2</v>
      </c>
      <c r="AJ6" s="52">
        <f t="shared" ref="AJ6:AR6" si="5">IF(AJ8="-",NA(),AJ8)</f>
        <v>119.5</v>
      </c>
      <c r="AK6" s="52">
        <f t="shared" si="5"/>
        <v>117</v>
      </c>
      <c r="AL6" s="52">
        <f t="shared" si="5"/>
        <v>113.4</v>
      </c>
      <c r="AM6" s="52">
        <f t="shared" si="5"/>
        <v>108.2</v>
      </c>
      <c r="AN6" s="52">
        <f t="shared" si="5"/>
        <v>97.7</v>
      </c>
      <c r="AO6" s="52">
        <f t="shared" si="5"/>
        <v>100.7</v>
      </c>
      <c r="AP6" s="52">
        <f t="shared" si="5"/>
        <v>103.6</v>
      </c>
      <c r="AQ6" s="52">
        <f t="shared" si="5"/>
        <v>101.9</v>
      </c>
      <c r="AR6" s="52">
        <f t="shared" si="5"/>
        <v>96.7</v>
      </c>
      <c r="AS6" s="52" t="str">
        <f>IF(AS8="-","【-】","【"&amp;SUBSTITUTE(TEXT(AS8,"#,##0.0"),"-","△")&amp;"】")</f>
        <v>【96.6】</v>
      </c>
      <c r="AT6" s="52">
        <f>IF(AT8="-",NA(),AT8)</f>
        <v>84.6</v>
      </c>
      <c r="AU6" s="52">
        <f t="shared" ref="AU6:BC6" si="6">IF(AU8="-",NA(),AU8)</f>
        <v>85.2</v>
      </c>
      <c r="AV6" s="52">
        <f t="shared" si="6"/>
        <v>81</v>
      </c>
      <c r="AW6" s="52">
        <f t="shared" si="6"/>
        <v>77.900000000000006</v>
      </c>
      <c r="AX6" s="52">
        <f t="shared" si="6"/>
        <v>73.8</v>
      </c>
      <c r="AY6" s="52">
        <f t="shared" si="6"/>
        <v>77.099999999999994</v>
      </c>
      <c r="AZ6" s="52">
        <f t="shared" si="6"/>
        <v>73.8</v>
      </c>
      <c r="BA6" s="52">
        <f t="shared" si="6"/>
        <v>75.5</v>
      </c>
      <c r="BB6" s="52">
        <f t="shared" si="6"/>
        <v>74.599999999999994</v>
      </c>
      <c r="BC6" s="52">
        <f t="shared" si="6"/>
        <v>73.599999999999994</v>
      </c>
      <c r="BD6" s="52" t="str">
        <f>IF(BD8="-","【-】","【"&amp;SUBSTITUTE(TEXT(BD8,"#,##0.0"),"-","△")&amp;"】")</f>
        <v>【86.6】</v>
      </c>
      <c r="BE6" s="52">
        <f>IF(BE8="-",NA(),BE8)</f>
        <v>77.099999999999994</v>
      </c>
      <c r="BF6" s="52">
        <f t="shared" ref="BF6:BN6" si="7">IF(BF8="-",NA(),BF8)</f>
        <v>74.900000000000006</v>
      </c>
      <c r="BG6" s="52">
        <f t="shared" si="7"/>
        <v>72.400000000000006</v>
      </c>
      <c r="BH6" s="52">
        <f t="shared" si="7"/>
        <v>69.3</v>
      </c>
      <c r="BI6" s="52">
        <f t="shared" si="7"/>
        <v>63.8</v>
      </c>
      <c r="BJ6" s="52">
        <f t="shared" si="7"/>
        <v>73.2</v>
      </c>
      <c r="BK6" s="52">
        <f t="shared" si="7"/>
        <v>69.900000000000006</v>
      </c>
      <c r="BL6" s="52">
        <f t="shared" si="7"/>
        <v>71.599999999999994</v>
      </c>
      <c r="BM6" s="52">
        <f t="shared" si="7"/>
        <v>70.8</v>
      </c>
      <c r="BN6" s="52">
        <f t="shared" si="7"/>
        <v>69.7</v>
      </c>
      <c r="BO6" s="52" t="str">
        <f>IF(BO8="-","【-】","【"&amp;SUBSTITUTE(TEXT(BO8,"#,##0.0"),"-","△")&amp;"】")</f>
        <v>【83.9】</v>
      </c>
      <c r="BP6" s="52">
        <f>IF(BP8="-",NA(),BP8)</f>
        <v>43.1</v>
      </c>
      <c r="BQ6" s="52">
        <f t="shared" ref="BQ6:BY6" si="8">IF(BQ8="-",NA(),BQ8)</f>
        <v>42.2</v>
      </c>
      <c r="BR6" s="52">
        <f t="shared" si="8"/>
        <v>40.5</v>
      </c>
      <c r="BS6" s="52">
        <f t="shared" si="8"/>
        <v>40.299999999999997</v>
      </c>
      <c r="BT6" s="52">
        <f t="shared" si="8"/>
        <v>72.7</v>
      </c>
      <c r="BU6" s="52">
        <f t="shared" si="8"/>
        <v>66.099999999999994</v>
      </c>
      <c r="BV6" s="52">
        <f t="shared" si="8"/>
        <v>62.3</v>
      </c>
      <c r="BW6" s="52">
        <f t="shared" si="8"/>
        <v>62.1</v>
      </c>
      <c r="BX6" s="52">
        <f t="shared" si="8"/>
        <v>60.2</v>
      </c>
      <c r="BY6" s="52">
        <f t="shared" si="8"/>
        <v>60.6</v>
      </c>
      <c r="BZ6" s="52" t="str">
        <f>IF(BZ8="-","【-】","【"&amp;SUBSTITUTE(TEXT(BZ8,"#,##0.0"),"-","△")&amp;"】")</f>
        <v>【68.7】</v>
      </c>
      <c r="CA6" s="53">
        <f>IF(CA8="-",NA(),CA8)</f>
        <v>28089</v>
      </c>
      <c r="CB6" s="53">
        <f t="shared" ref="CB6:CJ6" si="9">IF(CB8="-",NA(),CB8)</f>
        <v>28465</v>
      </c>
      <c r="CC6" s="53">
        <f t="shared" si="9"/>
        <v>27219</v>
      </c>
      <c r="CD6" s="53">
        <f t="shared" si="9"/>
        <v>30831</v>
      </c>
      <c r="CE6" s="53">
        <f t="shared" si="9"/>
        <v>31647</v>
      </c>
      <c r="CF6" s="53">
        <f t="shared" si="9"/>
        <v>26415</v>
      </c>
      <c r="CG6" s="53">
        <f t="shared" si="9"/>
        <v>27227</v>
      </c>
      <c r="CH6" s="53">
        <f t="shared" si="9"/>
        <v>28176</v>
      </c>
      <c r="CI6" s="53">
        <f t="shared" si="9"/>
        <v>29348</v>
      </c>
      <c r="CJ6" s="53">
        <f t="shared" si="9"/>
        <v>29723</v>
      </c>
      <c r="CK6" s="52" t="str">
        <f>IF(CK8="-","【-】","【"&amp;SUBSTITUTE(TEXT(CK8,"#,##0"),"-","△")&amp;"】")</f>
        <v>【62,428】</v>
      </c>
      <c r="CL6" s="53">
        <f>IF(CL8="-",NA(),CL8)</f>
        <v>8366</v>
      </c>
      <c r="CM6" s="53">
        <f t="shared" ref="CM6:CU6" si="10">IF(CM8="-",NA(),CM8)</f>
        <v>9300</v>
      </c>
      <c r="CN6" s="53">
        <f t="shared" si="10"/>
        <v>10715</v>
      </c>
      <c r="CO6" s="53">
        <f t="shared" si="10"/>
        <v>10750</v>
      </c>
      <c r="CP6" s="53">
        <f t="shared" si="10"/>
        <v>10400</v>
      </c>
      <c r="CQ6" s="53">
        <f t="shared" si="10"/>
        <v>9135</v>
      </c>
      <c r="CR6" s="53">
        <f t="shared" si="10"/>
        <v>9509</v>
      </c>
      <c r="CS6" s="53">
        <f t="shared" si="10"/>
        <v>9548</v>
      </c>
      <c r="CT6" s="53">
        <f t="shared" si="10"/>
        <v>9992</v>
      </c>
      <c r="CU6" s="53">
        <f t="shared" si="10"/>
        <v>9779</v>
      </c>
      <c r="CV6" s="52" t="str">
        <f>IF(CV8="-","【-】","【"&amp;SUBSTITUTE(TEXT(CV8,"#,##0"),"-","△")&amp;"】")</f>
        <v>【18,236】</v>
      </c>
      <c r="CW6" s="52">
        <f>IF(CW8="-",NA(),CW8)</f>
        <v>73.7</v>
      </c>
      <c r="CX6" s="52">
        <f t="shared" ref="CX6:DF6" si="11">IF(CX8="-",NA(),CX8)</f>
        <v>72.400000000000006</v>
      </c>
      <c r="CY6" s="52">
        <f t="shared" si="11"/>
        <v>74.3</v>
      </c>
      <c r="CZ6" s="52">
        <f t="shared" si="11"/>
        <v>75.900000000000006</v>
      </c>
      <c r="DA6" s="52">
        <f t="shared" si="11"/>
        <v>81.5</v>
      </c>
      <c r="DB6" s="52">
        <f t="shared" si="11"/>
        <v>72</v>
      </c>
      <c r="DC6" s="52">
        <f t="shared" si="11"/>
        <v>77.7</v>
      </c>
      <c r="DD6" s="52">
        <f t="shared" si="11"/>
        <v>75.7</v>
      </c>
      <c r="DE6" s="52">
        <f t="shared" si="11"/>
        <v>75.400000000000006</v>
      </c>
      <c r="DF6" s="52">
        <f t="shared" si="11"/>
        <v>77.5</v>
      </c>
      <c r="DG6" s="52" t="str">
        <f>IF(DG8="-","【-】","【"&amp;SUBSTITUTE(TEXT(DG8,"#,##0.0"),"-","△")&amp;"】")</f>
        <v>【56.1】</v>
      </c>
      <c r="DH6" s="52">
        <f>IF(DH8="-",NA(),DH8)</f>
        <v>8.1</v>
      </c>
      <c r="DI6" s="52">
        <f t="shared" ref="DI6:DQ6" si="12">IF(DI8="-",NA(),DI8)</f>
        <v>8.1</v>
      </c>
      <c r="DJ6" s="52">
        <f t="shared" si="12"/>
        <v>9.3000000000000007</v>
      </c>
      <c r="DK6" s="52">
        <f t="shared" si="12"/>
        <v>8.8000000000000007</v>
      </c>
      <c r="DL6" s="52">
        <f t="shared" si="12"/>
        <v>8.3000000000000007</v>
      </c>
      <c r="DM6" s="52">
        <f t="shared" si="12"/>
        <v>16</v>
      </c>
      <c r="DN6" s="52">
        <f t="shared" si="12"/>
        <v>15.7</v>
      </c>
      <c r="DO6" s="52">
        <f t="shared" si="12"/>
        <v>14.6</v>
      </c>
      <c r="DP6" s="52">
        <f t="shared" si="12"/>
        <v>15.1</v>
      </c>
      <c r="DQ6" s="52">
        <f t="shared" si="12"/>
        <v>14.9</v>
      </c>
      <c r="DR6" s="52" t="str">
        <f>IF(DR8="-","【-】","【"&amp;SUBSTITUTE(TEXT(DR8,"#,##0.0"),"-","△")&amp;"】")</f>
        <v>【26.4】</v>
      </c>
      <c r="DS6" s="52">
        <f>IF(DS8="-",NA(),DS8)</f>
        <v>67.2</v>
      </c>
      <c r="DT6" s="52">
        <f t="shared" ref="DT6:EB6" si="13">IF(DT8="-",NA(),DT8)</f>
        <v>40.9</v>
      </c>
      <c r="DU6" s="52">
        <f t="shared" si="13"/>
        <v>21</v>
      </c>
      <c r="DV6" s="52">
        <f t="shared" si="13"/>
        <v>2.9</v>
      </c>
      <c r="DW6" s="52">
        <f t="shared" si="13"/>
        <v>0</v>
      </c>
      <c r="DX6" s="52">
        <f t="shared" si="13"/>
        <v>118.8</v>
      </c>
      <c r="DY6" s="52">
        <f t="shared" si="13"/>
        <v>136</v>
      </c>
      <c r="DZ6" s="52">
        <f t="shared" si="13"/>
        <v>131.30000000000001</v>
      </c>
      <c r="EA6" s="52">
        <f t="shared" si="13"/>
        <v>133.6</v>
      </c>
      <c r="EB6" s="52">
        <f t="shared" si="13"/>
        <v>144.6</v>
      </c>
      <c r="EC6" s="52" t="str">
        <f>IF(EC8="-","【-】","【"&amp;SUBSTITUTE(TEXT(EC8,"#,##0.0"),"-","△")&amp;"】")</f>
        <v>【54.5】</v>
      </c>
      <c r="ED6" s="52">
        <f>IF(ED8="-",NA(),ED8)</f>
        <v>74.099999999999994</v>
      </c>
      <c r="EE6" s="52">
        <f t="shared" ref="EE6:EM6" si="14">IF(EE8="-",NA(),EE8)</f>
        <v>75.2</v>
      </c>
      <c r="EF6" s="52">
        <f t="shared" si="14"/>
        <v>76.400000000000006</v>
      </c>
      <c r="EG6" s="52">
        <f t="shared" si="14"/>
        <v>73.400000000000006</v>
      </c>
      <c r="EH6" s="52">
        <f t="shared" si="14"/>
        <v>74.3</v>
      </c>
      <c r="EI6" s="52">
        <f t="shared" si="14"/>
        <v>56.4</v>
      </c>
      <c r="EJ6" s="52">
        <f t="shared" si="14"/>
        <v>56.9</v>
      </c>
      <c r="EK6" s="52">
        <f t="shared" si="14"/>
        <v>58.3</v>
      </c>
      <c r="EL6" s="52">
        <f t="shared" si="14"/>
        <v>59.2</v>
      </c>
      <c r="EM6" s="52">
        <f t="shared" si="14"/>
        <v>59.8</v>
      </c>
      <c r="EN6" s="52" t="str">
        <f>IF(EN8="-","【-】","【"&amp;SUBSTITUTE(TEXT(EN8,"#,##0.0"),"-","△")&amp;"】")</f>
        <v>【57.0】</v>
      </c>
      <c r="EO6" s="52">
        <f>IF(EO8="-",NA(),EO8)</f>
        <v>71.3</v>
      </c>
      <c r="EP6" s="52">
        <f t="shared" ref="EP6:EX6" si="15">IF(EP8="-",NA(),EP8)</f>
        <v>73.7</v>
      </c>
      <c r="EQ6" s="52">
        <f t="shared" si="15"/>
        <v>77.8</v>
      </c>
      <c r="ER6" s="52">
        <f t="shared" si="15"/>
        <v>55.7</v>
      </c>
      <c r="ES6" s="52">
        <f t="shared" si="15"/>
        <v>60.6</v>
      </c>
      <c r="ET6" s="52">
        <f t="shared" si="15"/>
        <v>73.400000000000006</v>
      </c>
      <c r="EU6" s="52">
        <f t="shared" si="15"/>
        <v>72.5</v>
      </c>
      <c r="EV6" s="52">
        <f t="shared" si="15"/>
        <v>72.3</v>
      </c>
      <c r="EW6" s="52">
        <f t="shared" si="15"/>
        <v>72</v>
      </c>
      <c r="EX6" s="52">
        <f t="shared" si="15"/>
        <v>72</v>
      </c>
      <c r="EY6" s="52" t="str">
        <f>IF(EY8="-","【-】","【"&amp;SUBSTITUTE(TEXT(EY8,"#,##0.0"),"-","△")&amp;"】")</f>
        <v>【70.4】</v>
      </c>
      <c r="EZ6" s="53">
        <f>IF(EZ8="-",NA(),EZ8)</f>
        <v>31156535</v>
      </c>
      <c r="FA6" s="53">
        <f t="shared" ref="FA6:FI6" si="16">IF(FA8="-",NA(),FA8)</f>
        <v>31245256</v>
      </c>
      <c r="FB6" s="53">
        <f t="shared" si="16"/>
        <v>33039378</v>
      </c>
      <c r="FC6" s="53">
        <f t="shared" si="16"/>
        <v>34298232</v>
      </c>
      <c r="FD6" s="53">
        <f t="shared" si="16"/>
        <v>35132463</v>
      </c>
      <c r="FE6" s="53">
        <f t="shared" si="16"/>
        <v>40117620</v>
      </c>
      <c r="FF6" s="53">
        <f t="shared" si="16"/>
        <v>42330999</v>
      </c>
      <c r="FG6" s="53">
        <f t="shared" si="16"/>
        <v>43068047</v>
      </c>
      <c r="FH6" s="53">
        <f t="shared" si="16"/>
        <v>44341948</v>
      </c>
      <c r="FI6" s="53">
        <f t="shared" si="16"/>
        <v>45796115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177</v>
      </c>
      <c r="B7" s="50">
        <f t="shared" ref="B7:AH7" si="17">B8</f>
        <v>2023</v>
      </c>
      <c r="C7" s="50">
        <f t="shared" si="17"/>
        <v>240001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3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自治体職員</v>
      </c>
      <c r="P7" s="50" t="str">
        <f>P8</f>
        <v>直営</v>
      </c>
      <c r="Q7" s="51">
        <f t="shared" si="17"/>
        <v>2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へ</v>
      </c>
      <c r="U7" s="51">
        <f>U8</f>
        <v>1757527</v>
      </c>
      <c r="V7" s="51">
        <f>V8</f>
        <v>6295</v>
      </c>
      <c r="W7" s="50" t="str">
        <f>W8</f>
        <v>第１種該当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46</v>
      </c>
      <c r="AA7" s="51">
        <f t="shared" si="17"/>
        <v>36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82</v>
      </c>
      <c r="AF7" s="51">
        <f t="shared" si="17"/>
        <v>46</v>
      </c>
      <c r="AG7" s="51" t="str">
        <f t="shared" si="17"/>
        <v>-</v>
      </c>
      <c r="AH7" s="51">
        <f t="shared" si="17"/>
        <v>46</v>
      </c>
      <c r="AI7" s="52">
        <f>AI8</f>
        <v>117.2</v>
      </c>
      <c r="AJ7" s="52">
        <f t="shared" ref="AJ7:AR7" si="18">AJ8</f>
        <v>119.5</v>
      </c>
      <c r="AK7" s="52">
        <f t="shared" si="18"/>
        <v>117</v>
      </c>
      <c r="AL7" s="52">
        <f t="shared" si="18"/>
        <v>113.4</v>
      </c>
      <c r="AM7" s="52">
        <f t="shared" si="18"/>
        <v>108.2</v>
      </c>
      <c r="AN7" s="52">
        <f t="shared" si="18"/>
        <v>97.7</v>
      </c>
      <c r="AO7" s="52">
        <f t="shared" si="18"/>
        <v>100.7</v>
      </c>
      <c r="AP7" s="52">
        <f t="shared" si="18"/>
        <v>103.6</v>
      </c>
      <c r="AQ7" s="52">
        <f t="shared" si="18"/>
        <v>101.9</v>
      </c>
      <c r="AR7" s="52">
        <f t="shared" si="18"/>
        <v>96.7</v>
      </c>
      <c r="AS7" s="52"/>
      <c r="AT7" s="52">
        <f>AT8</f>
        <v>84.6</v>
      </c>
      <c r="AU7" s="52">
        <f t="shared" ref="AU7:BC7" si="19">AU8</f>
        <v>85.2</v>
      </c>
      <c r="AV7" s="52">
        <f t="shared" si="19"/>
        <v>81</v>
      </c>
      <c r="AW7" s="52">
        <f t="shared" si="19"/>
        <v>77.900000000000006</v>
      </c>
      <c r="AX7" s="52">
        <f t="shared" si="19"/>
        <v>73.8</v>
      </c>
      <c r="AY7" s="52">
        <f t="shared" si="19"/>
        <v>77.099999999999994</v>
      </c>
      <c r="AZ7" s="52">
        <f t="shared" si="19"/>
        <v>73.8</v>
      </c>
      <c r="BA7" s="52">
        <f t="shared" si="19"/>
        <v>75.5</v>
      </c>
      <c r="BB7" s="52">
        <f t="shared" si="19"/>
        <v>74.599999999999994</v>
      </c>
      <c r="BC7" s="52">
        <f t="shared" si="19"/>
        <v>73.599999999999994</v>
      </c>
      <c r="BD7" s="52"/>
      <c r="BE7" s="52">
        <f>BE8</f>
        <v>77.099999999999994</v>
      </c>
      <c r="BF7" s="52">
        <f t="shared" ref="BF7:BN7" si="20">BF8</f>
        <v>74.900000000000006</v>
      </c>
      <c r="BG7" s="52">
        <f t="shared" si="20"/>
        <v>72.400000000000006</v>
      </c>
      <c r="BH7" s="52">
        <f t="shared" si="20"/>
        <v>69.3</v>
      </c>
      <c r="BI7" s="52">
        <f t="shared" si="20"/>
        <v>63.8</v>
      </c>
      <c r="BJ7" s="52">
        <f t="shared" si="20"/>
        <v>73.2</v>
      </c>
      <c r="BK7" s="52">
        <f t="shared" si="20"/>
        <v>69.900000000000006</v>
      </c>
      <c r="BL7" s="52">
        <f t="shared" si="20"/>
        <v>71.599999999999994</v>
      </c>
      <c r="BM7" s="52">
        <f t="shared" si="20"/>
        <v>70.8</v>
      </c>
      <c r="BN7" s="52">
        <f t="shared" si="20"/>
        <v>69.7</v>
      </c>
      <c r="BO7" s="52"/>
      <c r="BP7" s="52">
        <f>BP8</f>
        <v>43.1</v>
      </c>
      <c r="BQ7" s="52">
        <f t="shared" ref="BQ7:BY7" si="21">BQ8</f>
        <v>42.2</v>
      </c>
      <c r="BR7" s="52">
        <f t="shared" si="21"/>
        <v>40.5</v>
      </c>
      <c r="BS7" s="52">
        <f t="shared" si="21"/>
        <v>40.299999999999997</v>
      </c>
      <c r="BT7" s="52">
        <f t="shared" si="21"/>
        <v>72.7</v>
      </c>
      <c r="BU7" s="52">
        <f t="shared" si="21"/>
        <v>66.099999999999994</v>
      </c>
      <c r="BV7" s="52">
        <f t="shared" si="21"/>
        <v>62.3</v>
      </c>
      <c r="BW7" s="52">
        <f t="shared" si="21"/>
        <v>62.1</v>
      </c>
      <c r="BX7" s="52">
        <f t="shared" si="21"/>
        <v>60.2</v>
      </c>
      <c r="BY7" s="52">
        <f t="shared" si="21"/>
        <v>60.6</v>
      </c>
      <c r="BZ7" s="52"/>
      <c r="CA7" s="53">
        <f>CA8</f>
        <v>28089</v>
      </c>
      <c r="CB7" s="53">
        <f t="shared" ref="CB7:CJ7" si="22">CB8</f>
        <v>28465</v>
      </c>
      <c r="CC7" s="53">
        <f t="shared" si="22"/>
        <v>27219</v>
      </c>
      <c r="CD7" s="53">
        <f t="shared" si="22"/>
        <v>30831</v>
      </c>
      <c r="CE7" s="53">
        <f t="shared" si="22"/>
        <v>31647</v>
      </c>
      <c r="CF7" s="53">
        <f t="shared" si="22"/>
        <v>26415</v>
      </c>
      <c r="CG7" s="53">
        <f t="shared" si="22"/>
        <v>27227</v>
      </c>
      <c r="CH7" s="53">
        <f t="shared" si="22"/>
        <v>28176</v>
      </c>
      <c r="CI7" s="53">
        <f t="shared" si="22"/>
        <v>29348</v>
      </c>
      <c r="CJ7" s="53">
        <f t="shared" si="22"/>
        <v>29723</v>
      </c>
      <c r="CK7" s="52"/>
      <c r="CL7" s="53">
        <f>CL8</f>
        <v>8366</v>
      </c>
      <c r="CM7" s="53">
        <f t="shared" ref="CM7:CU7" si="23">CM8</f>
        <v>9300</v>
      </c>
      <c r="CN7" s="53">
        <f t="shared" si="23"/>
        <v>10715</v>
      </c>
      <c r="CO7" s="53">
        <f t="shared" si="23"/>
        <v>10750</v>
      </c>
      <c r="CP7" s="53">
        <f t="shared" si="23"/>
        <v>10400</v>
      </c>
      <c r="CQ7" s="53">
        <f t="shared" si="23"/>
        <v>9135</v>
      </c>
      <c r="CR7" s="53">
        <f t="shared" si="23"/>
        <v>9509</v>
      </c>
      <c r="CS7" s="53">
        <f t="shared" si="23"/>
        <v>9548</v>
      </c>
      <c r="CT7" s="53">
        <f t="shared" si="23"/>
        <v>9992</v>
      </c>
      <c r="CU7" s="53">
        <f t="shared" si="23"/>
        <v>9779</v>
      </c>
      <c r="CV7" s="52"/>
      <c r="CW7" s="52">
        <f>CW8</f>
        <v>73.7</v>
      </c>
      <c r="CX7" s="52">
        <f t="shared" ref="CX7:DF7" si="24">CX8</f>
        <v>72.400000000000006</v>
      </c>
      <c r="CY7" s="52">
        <f t="shared" si="24"/>
        <v>74.3</v>
      </c>
      <c r="CZ7" s="52">
        <f t="shared" si="24"/>
        <v>75.900000000000006</v>
      </c>
      <c r="DA7" s="52">
        <f t="shared" si="24"/>
        <v>81.5</v>
      </c>
      <c r="DB7" s="52">
        <f t="shared" si="24"/>
        <v>72</v>
      </c>
      <c r="DC7" s="52">
        <f t="shared" si="24"/>
        <v>77.7</v>
      </c>
      <c r="DD7" s="52">
        <f t="shared" si="24"/>
        <v>75.7</v>
      </c>
      <c r="DE7" s="52">
        <f t="shared" si="24"/>
        <v>75.400000000000006</v>
      </c>
      <c r="DF7" s="52">
        <f t="shared" si="24"/>
        <v>77.5</v>
      </c>
      <c r="DG7" s="52"/>
      <c r="DH7" s="52">
        <f>DH8</f>
        <v>8.1</v>
      </c>
      <c r="DI7" s="52">
        <f t="shared" ref="DI7:DQ7" si="25">DI8</f>
        <v>8.1</v>
      </c>
      <c r="DJ7" s="52">
        <f t="shared" si="25"/>
        <v>9.3000000000000007</v>
      </c>
      <c r="DK7" s="52">
        <f t="shared" si="25"/>
        <v>8.8000000000000007</v>
      </c>
      <c r="DL7" s="52">
        <f t="shared" si="25"/>
        <v>8.3000000000000007</v>
      </c>
      <c r="DM7" s="52">
        <f t="shared" si="25"/>
        <v>16</v>
      </c>
      <c r="DN7" s="52">
        <f t="shared" si="25"/>
        <v>15.7</v>
      </c>
      <c r="DO7" s="52">
        <f t="shared" si="25"/>
        <v>14.6</v>
      </c>
      <c r="DP7" s="52">
        <f t="shared" si="25"/>
        <v>15.1</v>
      </c>
      <c r="DQ7" s="52">
        <f t="shared" si="25"/>
        <v>14.9</v>
      </c>
      <c r="DR7" s="52"/>
      <c r="DS7" s="52">
        <f>DS8</f>
        <v>67.2</v>
      </c>
      <c r="DT7" s="52">
        <f t="shared" ref="DT7:EB7" si="26">DT8</f>
        <v>40.9</v>
      </c>
      <c r="DU7" s="52">
        <f t="shared" si="26"/>
        <v>21</v>
      </c>
      <c r="DV7" s="52">
        <f t="shared" si="26"/>
        <v>2.9</v>
      </c>
      <c r="DW7" s="52">
        <f t="shared" si="26"/>
        <v>0</v>
      </c>
      <c r="DX7" s="52">
        <f t="shared" si="26"/>
        <v>118.8</v>
      </c>
      <c r="DY7" s="52">
        <f t="shared" si="26"/>
        <v>136</v>
      </c>
      <c r="DZ7" s="52">
        <f t="shared" si="26"/>
        <v>131.30000000000001</v>
      </c>
      <c r="EA7" s="52">
        <f t="shared" si="26"/>
        <v>133.6</v>
      </c>
      <c r="EB7" s="52">
        <f t="shared" si="26"/>
        <v>144.6</v>
      </c>
      <c r="EC7" s="52"/>
      <c r="ED7" s="52">
        <f>ED8</f>
        <v>74.099999999999994</v>
      </c>
      <c r="EE7" s="52">
        <f t="shared" ref="EE7:EM7" si="27">EE8</f>
        <v>75.2</v>
      </c>
      <c r="EF7" s="52">
        <f t="shared" si="27"/>
        <v>76.400000000000006</v>
      </c>
      <c r="EG7" s="52">
        <f t="shared" si="27"/>
        <v>73.400000000000006</v>
      </c>
      <c r="EH7" s="52">
        <f t="shared" si="27"/>
        <v>74.3</v>
      </c>
      <c r="EI7" s="52">
        <f t="shared" si="27"/>
        <v>56.4</v>
      </c>
      <c r="EJ7" s="52">
        <f t="shared" si="27"/>
        <v>56.9</v>
      </c>
      <c r="EK7" s="52">
        <f t="shared" si="27"/>
        <v>58.3</v>
      </c>
      <c r="EL7" s="52">
        <f t="shared" si="27"/>
        <v>59.2</v>
      </c>
      <c r="EM7" s="52">
        <f t="shared" si="27"/>
        <v>59.8</v>
      </c>
      <c r="EN7" s="52"/>
      <c r="EO7" s="52">
        <f>EO8</f>
        <v>71.3</v>
      </c>
      <c r="EP7" s="52">
        <f t="shared" ref="EP7:EX7" si="28">EP8</f>
        <v>73.7</v>
      </c>
      <c r="EQ7" s="52">
        <f t="shared" si="28"/>
        <v>77.8</v>
      </c>
      <c r="ER7" s="52">
        <f t="shared" si="28"/>
        <v>55.7</v>
      </c>
      <c r="ES7" s="52">
        <f t="shared" si="28"/>
        <v>60.6</v>
      </c>
      <c r="ET7" s="52">
        <f t="shared" si="28"/>
        <v>73.400000000000006</v>
      </c>
      <c r="EU7" s="52">
        <f t="shared" si="28"/>
        <v>72.5</v>
      </c>
      <c r="EV7" s="52">
        <f t="shared" si="28"/>
        <v>72.3</v>
      </c>
      <c r="EW7" s="52">
        <f t="shared" si="28"/>
        <v>72</v>
      </c>
      <c r="EX7" s="52">
        <f t="shared" si="28"/>
        <v>72</v>
      </c>
      <c r="EY7" s="52"/>
      <c r="EZ7" s="53">
        <f>EZ8</f>
        <v>31156535</v>
      </c>
      <c r="FA7" s="53">
        <f t="shared" ref="FA7:FI7" si="29">FA8</f>
        <v>31245256</v>
      </c>
      <c r="FB7" s="53">
        <f t="shared" si="29"/>
        <v>33039378</v>
      </c>
      <c r="FC7" s="53">
        <f t="shared" si="29"/>
        <v>34298232</v>
      </c>
      <c r="FD7" s="53">
        <f t="shared" si="29"/>
        <v>35132463</v>
      </c>
      <c r="FE7" s="53">
        <f t="shared" si="29"/>
        <v>40117620</v>
      </c>
      <c r="FF7" s="53">
        <f t="shared" si="29"/>
        <v>42330999</v>
      </c>
      <c r="FG7" s="53">
        <f t="shared" si="29"/>
        <v>43068047</v>
      </c>
      <c r="FH7" s="53">
        <f t="shared" si="29"/>
        <v>44341948</v>
      </c>
      <c r="FI7" s="53">
        <f t="shared" si="29"/>
        <v>45796115</v>
      </c>
      <c r="FJ7" s="53"/>
    </row>
    <row r="8" spans="1:166" s="54" customFormat="1" x14ac:dyDescent="0.2">
      <c r="A8" s="35"/>
      <c r="B8" s="55">
        <v>2023</v>
      </c>
      <c r="C8" s="55">
        <v>240001</v>
      </c>
      <c r="D8" s="55">
        <v>46</v>
      </c>
      <c r="E8" s="55">
        <v>6</v>
      </c>
      <c r="F8" s="55">
        <v>0</v>
      </c>
      <c r="G8" s="55">
        <v>3</v>
      </c>
      <c r="H8" s="55" t="s">
        <v>178</v>
      </c>
      <c r="I8" s="55" t="s">
        <v>178</v>
      </c>
      <c r="J8" s="55" t="s">
        <v>179</v>
      </c>
      <c r="K8" s="55" t="s">
        <v>180</v>
      </c>
      <c r="L8" s="55" t="s">
        <v>181</v>
      </c>
      <c r="M8" s="55" t="s">
        <v>182</v>
      </c>
      <c r="N8" s="55" t="s">
        <v>183</v>
      </c>
      <c r="O8" s="55" t="s">
        <v>184</v>
      </c>
      <c r="P8" s="55" t="s">
        <v>185</v>
      </c>
      <c r="Q8" s="56">
        <v>2</v>
      </c>
      <c r="R8" s="55" t="s">
        <v>40</v>
      </c>
      <c r="S8" s="55" t="s">
        <v>186</v>
      </c>
      <c r="T8" s="55" t="s">
        <v>187</v>
      </c>
      <c r="U8" s="56">
        <v>1757527</v>
      </c>
      <c r="V8" s="56">
        <v>6295</v>
      </c>
      <c r="W8" s="55" t="s">
        <v>188</v>
      </c>
      <c r="X8" s="55" t="s">
        <v>40</v>
      </c>
      <c r="Y8" s="57" t="s">
        <v>189</v>
      </c>
      <c r="Z8" s="56">
        <v>46</v>
      </c>
      <c r="AA8" s="56">
        <v>36</v>
      </c>
      <c r="AB8" s="56" t="s">
        <v>40</v>
      </c>
      <c r="AC8" s="56" t="s">
        <v>40</v>
      </c>
      <c r="AD8" s="56" t="s">
        <v>40</v>
      </c>
      <c r="AE8" s="56">
        <v>82</v>
      </c>
      <c r="AF8" s="56">
        <v>46</v>
      </c>
      <c r="AG8" s="56" t="s">
        <v>40</v>
      </c>
      <c r="AH8" s="56">
        <v>46</v>
      </c>
      <c r="AI8" s="58">
        <v>117.2</v>
      </c>
      <c r="AJ8" s="58">
        <v>119.5</v>
      </c>
      <c r="AK8" s="58">
        <v>117</v>
      </c>
      <c r="AL8" s="58">
        <v>113.4</v>
      </c>
      <c r="AM8" s="58">
        <v>108.2</v>
      </c>
      <c r="AN8" s="58">
        <v>97.7</v>
      </c>
      <c r="AO8" s="58">
        <v>100.7</v>
      </c>
      <c r="AP8" s="58">
        <v>103.6</v>
      </c>
      <c r="AQ8" s="58">
        <v>101.9</v>
      </c>
      <c r="AR8" s="58">
        <v>96.7</v>
      </c>
      <c r="AS8" s="58">
        <v>96.6</v>
      </c>
      <c r="AT8" s="58">
        <v>84.6</v>
      </c>
      <c r="AU8" s="58">
        <v>85.2</v>
      </c>
      <c r="AV8" s="58">
        <v>81</v>
      </c>
      <c r="AW8" s="58">
        <v>77.900000000000006</v>
      </c>
      <c r="AX8" s="58">
        <v>73.8</v>
      </c>
      <c r="AY8" s="58">
        <v>77.099999999999994</v>
      </c>
      <c r="AZ8" s="58">
        <v>73.8</v>
      </c>
      <c r="BA8" s="58">
        <v>75.5</v>
      </c>
      <c r="BB8" s="58">
        <v>74.599999999999994</v>
      </c>
      <c r="BC8" s="58">
        <v>73.599999999999994</v>
      </c>
      <c r="BD8" s="58">
        <v>86.6</v>
      </c>
      <c r="BE8" s="59">
        <v>77.099999999999994</v>
      </c>
      <c r="BF8" s="59">
        <v>74.900000000000006</v>
      </c>
      <c r="BG8" s="59">
        <v>72.400000000000006</v>
      </c>
      <c r="BH8" s="59">
        <v>69.3</v>
      </c>
      <c r="BI8" s="59">
        <v>63.8</v>
      </c>
      <c r="BJ8" s="59">
        <v>73.2</v>
      </c>
      <c r="BK8" s="59">
        <v>69.900000000000006</v>
      </c>
      <c r="BL8" s="59">
        <v>71.599999999999994</v>
      </c>
      <c r="BM8" s="59">
        <v>70.8</v>
      </c>
      <c r="BN8" s="59">
        <v>69.7</v>
      </c>
      <c r="BO8" s="59">
        <v>83.9</v>
      </c>
      <c r="BP8" s="58">
        <v>43.1</v>
      </c>
      <c r="BQ8" s="58">
        <v>42.2</v>
      </c>
      <c r="BR8" s="58">
        <v>40.5</v>
      </c>
      <c r="BS8" s="58">
        <v>40.299999999999997</v>
      </c>
      <c r="BT8" s="58">
        <v>72.7</v>
      </c>
      <c r="BU8" s="58">
        <v>66.099999999999994</v>
      </c>
      <c r="BV8" s="58">
        <v>62.3</v>
      </c>
      <c r="BW8" s="58">
        <v>62.1</v>
      </c>
      <c r="BX8" s="58">
        <v>60.2</v>
      </c>
      <c r="BY8" s="58">
        <v>60.6</v>
      </c>
      <c r="BZ8" s="58">
        <v>68.7</v>
      </c>
      <c r="CA8" s="59">
        <v>28089</v>
      </c>
      <c r="CB8" s="59">
        <v>28465</v>
      </c>
      <c r="CC8" s="59">
        <v>27219</v>
      </c>
      <c r="CD8" s="59">
        <v>30831</v>
      </c>
      <c r="CE8" s="59">
        <v>31647</v>
      </c>
      <c r="CF8" s="59">
        <v>26415</v>
      </c>
      <c r="CG8" s="59">
        <v>27227</v>
      </c>
      <c r="CH8" s="59">
        <v>28176</v>
      </c>
      <c r="CI8" s="59">
        <v>29348</v>
      </c>
      <c r="CJ8" s="59">
        <v>29723</v>
      </c>
      <c r="CK8" s="58">
        <v>62428</v>
      </c>
      <c r="CL8" s="59">
        <v>8366</v>
      </c>
      <c r="CM8" s="59">
        <v>9300</v>
      </c>
      <c r="CN8" s="59">
        <v>10715</v>
      </c>
      <c r="CO8" s="59">
        <v>10750</v>
      </c>
      <c r="CP8" s="59">
        <v>10400</v>
      </c>
      <c r="CQ8" s="59">
        <v>9135</v>
      </c>
      <c r="CR8" s="59">
        <v>9509</v>
      </c>
      <c r="CS8" s="59">
        <v>9548</v>
      </c>
      <c r="CT8" s="59">
        <v>9992</v>
      </c>
      <c r="CU8" s="59">
        <v>9779</v>
      </c>
      <c r="CV8" s="58">
        <v>18236</v>
      </c>
      <c r="CW8" s="59">
        <v>73.7</v>
      </c>
      <c r="CX8" s="59">
        <v>72.400000000000006</v>
      </c>
      <c r="CY8" s="59">
        <v>74.3</v>
      </c>
      <c r="CZ8" s="59">
        <v>75.900000000000006</v>
      </c>
      <c r="DA8" s="59">
        <v>81.5</v>
      </c>
      <c r="DB8" s="59">
        <v>72</v>
      </c>
      <c r="DC8" s="59">
        <v>77.7</v>
      </c>
      <c r="DD8" s="59">
        <v>75.7</v>
      </c>
      <c r="DE8" s="59">
        <v>75.400000000000006</v>
      </c>
      <c r="DF8" s="59">
        <v>77.5</v>
      </c>
      <c r="DG8" s="59">
        <v>56.1</v>
      </c>
      <c r="DH8" s="59">
        <v>8.1</v>
      </c>
      <c r="DI8" s="59">
        <v>8.1</v>
      </c>
      <c r="DJ8" s="59">
        <v>9.3000000000000007</v>
      </c>
      <c r="DK8" s="59">
        <v>8.8000000000000007</v>
      </c>
      <c r="DL8" s="59">
        <v>8.3000000000000007</v>
      </c>
      <c r="DM8" s="59">
        <v>16</v>
      </c>
      <c r="DN8" s="59">
        <v>15.7</v>
      </c>
      <c r="DO8" s="59">
        <v>14.6</v>
      </c>
      <c r="DP8" s="59">
        <v>15.1</v>
      </c>
      <c r="DQ8" s="59">
        <v>14.9</v>
      </c>
      <c r="DR8" s="59">
        <v>26.4</v>
      </c>
      <c r="DS8" s="59">
        <v>67.2</v>
      </c>
      <c r="DT8" s="59">
        <v>40.9</v>
      </c>
      <c r="DU8" s="59">
        <v>21</v>
      </c>
      <c r="DV8" s="59">
        <v>2.9</v>
      </c>
      <c r="DW8" s="59">
        <v>0</v>
      </c>
      <c r="DX8" s="59">
        <v>118.8</v>
      </c>
      <c r="DY8" s="59">
        <v>136</v>
      </c>
      <c r="DZ8" s="59">
        <v>131.30000000000001</v>
      </c>
      <c r="EA8" s="59">
        <v>133.6</v>
      </c>
      <c r="EB8" s="59">
        <v>144.6</v>
      </c>
      <c r="EC8" s="59">
        <v>54.5</v>
      </c>
      <c r="ED8" s="58">
        <v>74.099999999999994</v>
      </c>
      <c r="EE8" s="58">
        <v>75.2</v>
      </c>
      <c r="EF8" s="58">
        <v>76.400000000000006</v>
      </c>
      <c r="EG8" s="58">
        <v>73.400000000000006</v>
      </c>
      <c r="EH8" s="58">
        <v>74.3</v>
      </c>
      <c r="EI8" s="58">
        <v>56.4</v>
      </c>
      <c r="EJ8" s="58">
        <v>56.9</v>
      </c>
      <c r="EK8" s="58">
        <v>58.3</v>
      </c>
      <c r="EL8" s="58">
        <v>59.2</v>
      </c>
      <c r="EM8" s="58">
        <v>59.8</v>
      </c>
      <c r="EN8" s="58">
        <v>57</v>
      </c>
      <c r="EO8" s="58">
        <v>71.3</v>
      </c>
      <c r="EP8" s="58">
        <v>73.7</v>
      </c>
      <c r="EQ8" s="58">
        <v>77.8</v>
      </c>
      <c r="ER8" s="58">
        <v>55.7</v>
      </c>
      <c r="ES8" s="58">
        <v>60.6</v>
      </c>
      <c r="ET8" s="58">
        <v>73.400000000000006</v>
      </c>
      <c r="EU8" s="58">
        <v>72.5</v>
      </c>
      <c r="EV8" s="58">
        <v>72.3</v>
      </c>
      <c r="EW8" s="58">
        <v>72</v>
      </c>
      <c r="EX8" s="58">
        <v>72</v>
      </c>
      <c r="EY8" s="58">
        <v>70.400000000000006</v>
      </c>
      <c r="EZ8" s="59">
        <v>31156535</v>
      </c>
      <c r="FA8" s="59">
        <v>31245256</v>
      </c>
      <c r="FB8" s="59">
        <v>33039378</v>
      </c>
      <c r="FC8" s="59">
        <v>34298232</v>
      </c>
      <c r="FD8" s="59">
        <v>35132463</v>
      </c>
      <c r="FE8" s="59">
        <v>40117620</v>
      </c>
      <c r="FF8" s="59">
        <v>42330999</v>
      </c>
      <c r="FG8" s="59">
        <v>43068047</v>
      </c>
      <c r="FH8" s="59">
        <v>44341948</v>
      </c>
      <c r="FI8" s="59">
        <v>45796115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190</v>
      </c>
      <c r="C10" s="62" t="s">
        <v>191</v>
      </c>
      <c r="D10" s="62" t="s">
        <v>192</v>
      </c>
      <c r="E10" s="62" t="s">
        <v>193</v>
      </c>
      <c r="F10" s="62" t="s">
        <v>194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D3F90D81-9B5F-456E-B0FB-00509AD12116}"/>
</file>

<file path=customXml/itemProps2.xml><?xml version="1.0" encoding="utf-8"?>
<ds:datastoreItem xmlns:ds="http://schemas.openxmlformats.org/officeDocument/2006/customXml" ds:itemID="{822427F9-C03D-4E13-8384-BD3D5E1ED833}"/>
</file>

<file path=customXml/itemProps3.xml><?xml version="1.0" encoding="utf-8"?>
<ds:datastoreItem xmlns:ds="http://schemas.openxmlformats.org/officeDocument/2006/customXml" ds:itemID="{C97D7192-C58E-4681-807F-5E5B180D7C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2025-02-13T08:32:38Z</dcterms:created>
  <dcterms:modified xsi:type="dcterms:W3CDTF">2025-02-13T08:32:44Z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