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7CDD06AE-E543-4D7A-BE48-A08AD2C2BA13}" xr6:coauthVersionLast="47" xr6:coauthVersionMax="47" xr10:uidLastSave="{52CC7E0A-2633-4E61-8E2E-5426B6486AB4}"/>
  <workbookProtection workbookAlgorithmName="SHA-512" workbookHashValue="vFybH4BSzOlAV8QZH1ZCYcpnahr1tMjaF5pxoSscXyDBI2mFaA4YEg5LvdT1MPnfz/xr/88LZwOJ1Zy+Lg65kA==" workbookSaltValue="M5SPyFujyFBcHBGZhYNsXw==" workbookSpinCount="100000" lockStructure="1"/>
  <bookViews>
    <workbookView xWindow="-26625" yWindow="1065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10" i="5" l="1"/>
  <c r="CK10" i="5"/>
  <c r="BZ10" i="5"/>
  <c r="BO10" i="5"/>
  <c r="AS10" i="5"/>
  <c r="AH10" i="5"/>
  <c r="W10" i="5"/>
  <c r="F10" i="5"/>
  <c r="DI10" i="5" s="1"/>
  <c r="E10" i="5"/>
  <c r="DS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EH90" i="4" s="1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PZ81" i="4"/>
  <c r="OY81" i="4"/>
  <c r="KO81" i="4"/>
  <c r="JN81" i="4"/>
  <c r="IM81" i="4"/>
  <c r="HL81" i="4"/>
  <c r="GK81" i="4"/>
  <c r="EC81" i="4"/>
  <c r="MW80" i="4"/>
  <c r="JN80" i="4"/>
  <c r="DB80" i="4"/>
  <c r="CA80" i="4"/>
  <c r="AZ80" i="4"/>
  <c r="OY79" i="4"/>
  <c r="NX79" i="4"/>
  <c r="MW79" i="4"/>
  <c r="IM79" i="4"/>
  <c r="HL79" i="4"/>
  <c r="CA79" i="4"/>
  <c r="RH56" i="4"/>
  <c r="QN56" i="4"/>
  <c r="LT56" i="4"/>
  <c r="KZ56" i="4"/>
  <c r="KF56" i="4"/>
  <c r="JL56" i="4"/>
  <c r="GF56" i="4"/>
  <c r="FL56" i="4"/>
  <c r="AR56" i="4"/>
  <c r="X56" i="4"/>
  <c r="GZ55" i="4"/>
  <c r="GF55" i="4"/>
  <c r="CF55" i="4"/>
  <c r="BL55" i="4"/>
  <c r="RH54" i="4"/>
  <c r="QN54" i="4"/>
  <c r="PT54" i="4"/>
  <c r="OZ54" i="4"/>
  <c r="OF54" i="4"/>
  <c r="KZ54" i="4"/>
  <c r="KF54" i="4"/>
  <c r="JL54" i="4"/>
  <c r="GF54" i="4"/>
  <c r="FL54" i="4"/>
  <c r="CZ54" i="4"/>
  <c r="CF54" i="4"/>
  <c r="BL54" i="4"/>
  <c r="X54" i="4"/>
  <c r="OF33" i="4"/>
  <c r="GZ33" i="4"/>
  <c r="GF33" i="4"/>
  <c r="FL33" i="4"/>
  <c r="RH32" i="4"/>
  <c r="OZ32" i="4"/>
  <c r="OF32" i="4"/>
  <c r="MN32" i="4"/>
  <c r="KF32" i="4"/>
  <c r="JL32" i="4"/>
  <c r="GZ32" i="4"/>
  <c r="GF32" i="4"/>
  <c r="BL32" i="4"/>
  <c r="PT31" i="4"/>
  <c r="OZ31" i="4"/>
  <c r="OF31" i="4"/>
  <c r="KZ31" i="4"/>
  <c r="KF31" i="4"/>
  <c r="JL31" i="4"/>
  <c r="GF31" i="4"/>
  <c r="FL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L56" i="4" l="1"/>
  <c r="CZ56" i="4"/>
  <c r="IM80" i="4"/>
  <c r="CZ31" i="4"/>
  <c r="RH31" i="4"/>
  <c r="X33" i="4"/>
  <c r="QN33" i="4"/>
  <c r="MN54" i="4"/>
  <c r="MN55" i="4"/>
  <c r="RA80" i="4"/>
  <c r="AR33" i="4"/>
  <c r="RH33" i="4"/>
  <c r="OF55" i="4"/>
  <c r="Y81" i="4"/>
  <c r="DR10" i="5"/>
  <c r="MN31" i="4"/>
  <c r="JL33" i="4"/>
  <c r="DB79" i="4"/>
  <c r="KZ33" i="4"/>
  <c r="MW81" i="4"/>
  <c r="MN33" i="4"/>
  <c r="JL55" i="4"/>
  <c r="NX80" i="4"/>
  <c r="CF31" i="4"/>
  <c r="PZ80" i="4"/>
  <c r="CF32" i="4"/>
  <c r="BL33" i="4"/>
  <c r="OZ55" i="4"/>
  <c r="MN56" i="4"/>
  <c r="AZ81" i="4"/>
  <c r="EC10" i="5"/>
  <c r="GZ54" i="4"/>
  <c r="EC79" i="4"/>
  <c r="LT33" i="4"/>
  <c r="QN31" i="4"/>
  <c r="KF55" i="4"/>
  <c r="JN79" i="4"/>
  <c r="GZ31" i="4"/>
  <c r="CZ32" i="4"/>
  <c r="CZ33" i="4"/>
  <c r="RH55" i="4"/>
  <c r="OF56" i="4"/>
  <c r="RA79" i="4"/>
  <c r="AF12" i="5"/>
  <c r="ER33" i="4"/>
  <c r="AJ12" i="5"/>
  <c r="HT33" i="4"/>
  <c r="BD12" i="5"/>
  <c r="PT33" i="4"/>
  <c r="BQ11" i="5"/>
  <c r="CZ55" i="4"/>
  <c r="CV12" i="5"/>
  <c r="PT56" i="4"/>
  <c r="DH12" i="5"/>
  <c r="DB81" i="4"/>
  <c r="DQ11" i="5"/>
  <c r="HL80" i="4"/>
  <c r="EB12" i="5"/>
  <c r="NX81" i="4"/>
  <c r="X32" i="4"/>
  <c r="FL32" i="4"/>
  <c r="KF33" i="4"/>
  <c r="Y80" i="4"/>
  <c r="EC80" i="4"/>
  <c r="KZ32" i="4"/>
  <c r="QN32" i="4"/>
  <c r="FL55" i="4"/>
  <c r="QN55" i="4"/>
  <c r="OY80" i="4"/>
  <c r="CF33" i="4"/>
  <c r="CF56" i="4"/>
  <c r="AF11" i="5"/>
  <c r="ER32" i="4"/>
  <c r="AJ11" i="5"/>
  <c r="HT32" i="4"/>
  <c r="BD11" i="5"/>
  <c r="PT32" i="4"/>
  <c r="BC12" i="5"/>
  <c r="OZ33" i="4"/>
  <c r="BX11" i="5"/>
  <c r="ER55" i="4"/>
  <c r="CB11" i="5"/>
  <c r="HT55" i="4"/>
  <c r="CA12" i="5"/>
  <c r="GZ56" i="4"/>
  <c r="CV11" i="5"/>
  <c r="PT55" i="4"/>
  <c r="CU12" i="5"/>
  <c r="OZ56" i="4"/>
  <c r="BM11" i="5"/>
  <c r="X55" i="4"/>
  <c r="BX12" i="5"/>
  <c r="ER56" i="4"/>
  <c r="CK11" i="5"/>
  <c r="KZ55" i="4"/>
  <c r="CB12" i="5"/>
  <c r="HT56" i="4"/>
  <c r="Y79" i="4"/>
  <c r="GK80" i="4"/>
  <c r="KO80" i="4"/>
  <c r="CA81" i="4"/>
  <c r="RA81" i="4"/>
  <c r="AR31" i="4"/>
  <c r="ER31" i="4"/>
  <c r="HT31" i="4"/>
  <c r="LT31" i="4"/>
  <c r="AR32" i="4"/>
  <c r="LT32" i="4"/>
  <c r="AR54" i="4"/>
  <c r="ER54" i="4"/>
  <c r="HT54" i="4"/>
  <c r="LT54" i="4"/>
  <c r="AR55" i="4"/>
  <c r="LT55" i="4"/>
  <c r="AZ79" i="4"/>
  <c r="GK79" i="4"/>
  <c r="KO79" i="4"/>
  <c r="PZ79" i="4"/>
  <c r="V10" i="5"/>
  <c r="AF10" i="5"/>
  <c r="AJ10" i="5"/>
  <c r="AT10" i="5"/>
  <c r="BD10" i="5"/>
  <c r="BN10" i="5"/>
  <c r="BX10" i="5"/>
  <c r="CB10" i="5"/>
  <c r="CL10" i="5"/>
  <c r="DF10" i="5"/>
  <c r="DP10" i="5"/>
  <c r="DT10" i="5"/>
  <c r="ED10" i="5"/>
  <c r="AG10" i="5"/>
  <c r="AQ10" i="5"/>
  <c r="AU10" i="5"/>
  <c r="BE10" i="5"/>
  <c r="BY10" i="5"/>
  <c r="CI10" i="5"/>
  <c r="CM10" i="5"/>
  <c r="CW10" i="5"/>
  <c r="DQ10" i="5"/>
  <c r="EA10" i="5"/>
  <c r="EE10" i="5"/>
  <c r="X10" i="5"/>
  <c r="AR10" i="5"/>
  <c r="BB10" i="5"/>
  <c r="BF10" i="5"/>
  <c r="BP10" i="5"/>
  <c r="CJ10" i="5"/>
  <c r="CT10" i="5"/>
  <c r="CX10" i="5"/>
  <c r="DH10" i="5"/>
  <c r="EB10" i="5"/>
  <c r="U10" i="5"/>
  <c r="Y10" i="5"/>
  <c r="AI10" i="5"/>
  <c r="BC10" i="5"/>
  <c r="BM10" i="5"/>
  <c r="BQ10" i="5"/>
  <c r="CA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<sst xmlns="http://schemas.openxmlformats.org/spreadsheetml/2006/main" count="262" uniqueCount="107">
  <si>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</si>
  <si>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</si>
  <si>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</si>
  <si>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</si>
  <si>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</si>
  <si>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</si>
  <si>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</si>
  <si>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</si>
  <si>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</si>
  <si>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</si>
  <si>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</si>
  <si>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</si>
  <si>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</si>
  <si>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</si>
  <si>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</si>
  <si>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</si>
  <si>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</si>
  <si>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</si>
  <si>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</si>
  <si>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</si>
  <si>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</si>
  <si>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</si>
  <si>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</si>
  <si>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</si>
  <si>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</si>
  <si>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</si>
  <si>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</si>
  <si>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</si>
  <si>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</si>
  <si>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</si>
  <si>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</si>
  <si>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</si>
  <si>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</si>
  <si>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</si>
  <si>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</si>
  <si>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</si>
  <si>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</si>
  <si>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</si>
  <si>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</si>
  <si>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</si>
  <si>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</si>
  <si>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</si>
  <si>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</si>
  <si>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</si>
  <si>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</si>
  <si>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</si>
  <si>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</si>
  <si>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</si>
  <si>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</si>
  <si>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</si>
  <si>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</si>
  <si>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</si>
  <si>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</si>
  <si>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</si>
  <si>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</si>
  <si>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</si>
  <si>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</si>
  <si>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</si>
  <si>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</si>
  <si>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</si>
  <si>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</si>
  <si>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</si>
  <si>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</si>
  <si>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</si>
  <si>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</si>
  <si>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</si>
  <si>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</si>
  <si>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</si>
  <si>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</si>
  <si>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</si>
  <si>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</si>
  <si>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</si>
  <si>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</si>
  <si>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</si>
  <si>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</si>
  <si>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</si>
  <si>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</si>
  <si>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</si>
  <si>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</si>
  <si>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</si>
  <si>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</si>
  <si>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</si>
  <si>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</si>
  <si>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</si>
  <si>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</si>
  <si>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</si>
  <si>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</si>
  <si>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</si>
  <si>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250007</t>
  </si>
  <si>
    <t>46</t>
  </si>
  <si>
    <t>02</t>
  </si>
  <si>
    <t>0</t>
  </si>
  <si>
    <t>000</t>
  </si>
  <si>
    <t>滋賀県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</si>
  <si>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</si>
  <si>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</si>
  <si>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</si>
  <si>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</si>
  <si>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</si>
  <si>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</si>
  <si>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</si>
  <si>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</si>
  <si>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</si>
  <si>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</si>
  <si>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本県の工業用水道事業は、各指標が示すとおり、概ね健全で効率的な経営が保たれています。しかしながら、施設および管路の老朽化が進んでおり、今後の更新工事に多額の費用負担が見込まれます。
　また、近年の水道事業を取り巻く環境は大きく変化しつつあり、節水技術の普及による水需要の減少、自然災害の激甚化、昨今のエネルギー価格をはじめとする物価の高騰、さらには老朽化の進む管路や施設の更新工事の増加など、様々な課題に対応していく必要があります。
　このため、40年間にわたる施設整備計画を定めた「滋賀県企業庁アセットマネジメント計画（平成28年度～令和37年度）」および「滋賀県企業庁経営戦略」（令和３年度～令和12年度）について、令和７年度中に中間見直しを行い、投資と財源のバランスを再検討する予定です。
　</t>
    <rPh sb="50" eb="52">
      <t>シセツ</t>
    </rPh>
    <rPh sb="55" eb="57">
      <t>カンロ</t>
    </rPh>
    <rPh sb="58" eb="61">
      <t>ロウキュウカ</t>
    </rPh>
    <rPh sb="62" eb="63">
      <t>スス</t>
    </rPh>
    <rPh sb="68" eb="70">
      <t>コンゴ</t>
    </rPh>
    <rPh sb="71" eb="73">
      <t>コウシン</t>
    </rPh>
    <rPh sb="73" eb="75">
      <t>コウジ</t>
    </rPh>
    <rPh sb="76" eb="78">
      <t>タガク</t>
    </rPh>
    <rPh sb="79" eb="81">
      <t>ヒヨウ</t>
    </rPh>
    <rPh sb="81" eb="83">
      <t>フタン</t>
    </rPh>
    <rPh sb="84" eb="86">
      <t>ミコ</t>
    </rPh>
    <rPh sb="311" eb="313">
      <t>レイワ</t>
    </rPh>
    <rPh sb="314" eb="316">
      <t>ネンド</t>
    </rPh>
    <rPh sb="316" eb="317">
      <t>チュウ</t>
    </rPh>
    <rPh sb="318" eb="320">
      <t>チュウカン</t>
    </rPh>
    <rPh sb="320" eb="322">
      <t>ミナオ</t>
    </rPh>
    <rPh sb="324" eb="325">
      <t>オコナ</t>
    </rPh>
    <rPh sb="338" eb="341">
      <t>サイケントウ</t>
    </rPh>
    <rPh sb="343" eb="345">
      <t>ヨテイ</t>
    </rPh>
    <phoneticPr fontId="5"/>
  </si>
  <si>
    <t>　①「経常収支比率」、②「累積欠損金比率」、③「流動比率」、④「企業債残高対給水収益比率」、⑤「料金回収率」については、いずれも類似団体の平均水準を上回っており、健全な経営を維持しています。　
　⑥「給水原価」については、前年度より減少しているものの、類似団体の平均値と比べるとやや高くなっています。
　⑦「施設利用率」や⑧「契約率」については、類似団体の平均値を下回っており、施設能力に対して送水量や契約水量が少ない状態となっています。
　今後、新規受水への取り組みや施設規模の適正化等により、一層効率的な経営を進めていく必要があります。
　</t>
    <rPh sb="13" eb="15">
      <t>ルイセキ</t>
    </rPh>
    <rPh sb="15" eb="17">
      <t>ケッソン</t>
    </rPh>
    <rPh sb="17" eb="18">
      <t>キン</t>
    </rPh>
    <rPh sb="18" eb="20">
      <t>ヒリツ</t>
    </rPh>
    <rPh sb="24" eb="26">
      <t>リュウドウ</t>
    </rPh>
    <rPh sb="26" eb="28">
      <t>ヒリツ</t>
    </rPh>
    <rPh sb="64" eb="66">
      <t>ルイジ</t>
    </rPh>
    <rPh sb="66" eb="68">
      <t>ダンタイ</t>
    </rPh>
    <rPh sb="69" eb="71">
      <t>ヘイキン</t>
    </rPh>
    <rPh sb="71" eb="73">
      <t>スイジュン</t>
    </rPh>
    <rPh sb="74" eb="76">
      <t>ウワマワ</t>
    </rPh>
    <rPh sb="116" eb="118">
      <t>ゲンショウ</t>
    </rPh>
    <rPh sb="126" eb="128">
      <t>ルイジ</t>
    </rPh>
    <rPh sb="128" eb="130">
      <t>ダンタイ</t>
    </rPh>
    <rPh sb="131" eb="133">
      <t>ヘイキン</t>
    </rPh>
    <rPh sb="134" eb="135">
      <t>アタイ</t>
    </rPh>
    <rPh sb="136" eb="137">
      <t>クラ</t>
    </rPh>
    <rPh sb="177" eb="179">
      <t>ルイジ</t>
    </rPh>
    <rPh sb="179" eb="181">
      <t>ダンタイ</t>
    </rPh>
    <rPh sb="182" eb="184">
      <t>ヘイキン</t>
    </rPh>
    <rPh sb="184" eb="185">
      <t>チ</t>
    </rPh>
    <rPh sb="186" eb="188">
      <t>シタマワ</t>
    </rPh>
    <rPh sb="193" eb="195">
      <t>シセツ</t>
    </rPh>
    <rPh sb="195" eb="197">
      <t>ノウリョク</t>
    </rPh>
    <rPh sb="198" eb="199">
      <t>タイ</t>
    </rPh>
    <rPh sb="201" eb="203">
      <t>ソウスイ</t>
    </rPh>
    <rPh sb="203" eb="204">
      <t>リョウ</t>
    </rPh>
    <rPh sb="205" eb="207">
      <t>ケイヤク</t>
    </rPh>
    <rPh sb="207" eb="209">
      <t>スイリョウ</t>
    </rPh>
    <rPh sb="210" eb="211">
      <t>スク</t>
    </rPh>
    <rPh sb="213" eb="215">
      <t>ジョウタイ</t>
    </rPh>
    <phoneticPr fontId="5"/>
  </si>
  <si>
    <t xml:space="preserve"> 給水開始から50年以上が経過しており、①「有形固定資産減価償却率」や②「管路経年化率」が類似団体の平均値を上回るなど、老朽化が進んでいます。
　③「管路更新率」についても、類似団体の平均値をやや下回っていますが、老朽度調査に基づき地盤条件別に更新基準年数を設定することで、計画的な管路の更新に取り組んでいます。
　管路更新には、多額の費用と時間が必要となるため、ダウンサイジングなど費用の削減にも取り組み、更新工事の推進に努めています。</t>
    <rPh sb="37" eb="39">
      <t>カンロ</t>
    </rPh>
    <rPh sb="39" eb="41">
      <t>ケイネン</t>
    </rPh>
    <rPh sb="41" eb="42">
      <t>カ</t>
    </rPh>
    <rPh sb="42" eb="43">
      <t>リツ</t>
    </rPh>
    <rPh sb="45" eb="47">
      <t>ルイジ</t>
    </rPh>
    <rPh sb="47" eb="49">
      <t>ダンタイ</t>
    </rPh>
    <rPh sb="50" eb="52">
      <t>ヘイキン</t>
    </rPh>
    <rPh sb="52" eb="53">
      <t>アタイ</t>
    </rPh>
    <rPh sb="54" eb="56">
      <t>ウワマワ</t>
    </rPh>
    <rPh sb="60" eb="63">
      <t>ロウキュウカ</t>
    </rPh>
    <rPh sb="64" eb="65">
      <t>スス</t>
    </rPh>
    <rPh sb="88" eb="90">
      <t>ルイジ</t>
    </rPh>
    <rPh sb="90" eb="92">
      <t>ダンタイ</t>
    </rPh>
    <rPh sb="93" eb="95">
      <t>ヘイキン</t>
    </rPh>
    <rPh sb="95" eb="96">
      <t>アタイ</t>
    </rPh>
    <rPh sb="99" eb="101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</si>
</sst>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70.72</c:v>
                </c:pt>
                <c:pt idx="1">
                  <c:v>72.27</c:v>
                </c:pt>
                <c:pt idx="2">
                  <c:v>72.48</c:v>
                </c:pt>
                <c:pt idx="3">
                  <c:v>74.19</c:v>
                </c:pt>
                <c:pt idx="4">
                  <c:v>74.739999999999995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D-4286-B3D9-BA868E720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57.57</c:v>
                </c:pt>
                <c:pt idx="1">
                  <c:v>57.63</c:v>
                </c:pt>
                <c:pt idx="2">
                  <c:v>58.13</c:v>
                </c:pt>
                <c:pt idx="3">
                  <c:v>59.87</c:v>
                </c:pt>
                <c:pt idx="4">
                  <c:v>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D-4286-B3D9-BA868E720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57.4</c:v>
                </c:pt>
                <c:pt idx="1">
                  <c:v>57.4</c:v>
                </c:pt>
                <c:pt idx="2">
                  <c:v>60.71</c:v>
                </c:pt>
                <c:pt idx="3">
                  <c:v>61.03</c:v>
                </c:pt>
                <c:pt idx="4">
                  <c:v>64.010000000000005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3-435E-90B1-388D98B1F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52.35</c:v>
                </c:pt>
                <c:pt idx="2">
                  <c:v>53.69</c:v>
                </c:pt>
                <c:pt idx="3">
                  <c:v>56.59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3-435E-90B1-388D98B1F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0.74</c:v>
                </c:pt>
                <c:pt idx="1">
                  <c:v>0.56999999999999995</c:v>
                </c:pt>
                <c:pt idx="2">
                  <c:v>0.95</c:v>
                </c:pt>
                <c:pt idx="3">
                  <c:v>0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F-4F17-954C-7BA02EBB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0.77</c:v>
                </c:pt>
                <c:pt idx="1">
                  <c:v>0.24</c:v>
                </c:pt>
                <c:pt idx="2">
                  <c:v>0.22</c:v>
                </c:pt>
                <c:pt idx="3">
                  <c:v>0.24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F-4F17-954C-7BA02EBB3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2696.03</c:v>
                </c:pt>
                <c:pt idx="1">
                  <c:v>2951.06</c:v>
                </c:pt>
                <c:pt idx="2">
                  <c:v>1417.18</c:v>
                </c:pt>
                <c:pt idx="3">
                  <c:v>1722.71</c:v>
                </c:pt>
                <c:pt idx="4">
                  <c:v>1979.38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2-4B46-8152-E3179A5D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578.19000000000005</c:v>
                </c:pt>
                <c:pt idx="1">
                  <c:v>638.35</c:v>
                </c:pt>
                <c:pt idx="2">
                  <c:v>521.36</c:v>
                </c:pt>
                <c:pt idx="3">
                  <c:v>549.66999999999996</c:v>
                </c:pt>
                <c:pt idx="4">
                  <c:v>599.1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2-4B46-8152-E3179A5D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18.53</c:v>
                </c:pt>
                <c:pt idx="1">
                  <c:v>16.350000000000001</c:v>
                </c:pt>
                <c:pt idx="2">
                  <c:v>13.92</c:v>
                </c:pt>
                <c:pt idx="3">
                  <c:v>11.93</c:v>
                </c:pt>
                <c:pt idx="4">
                  <c:v>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D-4A36-AC46-A31CB347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204.31</c:v>
                </c:pt>
                <c:pt idx="1">
                  <c:v>214.2</c:v>
                </c:pt>
                <c:pt idx="2">
                  <c:v>242.32</c:v>
                </c:pt>
                <c:pt idx="3">
                  <c:v>256.39999999999998</c:v>
                </c:pt>
                <c:pt idx="4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D-4A36-AC46-A31CB347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112.81</c:v>
                </c:pt>
                <c:pt idx="1">
                  <c:v>112.23</c:v>
                </c:pt>
                <c:pt idx="2">
                  <c:v>115.69</c:v>
                </c:pt>
                <c:pt idx="3">
                  <c:v>107.74</c:v>
                </c:pt>
                <c:pt idx="4">
                  <c:v>117.54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1-44C3-ACD0-B84838E8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106.98</c:v>
                </c:pt>
                <c:pt idx="1">
                  <c:v>103.06</c:v>
                </c:pt>
                <c:pt idx="2">
                  <c:v>100.74</c:v>
                </c:pt>
                <c:pt idx="3">
                  <c:v>95.67</c:v>
                </c:pt>
                <c:pt idx="4">
                  <c:v>106.76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1-44C3-ACD0-B84838E8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28.72</c:v>
                </c:pt>
                <c:pt idx="1">
                  <c:v>28.85</c:v>
                </c:pt>
                <c:pt idx="2">
                  <c:v>28.34</c:v>
                </c:pt>
                <c:pt idx="3">
                  <c:v>29.93</c:v>
                </c:pt>
                <c:pt idx="4">
                  <c:v>27.76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0-42BE-B2AF-7054FDD8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26.08</c:v>
                </c:pt>
                <c:pt idx="1">
                  <c:v>26.92</c:v>
                </c:pt>
                <c:pt idx="2">
                  <c:v>27.33</c:v>
                </c:pt>
                <c:pt idx="3">
                  <c:v>27.25</c:v>
                </c:pt>
                <c:pt idx="4">
                  <c:v>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0-42BE-B2AF-7054FDD8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42.07</c:v>
                </c:pt>
                <c:pt idx="1">
                  <c:v>42.14</c:v>
                </c:pt>
                <c:pt idx="2">
                  <c:v>43.33</c:v>
                </c:pt>
                <c:pt idx="3">
                  <c:v>42.07</c:v>
                </c:pt>
                <c:pt idx="4">
                  <c:v>41.66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4D0E-A98B-1B6132CC9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41.59</c:v>
                </c:pt>
                <c:pt idx="1">
                  <c:v>40.29</c:v>
                </c:pt>
                <c:pt idx="2">
                  <c:v>40.409999999999997</c:v>
                </c:pt>
                <c:pt idx="3">
                  <c:v>41.58</c:v>
                </c:pt>
                <c:pt idx="4">
                  <c:v>42.67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5-4D0E-A98B-1B6132CC9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63.62</c:v>
                </c:pt>
                <c:pt idx="1">
                  <c:v>64.08</c:v>
                </c:pt>
                <c:pt idx="2">
                  <c:v>64.290000000000006</c:v>
                </c:pt>
                <c:pt idx="3">
                  <c:v>64.42</c:v>
                </c:pt>
                <c:pt idx="4">
                  <c:v>64.849999999999994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6-4289-A9C9-65CB8F99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62.75</c:v>
                </c:pt>
                <c:pt idx="1">
                  <c:v>61.99</c:v>
                </c:pt>
                <c:pt idx="2">
                  <c:v>62.26</c:v>
                </c:pt>
                <c:pt idx="3">
                  <c:v>63.81</c:v>
                </c:pt>
                <c:pt idx="4">
                  <c:v>65.94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6-4289-A9C9-65CB8F99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6-4986-9BA4-8B5C8AF5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51.91</c:v>
                </c:pt>
                <c:pt idx="1">
                  <c:v>53.86</c:v>
                </c:pt>
                <c:pt idx="2">
                  <c:v>75.17</c:v>
                </c:pt>
                <c:pt idx="3">
                  <c:v>164.95</c:v>
                </c:pt>
                <c:pt idx="4">
                  <c:v>124.74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6-4986-9BA4-8B5C8AF51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119.96</c:v>
                </c:pt>
                <c:pt idx="1">
                  <c:v>111.97</c:v>
                </c:pt>
                <c:pt idx="2">
                  <c:v>115.43</c:v>
                </c:pt>
                <c:pt idx="3">
                  <c:v>107.55</c:v>
                </c:pt>
                <c:pt idx="4">
                  <c:v>121.35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6-402C-BADD-41D91EFF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117.47</c:v>
                </c:pt>
                <c:pt idx="1">
                  <c:v>115.38</c:v>
                </c:pt>
                <c:pt idx="2">
                  <c:v>113.53</c:v>
                </c:pt>
                <c:pt idx="3">
                  <c:v>111.03</c:v>
                </c:pt>
                <c:pt idx="4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6-402C-BADD-41D91EFF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Normal="100" workbookViewId="0">
      <selection activeCell="B2" sqref="B2:TA4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  <c r="IW2" s="139"/>
      <c r="IX2" s="139"/>
      <c r="IY2" s="139"/>
      <c r="IZ2" s="139"/>
      <c r="JA2" s="139"/>
      <c r="JB2" s="139"/>
      <c r="JC2" s="139"/>
      <c r="JD2" s="139"/>
      <c r="JE2" s="139"/>
      <c r="JF2" s="139"/>
      <c r="JG2" s="139"/>
      <c r="JH2" s="139"/>
      <c r="JI2" s="139"/>
      <c r="JJ2" s="139"/>
      <c r="JK2" s="139"/>
      <c r="JL2" s="139"/>
      <c r="JM2" s="139"/>
      <c r="JN2" s="139"/>
      <c r="JO2" s="139"/>
      <c r="JP2" s="139"/>
      <c r="JQ2" s="139"/>
      <c r="JR2" s="139"/>
      <c r="JS2" s="139"/>
      <c r="JT2" s="139"/>
      <c r="JU2" s="139"/>
      <c r="JV2" s="139"/>
      <c r="JW2" s="139"/>
      <c r="JX2" s="139"/>
      <c r="JY2" s="139"/>
      <c r="JZ2" s="139"/>
      <c r="KA2" s="139"/>
      <c r="KB2" s="139"/>
      <c r="KC2" s="139"/>
      <c r="KD2" s="139"/>
      <c r="KE2" s="139"/>
      <c r="KF2" s="139"/>
      <c r="KG2" s="139"/>
      <c r="KH2" s="139"/>
      <c r="KI2" s="139"/>
      <c r="KJ2" s="139"/>
      <c r="KK2" s="139"/>
      <c r="KL2" s="139"/>
      <c r="KM2" s="139"/>
      <c r="KN2" s="139"/>
      <c r="KO2" s="139"/>
      <c r="KP2" s="139"/>
      <c r="KQ2" s="139"/>
      <c r="KR2" s="139"/>
      <c r="KS2" s="139"/>
      <c r="KT2" s="139"/>
      <c r="KU2" s="139"/>
      <c r="KV2" s="139"/>
      <c r="KW2" s="139"/>
      <c r="KX2" s="139"/>
      <c r="KY2" s="139"/>
      <c r="KZ2" s="139"/>
      <c r="LA2" s="139"/>
      <c r="LB2" s="139"/>
      <c r="LC2" s="139"/>
      <c r="LD2" s="139"/>
      <c r="LE2" s="139"/>
      <c r="LF2" s="139"/>
      <c r="LG2" s="139"/>
      <c r="LH2" s="139"/>
      <c r="LI2" s="139"/>
      <c r="LJ2" s="139"/>
      <c r="LK2" s="139"/>
      <c r="LL2" s="139"/>
      <c r="LM2" s="139"/>
      <c r="LN2" s="139"/>
      <c r="LO2" s="139"/>
      <c r="LP2" s="139"/>
      <c r="LQ2" s="139"/>
      <c r="LR2" s="139"/>
      <c r="LS2" s="139"/>
      <c r="LT2" s="139"/>
      <c r="LU2" s="139"/>
      <c r="LV2" s="139"/>
      <c r="LW2" s="139"/>
      <c r="LX2" s="139"/>
      <c r="LY2" s="139"/>
      <c r="LZ2" s="139"/>
      <c r="MA2" s="139"/>
      <c r="MB2" s="139"/>
      <c r="MC2" s="139"/>
      <c r="MD2" s="139"/>
      <c r="ME2" s="139"/>
      <c r="MF2" s="139"/>
      <c r="MG2" s="139"/>
      <c r="MH2" s="139"/>
      <c r="MI2" s="139"/>
      <c r="MJ2" s="139"/>
      <c r="MK2" s="139"/>
      <c r="ML2" s="139"/>
      <c r="MM2" s="139"/>
      <c r="MN2" s="139"/>
      <c r="MO2" s="139"/>
      <c r="MP2" s="139"/>
      <c r="MQ2" s="139"/>
      <c r="MR2" s="139"/>
      <c r="MS2" s="139"/>
      <c r="MT2" s="139"/>
      <c r="MU2" s="139"/>
      <c r="MV2" s="139"/>
      <c r="MW2" s="139"/>
      <c r="MX2" s="139"/>
      <c r="MY2" s="139"/>
      <c r="MZ2" s="139"/>
      <c r="NA2" s="139"/>
      <c r="NB2" s="139"/>
      <c r="NC2" s="139"/>
      <c r="ND2" s="139"/>
      <c r="NE2" s="139"/>
      <c r="NF2" s="139"/>
      <c r="NG2" s="139"/>
      <c r="NH2" s="139"/>
      <c r="NI2" s="139"/>
      <c r="NJ2" s="139"/>
      <c r="NK2" s="139"/>
      <c r="NL2" s="139"/>
      <c r="NM2" s="139"/>
      <c r="NN2" s="139"/>
      <c r="NO2" s="139"/>
      <c r="NP2" s="139"/>
      <c r="NQ2" s="139"/>
      <c r="NR2" s="139"/>
      <c r="NS2" s="139"/>
      <c r="NT2" s="139"/>
      <c r="NU2" s="139"/>
      <c r="NV2" s="139"/>
      <c r="NW2" s="139"/>
      <c r="NX2" s="139"/>
      <c r="NY2" s="139"/>
      <c r="NZ2" s="139"/>
      <c r="OA2" s="139"/>
      <c r="OB2" s="139"/>
      <c r="OC2" s="139"/>
      <c r="OD2" s="139"/>
      <c r="OE2" s="139"/>
      <c r="OF2" s="139"/>
      <c r="OG2" s="139"/>
      <c r="OH2" s="139"/>
      <c r="OI2" s="139"/>
      <c r="OJ2" s="139"/>
      <c r="OK2" s="139"/>
      <c r="OL2" s="139"/>
      <c r="OM2" s="139"/>
      <c r="ON2" s="139"/>
      <c r="OO2" s="139"/>
      <c r="OP2" s="139"/>
      <c r="OQ2" s="139"/>
      <c r="OR2" s="139"/>
      <c r="OS2" s="139"/>
      <c r="OT2" s="139"/>
      <c r="OU2" s="139"/>
      <c r="OV2" s="139"/>
      <c r="OW2" s="139"/>
      <c r="OX2" s="139"/>
      <c r="OY2" s="139"/>
      <c r="OZ2" s="139"/>
      <c r="PA2" s="139"/>
      <c r="PB2" s="139"/>
      <c r="PC2" s="139"/>
      <c r="PD2" s="139"/>
      <c r="PE2" s="139"/>
      <c r="PF2" s="139"/>
      <c r="PG2" s="139"/>
      <c r="PH2" s="139"/>
      <c r="PI2" s="139"/>
      <c r="PJ2" s="139"/>
      <c r="PK2" s="139"/>
      <c r="PL2" s="139"/>
      <c r="PM2" s="139"/>
      <c r="PN2" s="139"/>
      <c r="PO2" s="139"/>
      <c r="PP2" s="139"/>
      <c r="PQ2" s="139"/>
      <c r="PR2" s="139"/>
      <c r="PS2" s="139"/>
      <c r="PT2" s="139"/>
      <c r="PU2" s="139"/>
      <c r="PV2" s="139"/>
      <c r="PW2" s="139"/>
      <c r="PX2" s="139"/>
      <c r="PY2" s="139"/>
      <c r="PZ2" s="139"/>
      <c r="QA2" s="139"/>
      <c r="QB2" s="139"/>
      <c r="QC2" s="139"/>
      <c r="QD2" s="139"/>
      <c r="QE2" s="139"/>
      <c r="QF2" s="139"/>
      <c r="QG2" s="139"/>
      <c r="QH2" s="139"/>
      <c r="QI2" s="139"/>
      <c r="QJ2" s="139"/>
      <c r="QK2" s="139"/>
      <c r="QL2" s="139"/>
      <c r="QM2" s="139"/>
      <c r="QN2" s="139"/>
      <c r="QO2" s="139"/>
      <c r="QP2" s="139"/>
      <c r="QQ2" s="139"/>
      <c r="QR2" s="139"/>
      <c r="QS2" s="139"/>
      <c r="QT2" s="139"/>
      <c r="QU2" s="139"/>
      <c r="QV2" s="139"/>
      <c r="QW2" s="139"/>
      <c r="QX2" s="139"/>
      <c r="QY2" s="139"/>
      <c r="QZ2" s="139"/>
      <c r="RA2" s="139"/>
      <c r="RB2" s="139"/>
      <c r="RC2" s="139"/>
      <c r="RD2" s="139"/>
      <c r="RE2" s="139"/>
      <c r="RF2" s="139"/>
      <c r="RG2" s="139"/>
      <c r="RH2" s="139"/>
      <c r="RI2" s="139"/>
      <c r="RJ2" s="139"/>
      <c r="RK2" s="139"/>
      <c r="RL2" s="139"/>
      <c r="RM2" s="139"/>
      <c r="RN2" s="139"/>
      <c r="RO2" s="139"/>
      <c r="RP2" s="139"/>
      <c r="RQ2" s="139"/>
      <c r="RR2" s="139"/>
      <c r="RS2" s="139"/>
      <c r="RT2" s="139"/>
      <c r="RU2" s="139"/>
      <c r="RV2" s="139"/>
      <c r="RW2" s="139"/>
      <c r="RX2" s="139"/>
      <c r="RY2" s="139"/>
      <c r="RZ2" s="139"/>
      <c r="SA2" s="139"/>
      <c r="SB2" s="139"/>
      <c r="SC2" s="139"/>
      <c r="SD2" s="139"/>
      <c r="SE2" s="139"/>
      <c r="SF2" s="139"/>
      <c r="SG2" s="139"/>
      <c r="SH2" s="139"/>
      <c r="SI2" s="139"/>
      <c r="SJ2" s="139"/>
      <c r="SK2" s="139"/>
      <c r="SL2" s="139"/>
      <c r="SM2" s="139"/>
      <c r="SN2" s="139"/>
      <c r="SO2" s="139"/>
      <c r="SP2" s="139"/>
      <c r="SQ2" s="139"/>
      <c r="SR2" s="139"/>
      <c r="SS2" s="139"/>
      <c r="ST2" s="139"/>
      <c r="SU2" s="139"/>
      <c r="SV2" s="139"/>
      <c r="SW2" s="139"/>
      <c r="SX2" s="139"/>
      <c r="SY2" s="139"/>
      <c r="SZ2" s="139"/>
      <c r="TA2" s="139"/>
    </row>
    <row r="3" spans="1:521" ht="9.75" customHeight="1" x14ac:dyDescent="0.2">
      <c r="A3" s="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  <c r="NY3" s="139"/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39"/>
      <c r="OL3" s="139"/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39"/>
      <c r="OY3" s="139"/>
      <c r="OZ3" s="139"/>
      <c r="PA3" s="139"/>
      <c r="PB3" s="139"/>
      <c r="PC3" s="139"/>
      <c r="PD3" s="139"/>
      <c r="PE3" s="139"/>
      <c r="PF3" s="139"/>
      <c r="PG3" s="139"/>
      <c r="PH3" s="139"/>
      <c r="PI3" s="139"/>
      <c r="PJ3" s="139"/>
      <c r="PK3" s="139"/>
      <c r="PL3" s="139"/>
      <c r="PM3" s="139"/>
      <c r="PN3" s="139"/>
      <c r="PO3" s="139"/>
      <c r="PP3" s="139"/>
      <c r="PQ3" s="139"/>
      <c r="PR3" s="139"/>
      <c r="PS3" s="139"/>
      <c r="PT3" s="139"/>
      <c r="PU3" s="139"/>
      <c r="PV3" s="139"/>
      <c r="PW3" s="139"/>
      <c r="PX3" s="139"/>
      <c r="PY3" s="139"/>
      <c r="PZ3" s="139"/>
      <c r="QA3" s="139"/>
      <c r="QB3" s="139"/>
      <c r="QC3" s="139"/>
      <c r="QD3" s="139"/>
      <c r="QE3" s="139"/>
      <c r="QF3" s="139"/>
      <c r="QG3" s="139"/>
      <c r="QH3" s="139"/>
      <c r="QI3" s="139"/>
      <c r="QJ3" s="139"/>
      <c r="QK3" s="139"/>
      <c r="QL3" s="139"/>
      <c r="QM3" s="139"/>
      <c r="QN3" s="139"/>
      <c r="QO3" s="139"/>
      <c r="QP3" s="139"/>
      <c r="QQ3" s="139"/>
      <c r="QR3" s="139"/>
      <c r="QS3" s="139"/>
      <c r="QT3" s="139"/>
      <c r="QU3" s="139"/>
      <c r="QV3" s="139"/>
      <c r="QW3" s="139"/>
      <c r="QX3" s="139"/>
      <c r="QY3" s="139"/>
      <c r="QZ3" s="139"/>
      <c r="RA3" s="139"/>
      <c r="RB3" s="139"/>
      <c r="RC3" s="139"/>
      <c r="RD3" s="139"/>
      <c r="RE3" s="139"/>
      <c r="RF3" s="139"/>
      <c r="RG3" s="139"/>
      <c r="RH3" s="139"/>
      <c r="RI3" s="139"/>
      <c r="RJ3" s="139"/>
      <c r="RK3" s="139"/>
      <c r="RL3" s="139"/>
      <c r="RM3" s="139"/>
      <c r="RN3" s="139"/>
      <c r="RO3" s="139"/>
      <c r="RP3" s="139"/>
      <c r="RQ3" s="139"/>
      <c r="RR3" s="139"/>
      <c r="RS3" s="139"/>
      <c r="RT3" s="139"/>
      <c r="RU3" s="139"/>
      <c r="RV3" s="139"/>
      <c r="RW3" s="139"/>
      <c r="RX3" s="139"/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39"/>
      <c r="SM3" s="139"/>
      <c r="SN3" s="139"/>
      <c r="SO3" s="139"/>
      <c r="SP3" s="139"/>
      <c r="SQ3" s="139"/>
      <c r="SR3" s="139"/>
      <c r="SS3" s="139"/>
      <c r="ST3" s="139"/>
      <c r="SU3" s="139"/>
      <c r="SV3" s="139"/>
      <c r="SW3" s="139"/>
      <c r="SX3" s="139"/>
      <c r="SY3" s="139"/>
      <c r="SZ3" s="139"/>
      <c r="TA3" s="139"/>
    </row>
    <row r="4" spans="1:521" ht="9.75" customHeight="1" x14ac:dyDescent="0.2">
      <c r="A4" s="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139"/>
      <c r="JQ4" s="139"/>
      <c r="JR4" s="139"/>
      <c r="JS4" s="139"/>
      <c r="JT4" s="139"/>
      <c r="JU4" s="139"/>
      <c r="JV4" s="139"/>
      <c r="JW4" s="139"/>
      <c r="JX4" s="139"/>
      <c r="JY4" s="139"/>
      <c r="JZ4" s="139"/>
      <c r="KA4" s="139"/>
      <c r="KB4" s="139"/>
      <c r="KC4" s="139"/>
      <c r="KD4" s="139"/>
      <c r="KE4" s="139"/>
      <c r="KF4" s="139"/>
      <c r="KG4" s="139"/>
      <c r="KH4" s="139"/>
      <c r="KI4" s="139"/>
      <c r="KJ4" s="139"/>
      <c r="KK4" s="139"/>
      <c r="KL4" s="139"/>
      <c r="KM4" s="139"/>
      <c r="KN4" s="139"/>
      <c r="KO4" s="139"/>
      <c r="KP4" s="139"/>
      <c r="KQ4" s="139"/>
      <c r="KR4" s="139"/>
      <c r="KS4" s="139"/>
      <c r="KT4" s="139"/>
      <c r="KU4" s="139"/>
      <c r="KV4" s="139"/>
      <c r="KW4" s="139"/>
      <c r="KX4" s="139"/>
      <c r="KY4" s="139"/>
      <c r="KZ4" s="139"/>
      <c r="LA4" s="139"/>
      <c r="LB4" s="139"/>
      <c r="LC4" s="139"/>
      <c r="LD4" s="139"/>
      <c r="LE4" s="139"/>
      <c r="LF4" s="139"/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139"/>
      <c r="MN4" s="139"/>
      <c r="MO4" s="139"/>
      <c r="MP4" s="139"/>
      <c r="MQ4" s="139"/>
      <c r="MR4" s="139"/>
      <c r="MS4" s="139"/>
      <c r="MT4" s="139"/>
      <c r="MU4" s="139"/>
      <c r="MV4" s="139"/>
      <c r="MW4" s="139"/>
      <c r="MX4" s="139"/>
      <c r="MY4" s="139"/>
      <c r="MZ4" s="139"/>
      <c r="NA4" s="139"/>
      <c r="NB4" s="139"/>
      <c r="NC4" s="139"/>
      <c r="ND4" s="139"/>
      <c r="NE4" s="139"/>
      <c r="NF4" s="139"/>
      <c r="NG4" s="139"/>
      <c r="NH4" s="139"/>
      <c r="NI4" s="139"/>
      <c r="NJ4" s="139"/>
      <c r="NK4" s="139"/>
      <c r="NL4" s="139"/>
      <c r="NM4" s="139"/>
      <c r="NN4" s="139"/>
      <c r="NO4" s="139"/>
      <c r="NP4" s="139"/>
      <c r="NQ4" s="139"/>
      <c r="NR4" s="139"/>
      <c r="NS4" s="139"/>
      <c r="NT4" s="139"/>
      <c r="NU4" s="139"/>
      <c r="NV4" s="139"/>
      <c r="NW4" s="139"/>
      <c r="NX4" s="139"/>
      <c r="NY4" s="139"/>
      <c r="NZ4" s="139"/>
      <c r="OA4" s="139"/>
      <c r="OB4" s="139"/>
      <c r="OC4" s="139"/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/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139"/>
      <c r="QR4" s="139"/>
      <c r="QS4" s="139"/>
      <c r="QT4" s="139"/>
      <c r="QU4" s="139"/>
      <c r="QV4" s="139"/>
      <c r="QW4" s="139"/>
      <c r="QX4" s="139"/>
      <c r="QY4" s="139"/>
      <c r="QZ4" s="139"/>
      <c r="RA4" s="139"/>
      <c r="RB4" s="139"/>
      <c r="RC4" s="139"/>
      <c r="RD4" s="139"/>
      <c r="RE4" s="139"/>
      <c r="RF4" s="139"/>
      <c r="RG4" s="139"/>
      <c r="RH4" s="139"/>
      <c r="RI4" s="139"/>
      <c r="RJ4" s="139"/>
      <c r="RK4" s="139"/>
      <c r="RL4" s="139"/>
      <c r="RM4" s="139"/>
      <c r="RN4" s="139"/>
      <c r="RO4" s="139"/>
      <c r="RP4" s="139"/>
      <c r="RQ4" s="139"/>
      <c r="RR4" s="139"/>
      <c r="RS4" s="139"/>
      <c r="RT4" s="139"/>
      <c r="RU4" s="139"/>
      <c r="RV4" s="139"/>
      <c r="RW4" s="139"/>
      <c r="RX4" s="139"/>
      <c r="RY4" s="139"/>
      <c r="RZ4" s="139"/>
      <c r="SA4" s="139"/>
      <c r="SB4" s="139"/>
      <c r="SC4" s="139"/>
      <c r="SD4" s="139"/>
      <c r="SE4" s="139"/>
      <c r="SF4" s="139"/>
      <c r="SG4" s="139"/>
      <c r="SH4" s="139"/>
      <c r="SI4" s="139"/>
      <c r="SJ4" s="139"/>
      <c r="SK4" s="139"/>
      <c r="SL4" s="139"/>
      <c r="SM4" s="139"/>
      <c r="SN4" s="139"/>
      <c r="SO4" s="139"/>
      <c r="SP4" s="139"/>
      <c r="SQ4" s="139"/>
      <c r="SR4" s="139"/>
      <c r="SS4" s="139"/>
      <c r="ST4" s="139"/>
      <c r="SU4" s="139"/>
      <c r="SV4" s="139"/>
      <c r="SW4" s="139"/>
      <c r="SX4" s="139"/>
      <c r="SY4" s="139"/>
      <c r="SZ4" s="139"/>
      <c r="TA4" s="139"/>
    </row>
    <row r="5" spans="1:521" ht="18.75" customHeight="1" x14ac:dyDescent="0.2">
      <c r="A5" s="2"/>
      <c r="B5" s="140" t="str">
        <f>データ!H7</f>
        <v>滋賀県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141"/>
      <c r="KI5" s="141"/>
      <c r="KJ5" s="141"/>
      <c r="KK5" s="141"/>
      <c r="KL5" s="141"/>
      <c r="KM5" s="141"/>
      <c r="KN5" s="141"/>
      <c r="KO5" s="141"/>
      <c r="KP5" s="141"/>
      <c r="KQ5" s="141"/>
      <c r="KR5" s="141"/>
      <c r="KS5" s="141"/>
      <c r="KT5" s="14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2" t="s">
        <v>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143"/>
      <c r="GA6" s="143"/>
      <c r="GB6" s="143"/>
      <c r="GC6" s="143"/>
      <c r="GD6" s="143"/>
      <c r="GE6" s="143"/>
      <c r="GF6" s="143"/>
      <c r="GG6" s="143"/>
      <c r="GH6" s="143"/>
      <c r="GI6" s="143"/>
      <c r="GJ6" s="143"/>
      <c r="GK6" s="143"/>
      <c r="GL6" s="143"/>
      <c r="GM6" s="143"/>
      <c r="GN6" s="143"/>
      <c r="GO6" s="143"/>
      <c r="GP6" s="143"/>
      <c r="GQ6" s="143"/>
      <c r="GR6" s="143"/>
      <c r="GS6" s="143"/>
      <c r="GT6" s="143"/>
      <c r="GU6" s="143"/>
      <c r="GV6" s="143"/>
      <c r="GW6" s="143"/>
      <c r="GX6" s="143"/>
      <c r="GY6" s="143"/>
      <c r="GZ6" s="143"/>
      <c r="HA6" s="143"/>
      <c r="HB6" s="143"/>
      <c r="HC6" s="143"/>
      <c r="HD6" s="143"/>
      <c r="HE6" s="143"/>
      <c r="HF6" s="143"/>
      <c r="HG6" s="143"/>
      <c r="HH6" s="143"/>
      <c r="HI6" s="143"/>
      <c r="HJ6" s="143"/>
      <c r="HK6" s="143"/>
      <c r="HL6" s="143"/>
      <c r="HM6" s="143"/>
      <c r="HN6" s="143"/>
      <c r="HO6" s="143"/>
      <c r="HP6" s="143"/>
      <c r="HQ6" s="143"/>
      <c r="HR6" s="143"/>
      <c r="HS6" s="143"/>
      <c r="HT6" s="143"/>
      <c r="HU6" s="143"/>
      <c r="HV6" s="143"/>
      <c r="HW6" s="143"/>
      <c r="HX6" s="143"/>
      <c r="HY6" s="143"/>
      <c r="HZ6" s="143"/>
      <c r="IA6" s="143"/>
      <c r="IB6" s="143"/>
      <c r="IC6" s="143"/>
      <c r="ID6" s="143"/>
      <c r="IE6" s="143"/>
      <c r="IF6" s="143"/>
      <c r="IG6" s="143"/>
      <c r="IH6" s="143"/>
      <c r="II6" s="143"/>
      <c r="IJ6" s="143"/>
      <c r="IK6" s="143"/>
      <c r="IL6" s="143"/>
      <c r="IM6" s="143"/>
      <c r="IN6" s="143"/>
      <c r="IO6" s="143"/>
      <c r="IP6" s="143"/>
      <c r="IQ6" s="143"/>
      <c r="IR6" s="143"/>
      <c r="IS6" s="143"/>
      <c r="IT6" s="143"/>
      <c r="IU6" s="143"/>
      <c r="IV6" s="143"/>
      <c r="IW6" s="143"/>
      <c r="IX6" s="143"/>
      <c r="IY6" s="143"/>
      <c r="IZ6" s="143"/>
      <c r="JA6" s="143"/>
      <c r="JB6" s="143"/>
      <c r="JC6" s="143"/>
      <c r="JD6" s="143"/>
      <c r="JE6" s="143"/>
      <c r="JF6" s="143"/>
      <c r="JG6" s="143"/>
      <c r="JH6" s="143"/>
      <c r="JI6" s="143"/>
      <c r="JJ6" s="143"/>
      <c r="JK6" s="143"/>
      <c r="JL6" s="143"/>
      <c r="JM6" s="143"/>
      <c r="JN6" s="143"/>
      <c r="JO6" s="143"/>
      <c r="JP6" s="143"/>
      <c r="JQ6" s="143"/>
      <c r="JR6" s="143"/>
      <c r="JS6" s="143"/>
      <c r="JT6" s="143"/>
      <c r="JU6" s="143"/>
      <c r="JV6" s="143"/>
      <c r="JW6" s="143"/>
      <c r="JX6" s="143"/>
      <c r="JY6" s="143"/>
      <c r="JZ6" s="143"/>
      <c r="KA6" s="143"/>
      <c r="KB6" s="143"/>
      <c r="KC6" s="143"/>
      <c r="KD6" s="143"/>
      <c r="KE6" s="143"/>
      <c r="KF6" s="143"/>
      <c r="KG6" s="143"/>
      <c r="KH6" s="143"/>
      <c r="KI6" s="143"/>
      <c r="KJ6" s="143"/>
      <c r="KK6" s="143"/>
      <c r="KL6" s="143"/>
      <c r="KM6" s="143"/>
      <c r="KN6" s="143"/>
      <c r="KO6" s="143"/>
      <c r="KP6" s="143"/>
      <c r="KQ6" s="143"/>
      <c r="KR6" s="143"/>
      <c r="KS6" s="143"/>
      <c r="KT6" s="143"/>
      <c r="KU6" s="2"/>
      <c r="KV6" s="2"/>
      <c r="KW6" s="3"/>
      <c r="KX6" s="144"/>
      <c r="KY6" s="144"/>
      <c r="KZ6" s="144"/>
      <c r="LA6" s="144"/>
      <c r="LB6" s="144"/>
      <c r="LC6" s="4"/>
      <c r="LD6" s="2"/>
      <c r="LE6" s="2"/>
      <c r="LF6" s="2"/>
      <c r="LG6" s="2"/>
      <c r="LH6" s="2"/>
      <c r="LI6" s="3"/>
      <c r="LJ6" s="144"/>
      <c r="LK6" s="144"/>
      <c r="LL6" s="144"/>
      <c r="LM6" s="144"/>
      <c r="LN6" s="144"/>
      <c r="LO6" s="144"/>
      <c r="LP6" s="144"/>
      <c r="LQ6" s="144"/>
      <c r="LR6" s="144"/>
      <c r="LS6" s="144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4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7" t="s">
        <v>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9"/>
      <c r="CH7" s="127" t="s">
        <v>3</v>
      </c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9"/>
      <c r="FN7" s="127" t="s">
        <v>4</v>
      </c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9"/>
      <c r="IT7" s="127" t="s">
        <v>5</v>
      </c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9"/>
      <c r="LZ7" s="127" t="s">
        <v>6</v>
      </c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9"/>
      <c r="PF7" s="127" t="s">
        <v>7</v>
      </c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9"/>
      <c r="SL7" s="3"/>
      <c r="SM7" s="132" t="s">
        <v>8</v>
      </c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4"/>
    </row>
    <row r="8" spans="1:521" ht="18.75" customHeight="1" x14ac:dyDescent="0.2">
      <c r="A8" s="6"/>
      <c r="B8" s="120" t="str">
        <f>データ!I7</f>
        <v>法適用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2"/>
      <c r="CH8" s="120" t="str">
        <f>データ!J7</f>
        <v>工業用水道事業</v>
      </c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2"/>
      <c r="FN8" s="117">
        <f>データ!K7</f>
        <v>122900</v>
      </c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9"/>
      <c r="IT8" s="120" t="str">
        <f>データ!L7</f>
        <v>中規模</v>
      </c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1"/>
      <c r="JW8" s="121"/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1"/>
      <c r="LP8" s="121"/>
      <c r="LQ8" s="121"/>
      <c r="LR8" s="121"/>
      <c r="LS8" s="121"/>
      <c r="LT8" s="121"/>
      <c r="LU8" s="121"/>
      <c r="LV8" s="121"/>
      <c r="LW8" s="121"/>
      <c r="LX8" s="121"/>
      <c r="LY8" s="122"/>
      <c r="LZ8" s="117">
        <f>データ!M7</f>
        <v>2</v>
      </c>
      <c r="MA8" s="118"/>
      <c r="MB8" s="118"/>
      <c r="MC8" s="118"/>
      <c r="MD8" s="118"/>
      <c r="ME8" s="118"/>
      <c r="MF8" s="118"/>
      <c r="MG8" s="118"/>
      <c r="MH8" s="118"/>
      <c r="MI8" s="118"/>
      <c r="MJ8" s="118"/>
      <c r="MK8" s="118"/>
      <c r="ML8" s="118"/>
      <c r="MM8" s="118"/>
      <c r="MN8" s="118"/>
      <c r="MO8" s="118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18"/>
      <c r="NO8" s="118"/>
      <c r="NP8" s="118"/>
      <c r="NQ8" s="118"/>
      <c r="NR8" s="118"/>
      <c r="NS8" s="118"/>
      <c r="NT8" s="118"/>
      <c r="NU8" s="118"/>
      <c r="NV8" s="118"/>
      <c r="NW8" s="118"/>
      <c r="NX8" s="118"/>
      <c r="NY8" s="118"/>
      <c r="NZ8" s="118"/>
      <c r="OA8" s="118"/>
      <c r="OB8" s="118"/>
      <c r="OC8" s="118"/>
      <c r="OD8" s="118"/>
      <c r="OE8" s="118"/>
      <c r="OF8" s="118"/>
      <c r="OG8" s="118"/>
      <c r="OH8" s="118"/>
      <c r="OI8" s="118"/>
      <c r="OJ8" s="118"/>
      <c r="OK8" s="118"/>
      <c r="OL8" s="118"/>
      <c r="OM8" s="118"/>
      <c r="ON8" s="118"/>
      <c r="OO8" s="118"/>
      <c r="OP8" s="118"/>
      <c r="OQ8" s="118"/>
      <c r="OR8" s="118"/>
      <c r="OS8" s="118"/>
      <c r="OT8" s="118"/>
      <c r="OU8" s="118"/>
      <c r="OV8" s="118"/>
      <c r="OW8" s="118"/>
      <c r="OX8" s="118"/>
      <c r="OY8" s="118"/>
      <c r="OZ8" s="118"/>
      <c r="PA8" s="118"/>
      <c r="PB8" s="118"/>
      <c r="PC8" s="118"/>
      <c r="PD8" s="118"/>
      <c r="PE8" s="119"/>
      <c r="PF8" s="117">
        <f>データ!N7</f>
        <v>51196</v>
      </c>
      <c r="PG8" s="118"/>
      <c r="PH8" s="118"/>
      <c r="PI8" s="118"/>
      <c r="PJ8" s="118"/>
      <c r="PK8" s="118"/>
      <c r="PL8" s="118"/>
      <c r="PM8" s="118"/>
      <c r="PN8" s="118"/>
      <c r="PO8" s="118"/>
      <c r="PP8" s="118"/>
      <c r="PQ8" s="118"/>
      <c r="PR8" s="118"/>
      <c r="PS8" s="118"/>
      <c r="PT8" s="118"/>
      <c r="PU8" s="118"/>
      <c r="PV8" s="118"/>
      <c r="PW8" s="118"/>
      <c r="PX8" s="118"/>
      <c r="PY8" s="118"/>
      <c r="PZ8" s="118"/>
      <c r="QA8" s="118"/>
      <c r="QB8" s="118"/>
      <c r="QC8" s="118"/>
      <c r="QD8" s="118"/>
      <c r="QE8" s="118"/>
      <c r="QF8" s="118"/>
      <c r="QG8" s="118"/>
      <c r="QH8" s="118"/>
      <c r="QI8" s="118"/>
      <c r="QJ8" s="118"/>
      <c r="QK8" s="118"/>
      <c r="QL8" s="118"/>
      <c r="QM8" s="118"/>
      <c r="QN8" s="118"/>
      <c r="QO8" s="118"/>
      <c r="QP8" s="118"/>
      <c r="QQ8" s="118"/>
      <c r="QR8" s="118"/>
      <c r="QS8" s="118"/>
      <c r="QT8" s="118"/>
      <c r="QU8" s="118"/>
      <c r="QV8" s="118"/>
      <c r="QW8" s="118"/>
      <c r="QX8" s="118"/>
      <c r="QY8" s="118"/>
      <c r="QZ8" s="118"/>
      <c r="RA8" s="118"/>
      <c r="RB8" s="118"/>
      <c r="RC8" s="118"/>
      <c r="RD8" s="118"/>
      <c r="RE8" s="118"/>
      <c r="RF8" s="118"/>
      <c r="RG8" s="118"/>
      <c r="RH8" s="118"/>
      <c r="RI8" s="118"/>
      <c r="RJ8" s="118"/>
      <c r="RK8" s="118"/>
      <c r="RL8" s="118"/>
      <c r="RM8" s="118"/>
      <c r="RN8" s="118"/>
      <c r="RO8" s="118"/>
      <c r="RP8" s="118"/>
      <c r="RQ8" s="118"/>
      <c r="RR8" s="118"/>
      <c r="RS8" s="118"/>
      <c r="RT8" s="118"/>
      <c r="RU8" s="118"/>
      <c r="RV8" s="118"/>
      <c r="RW8" s="118"/>
      <c r="RX8" s="118"/>
      <c r="RY8" s="118"/>
      <c r="RZ8" s="118"/>
      <c r="SA8" s="118"/>
      <c r="SB8" s="118"/>
      <c r="SC8" s="118"/>
      <c r="SD8" s="118"/>
      <c r="SE8" s="118"/>
      <c r="SF8" s="118"/>
      <c r="SG8" s="118"/>
      <c r="SH8" s="118"/>
      <c r="SI8" s="118"/>
      <c r="SJ8" s="118"/>
      <c r="SK8" s="119"/>
      <c r="SL8" s="3"/>
      <c r="SM8" s="135" t="s">
        <v>9</v>
      </c>
      <c r="SN8" s="136"/>
      <c r="SO8" s="137" t="s">
        <v>10</v>
      </c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8"/>
    </row>
    <row r="9" spans="1:521" ht="18.75" customHeight="1" x14ac:dyDescent="0.2">
      <c r="A9" s="6"/>
      <c r="B9" s="127" t="s">
        <v>11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9"/>
      <c r="CH9" s="127" t="s">
        <v>12</v>
      </c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9"/>
      <c r="FN9" s="127" t="s">
        <v>13</v>
      </c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9"/>
      <c r="IT9" s="127" t="s">
        <v>14</v>
      </c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9"/>
      <c r="LZ9" s="127" t="s">
        <v>15</v>
      </c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9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30" t="s">
        <v>16</v>
      </c>
      <c r="SN9" s="131"/>
      <c r="SO9" s="112" t="s">
        <v>17</v>
      </c>
      <c r="SP9" s="112"/>
      <c r="SQ9" s="112"/>
      <c r="SR9" s="112"/>
      <c r="SS9" s="112"/>
      <c r="ST9" s="112"/>
      <c r="SU9" s="112"/>
      <c r="SV9" s="112"/>
      <c r="SW9" s="112"/>
      <c r="SX9" s="112"/>
      <c r="SY9" s="112"/>
      <c r="SZ9" s="113"/>
    </row>
    <row r="10" spans="1:521" ht="18.75" customHeight="1" x14ac:dyDescent="0.2">
      <c r="A10" s="6"/>
      <c r="B10" s="114" t="str">
        <f>データ!O7</f>
        <v>-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6"/>
      <c r="CH10" s="114">
        <f>データ!P7</f>
        <v>95.5</v>
      </c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6"/>
      <c r="FN10" s="117">
        <f>データ!Q7</f>
        <v>58</v>
      </c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9"/>
      <c r="IT10" s="117">
        <f>データ!R7</f>
        <v>79697</v>
      </c>
      <c r="IU10" s="118"/>
      <c r="IV10" s="118"/>
      <c r="IW10" s="118"/>
      <c r="IX10" s="118"/>
      <c r="IY10" s="118"/>
      <c r="IZ10" s="118"/>
      <c r="JA10" s="118"/>
      <c r="JB10" s="118"/>
      <c r="JC10" s="118"/>
      <c r="JD10" s="118"/>
      <c r="JE10" s="118"/>
      <c r="JF10" s="118"/>
      <c r="JG10" s="118"/>
      <c r="JH10" s="118"/>
      <c r="JI10" s="118"/>
      <c r="JJ10" s="118"/>
      <c r="JK10" s="118"/>
      <c r="JL10" s="118"/>
      <c r="JM10" s="118"/>
      <c r="JN10" s="118"/>
      <c r="JO10" s="118"/>
      <c r="JP10" s="118"/>
      <c r="JQ10" s="118"/>
      <c r="JR10" s="118"/>
      <c r="JS10" s="118"/>
      <c r="JT10" s="118"/>
      <c r="JU10" s="118"/>
      <c r="JV10" s="118"/>
      <c r="JW10" s="118"/>
      <c r="JX10" s="118"/>
      <c r="JY10" s="118"/>
      <c r="JZ10" s="118"/>
      <c r="KA10" s="118"/>
      <c r="KB10" s="118"/>
      <c r="KC10" s="118"/>
      <c r="KD10" s="118"/>
      <c r="KE10" s="118"/>
      <c r="KF10" s="118"/>
      <c r="KG10" s="118"/>
      <c r="KH10" s="118"/>
      <c r="KI10" s="118"/>
      <c r="KJ10" s="118"/>
      <c r="KK10" s="118"/>
      <c r="KL10" s="118"/>
      <c r="KM10" s="118"/>
      <c r="KN10" s="118"/>
      <c r="KO10" s="118"/>
      <c r="KP10" s="118"/>
      <c r="KQ10" s="118"/>
      <c r="KR10" s="118"/>
      <c r="KS10" s="118"/>
      <c r="KT10" s="118"/>
      <c r="KU10" s="118"/>
      <c r="KV10" s="118"/>
      <c r="KW10" s="118"/>
      <c r="KX10" s="118"/>
      <c r="KY10" s="118"/>
      <c r="KZ10" s="118"/>
      <c r="LA10" s="118"/>
      <c r="LB10" s="118"/>
      <c r="LC10" s="118"/>
      <c r="LD10" s="118"/>
      <c r="LE10" s="118"/>
      <c r="LF10" s="118"/>
      <c r="LG10" s="118"/>
      <c r="LH10" s="118"/>
      <c r="LI10" s="118"/>
      <c r="LJ10" s="118"/>
      <c r="LK10" s="118"/>
      <c r="LL10" s="118"/>
      <c r="LM10" s="118"/>
      <c r="LN10" s="118"/>
      <c r="LO10" s="118"/>
      <c r="LP10" s="118"/>
      <c r="LQ10" s="118"/>
      <c r="LR10" s="118"/>
      <c r="LS10" s="118"/>
      <c r="LT10" s="118"/>
      <c r="LU10" s="118"/>
      <c r="LV10" s="118"/>
      <c r="LW10" s="118"/>
      <c r="LX10" s="118"/>
      <c r="LY10" s="119"/>
      <c r="LZ10" s="120" t="str">
        <f>データ!S7</f>
        <v>自治体職員</v>
      </c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1"/>
      <c r="NI10" s="121"/>
      <c r="NJ10" s="121"/>
      <c r="NK10" s="121"/>
      <c r="NL10" s="121"/>
      <c r="NM10" s="121"/>
      <c r="NN10" s="121"/>
      <c r="NO10" s="121"/>
      <c r="NP10" s="121"/>
      <c r="NQ10" s="121"/>
      <c r="NR10" s="121"/>
      <c r="NS10" s="121"/>
      <c r="NT10" s="121"/>
      <c r="NU10" s="121"/>
      <c r="NV10" s="121"/>
      <c r="NW10" s="121"/>
      <c r="NX10" s="121"/>
      <c r="NY10" s="121"/>
      <c r="NZ10" s="121"/>
      <c r="OA10" s="121"/>
      <c r="OB10" s="121"/>
      <c r="OC10" s="121"/>
      <c r="OD10" s="121"/>
      <c r="OE10" s="121"/>
      <c r="OF10" s="121"/>
      <c r="OG10" s="121"/>
      <c r="OH10" s="121"/>
      <c r="OI10" s="121"/>
      <c r="OJ10" s="121"/>
      <c r="OK10" s="121"/>
      <c r="OL10" s="121"/>
      <c r="OM10" s="121"/>
      <c r="ON10" s="121"/>
      <c r="OO10" s="121"/>
      <c r="OP10" s="121"/>
      <c r="OQ10" s="121"/>
      <c r="OR10" s="121"/>
      <c r="OS10" s="121"/>
      <c r="OT10" s="121"/>
      <c r="OU10" s="121"/>
      <c r="OV10" s="121"/>
      <c r="OW10" s="121"/>
      <c r="OX10" s="121"/>
      <c r="OY10" s="121"/>
      <c r="OZ10" s="121"/>
      <c r="PA10" s="121"/>
      <c r="PB10" s="121"/>
      <c r="PC10" s="121"/>
      <c r="PD10" s="121"/>
      <c r="PE10" s="122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3" t="s">
        <v>18</v>
      </c>
      <c r="SN10" s="124"/>
      <c r="SO10" s="125" t="s">
        <v>19</v>
      </c>
      <c r="SP10" s="125"/>
      <c r="SQ10" s="125"/>
      <c r="SR10" s="125"/>
      <c r="SS10" s="125"/>
      <c r="ST10" s="125"/>
      <c r="SU10" s="125"/>
      <c r="SV10" s="125"/>
      <c r="SW10" s="125"/>
      <c r="SX10" s="125"/>
      <c r="SY10" s="125"/>
      <c r="SZ10" s="126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105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119.96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111.97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115.43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107.55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121.35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2696.03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2951.06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1417.18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1722.71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1979.38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18.53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16.350000000000001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13.92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11.93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9.48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117.47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115.38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113.53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111.03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112.45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51.91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53.86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75.17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164.95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124.74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578.19000000000005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638.35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521.36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549.66999999999996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599.1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204.31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214.2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242.32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256.39999999999998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254.62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106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112.81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112.23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115.69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107.74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117.54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28.72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28.85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28.34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29.93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27.76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42.07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42.14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43.33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42.07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41.66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63.62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64.08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64.290000000000006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64.42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64.849999999999994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106.98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103.06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100.74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95.67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106.76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26.08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26.92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27.33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27.25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24.35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41.59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40.29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40.409999999999997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41.58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42.67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62.75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61.99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62.26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63.81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65.94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104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70.72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72.27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72.48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74.19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74.739999999999995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57.4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57.4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60.71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61.03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64.010000000000005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0.74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0.56999999999999995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0.95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0.48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57.57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57.63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58.13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59.87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56.74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52.33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52.35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53.69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56.59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54.73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0.77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0.24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0.22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0.24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0.52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【114.39】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【23.61】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【494.95】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【229.84】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【110.13】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【19.72】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0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0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0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0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gf9Qf6x/dQSOwPbX2LY+lyNkxbTXjceQBGRI8+se9bFt1W159CHYAkrbAd2K6Cuj6xvDagGgxQq/8fYa5SPHGw==" saltValue="AUPOVA6oFoKdUZECH90Oq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3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7" t="s">
        <v>46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51" t="s">
        <v>47</v>
      </c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 t="s">
        <v>48</v>
      </c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46" t="s">
        <v>50</v>
      </c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 t="s">
        <v>51</v>
      </c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 t="s">
        <v>52</v>
      </c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 t="s">
        <v>53</v>
      </c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 t="s">
        <v>54</v>
      </c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 t="s">
        <v>55</v>
      </c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 t="s">
        <v>56</v>
      </c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 t="s">
        <v>57</v>
      </c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 t="s">
        <v>58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 t="s">
        <v>59</v>
      </c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 t="s">
        <v>60</v>
      </c>
      <c r="EA4" s="146"/>
      <c r="EB4" s="146"/>
      <c r="EC4" s="146"/>
      <c r="ED4" s="146"/>
      <c r="EE4" s="146"/>
      <c r="EF4" s="146"/>
      <c r="EG4" s="146"/>
      <c r="EH4" s="146"/>
      <c r="EI4" s="146"/>
      <c r="EJ4" s="146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119.96</v>
      </c>
      <c r="U6" s="35">
        <f>U7</f>
        <v>111.97</v>
      </c>
      <c r="V6" s="35">
        <f>V7</f>
        <v>115.43</v>
      </c>
      <c r="W6" s="35">
        <f>W7</f>
        <v>107.55</v>
      </c>
      <c r="X6" s="35">
        <f t="shared" si="3"/>
        <v>121.35</v>
      </c>
      <c r="Y6" s="35">
        <f t="shared" si="3"/>
        <v>117.47</v>
      </c>
      <c r="Z6" s="35">
        <f t="shared" si="3"/>
        <v>115.38</v>
      </c>
      <c r="AA6" s="35">
        <f t="shared" si="3"/>
        <v>113.53</v>
      </c>
      <c r="AB6" s="35">
        <f t="shared" si="3"/>
        <v>111.03</v>
      </c>
      <c r="AC6" s="35">
        <f t="shared" si="3"/>
        <v>112.45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51.91</v>
      </c>
      <c r="AK6" s="35">
        <f t="shared" si="3"/>
        <v>53.86</v>
      </c>
      <c r="AL6" s="35">
        <f t="shared" si="3"/>
        <v>75.17</v>
      </c>
      <c r="AM6" s="35">
        <f t="shared" si="3"/>
        <v>164.95</v>
      </c>
      <c r="AN6" s="35">
        <f t="shared" si="3"/>
        <v>124.74</v>
      </c>
      <c r="AO6" s="33" t="str">
        <f>IF(AO7="-","【-】","【"&amp;SUBSTITUTE(TEXT(AO7,"#,##0.00"),"-","△")&amp;"】")</f>
        <v>【23.61】</v>
      </c>
      <c r="AP6" s="35">
        <f t="shared" si="3"/>
        <v>2696.03</v>
      </c>
      <c r="AQ6" s="35">
        <f>AQ7</f>
        <v>2951.06</v>
      </c>
      <c r="AR6" s="35">
        <f>AR7</f>
        <v>1417.18</v>
      </c>
      <c r="AS6" s="35">
        <f>AS7</f>
        <v>1722.71</v>
      </c>
      <c r="AT6" s="35">
        <f t="shared" si="3"/>
        <v>1979.38</v>
      </c>
      <c r="AU6" s="35">
        <f t="shared" si="3"/>
        <v>578.19000000000005</v>
      </c>
      <c r="AV6" s="35">
        <f t="shared" si="3"/>
        <v>638.35</v>
      </c>
      <c r="AW6" s="35">
        <f t="shared" si="3"/>
        <v>521.36</v>
      </c>
      <c r="AX6" s="35">
        <f t="shared" si="3"/>
        <v>549.66999999999996</v>
      </c>
      <c r="AY6" s="35">
        <f t="shared" si="3"/>
        <v>599.1</v>
      </c>
      <c r="AZ6" s="33" t="str">
        <f>IF(AZ7="-","【-】","【"&amp;SUBSTITUTE(TEXT(AZ7,"#,##0.00"),"-","△")&amp;"】")</f>
        <v>【494.95】</v>
      </c>
      <c r="BA6" s="35">
        <f t="shared" si="3"/>
        <v>18.53</v>
      </c>
      <c r="BB6" s="35">
        <f>BB7</f>
        <v>16.350000000000001</v>
      </c>
      <c r="BC6" s="35">
        <f>BC7</f>
        <v>13.92</v>
      </c>
      <c r="BD6" s="35">
        <f>BD7</f>
        <v>11.93</v>
      </c>
      <c r="BE6" s="35">
        <f t="shared" si="3"/>
        <v>9.48</v>
      </c>
      <c r="BF6" s="35">
        <f t="shared" si="3"/>
        <v>204.31</v>
      </c>
      <c r="BG6" s="35">
        <f t="shared" si="3"/>
        <v>214.2</v>
      </c>
      <c r="BH6" s="35">
        <f t="shared" si="3"/>
        <v>242.32</v>
      </c>
      <c r="BI6" s="35">
        <f t="shared" si="3"/>
        <v>256.39999999999998</v>
      </c>
      <c r="BJ6" s="35">
        <f t="shared" si="3"/>
        <v>254.62</v>
      </c>
      <c r="BK6" s="33" t="str">
        <f>IF(BK7="-","【-】","【"&amp;SUBSTITUTE(TEXT(BK7,"#,##0.00"),"-","△")&amp;"】")</f>
        <v>【229.84】</v>
      </c>
      <c r="BL6" s="35">
        <f t="shared" si="3"/>
        <v>112.81</v>
      </c>
      <c r="BM6" s="35">
        <f>BM7</f>
        <v>112.23</v>
      </c>
      <c r="BN6" s="35">
        <f>BN7</f>
        <v>115.69</v>
      </c>
      <c r="BO6" s="35">
        <f>BO7</f>
        <v>107.74</v>
      </c>
      <c r="BP6" s="35">
        <f t="shared" si="3"/>
        <v>117.54</v>
      </c>
      <c r="BQ6" s="35">
        <f t="shared" si="3"/>
        <v>106.98</v>
      </c>
      <c r="BR6" s="35">
        <f t="shared" si="3"/>
        <v>103.06</v>
      </c>
      <c r="BS6" s="35">
        <f t="shared" si="3"/>
        <v>100.74</v>
      </c>
      <c r="BT6" s="35">
        <f t="shared" si="3"/>
        <v>95.67</v>
      </c>
      <c r="BU6" s="35">
        <f t="shared" si="3"/>
        <v>106.76</v>
      </c>
      <c r="BV6" s="33" t="str">
        <f>IF(BV7="-","【-】","【"&amp;SUBSTITUTE(TEXT(BV7,"#,##0.00"),"-","△")&amp;"】")</f>
        <v>【110.13】</v>
      </c>
      <c r="BW6" s="35">
        <f t="shared" si="3"/>
        <v>28.72</v>
      </c>
      <c r="BX6" s="35">
        <f>BX7</f>
        <v>28.85</v>
      </c>
      <c r="BY6" s="35">
        <f>BY7</f>
        <v>28.34</v>
      </c>
      <c r="BZ6" s="35">
        <f>BZ7</f>
        <v>29.93</v>
      </c>
      <c r="CA6" s="35">
        <f t="shared" si="3"/>
        <v>27.76</v>
      </c>
      <c r="CB6" s="35">
        <f t="shared" si="3"/>
        <v>26.08</v>
      </c>
      <c r="CC6" s="35">
        <f t="shared" si="3"/>
        <v>26.92</v>
      </c>
      <c r="CD6" s="35">
        <f t="shared" si="3"/>
        <v>27.33</v>
      </c>
      <c r="CE6" s="35">
        <f t="shared" si="3"/>
        <v>27.25</v>
      </c>
      <c r="CF6" s="35">
        <f t="shared" ref="CF6" si="4">CF7</f>
        <v>24.35</v>
      </c>
      <c r="CG6" s="33" t="str">
        <f>IF(CG7="-","【-】","【"&amp;SUBSTITUTE(TEXT(CG7,"#,##0.00"),"-","△")&amp;"】")</f>
        <v>【19.72】</v>
      </c>
      <c r="CH6" s="35">
        <f t="shared" ref="CH6:CQ6" si="5">CH7</f>
        <v>42.07</v>
      </c>
      <c r="CI6" s="35">
        <f>CI7</f>
        <v>42.14</v>
      </c>
      <c r="CJ6" s="35">
        <f>CJ7</f>
        <v>43.33</v>
      </c>
      <c r="CK6" s="35">
        <f>CK7</f>
        <v>42.07</v>
      </c>
      <c r="CL6" s="35">
        <f t="shared" si="5"/>
        <v>41.66</v>
      </c>
      <c r="CM6" s="35">
        <f t="shared" si="5"/>
        <v>41.59</v>
      </c>
      <c r="CN6" s="35">
        <f t="shared" si="5"/>
        <v>40.29</v>
      </c>
      <c r="CO6" s="35">
        <f t="shared" si="5"/>
        <v>40.409999999999997</v>
      </c>
      <c r="CP6" s="35">
        <f t="shared" si="5"/>
        <v>41.58</v>
      </c>
      <c r="CQ6" s="35">
        <f t="shared" si="5"/>
        <v>42.67</v>
      </c>
      <c r="CR6" s="33" t="str">
        <f>IF(CR7="-","【-】","【"&amp;SUBSTITUTE(TEXT(CR7,"#,##0.00"),"-","△")&amp;"】")</f>
        <v>【52.61】</v>
      </c>
      <c r="CS6" s="35">
        <f t="shared" ref="CS6:DB6" si="6">CS7</f>
        <v>63.62</v>
      </c>
      <c r="CT6" s="35">
        <f>CT7</f>
        <v>64.08</v>
      </c>
      <c r="CU6" s="35">
        <f>CU7</f>
        <v>64.290000000000006</v>
      </c>
      <c r="CV6" s="35">
        <f>CV7</f>
        <v>64.42</v>
      </c>
      <c r="CW6" s="35">
        <f t="shared" si="6"/>
        <v>64.849999999999994</v>
      </c>
      <c r="CX6" s="35">
        <f t="shared" si="6"/>
        <v>62.75</v>
      </c>
      <c r="CY6" s="35">
        <f t="shared" si="6"/>
        <v>61.99</v>
      </c>
      <c r="CZ6" s="35">
        <f t="shared" si="6"/>
        <v>62.26</v>
      </c>
      <c r="DA6" s="35">
        <f t="shared" si="6"/>
        <v>63.81</v>
      </c>
      <c r="DB6" s="35">
        <f t="shared" si="6"/>
        <v>65.94</v>
      </c>
      <c r="DC6" s="33" t="str">
        <f>IF(DC7="-","【-】","【"&amp;SUBSTITUTE(TEXT(DC7,"#,##0.00"),"-","△")&amp;"】")</f>
        <v>【77.52】</v>
      </c>
      <c r="DD6" s="35">
        <f t="shared" ref="DD6:DM6" si="7">DD7</f>
        <v>70.72</v>
      </c>
      <c r="DE6" s="35">
        <f>DE7</f>
        <v>72.27</v>
      </c>
      <c r="DF6" s="35">
        <f>DF7</f>
        <v>72.48</v>
      </c>
      <c r="DG6" s="35">
        <f>DG7</f>
        <v>74.19</v>
      </c>
      <c r="DH6" s="35">
        <f t="shared" si="7"/>
        <v>74.739999999999995</v>
      </c>
      <c r="DI6" s="35">
        <f t="shared" si="7"/>
        <v>57.57</v>
      </c>
      <c r="DJ6" s="35">
        <f t="shared" si="7"/>
        <v>57.63</v>
      </c>
      <c r="DK6" s="35">
        <f t="shared" si="7"/>
        <v>58.13</v>
      </c>
      <c r="DL6" s="35">
        <f t="shared" si="7"/>
        <v>59.87</v>
      </c>
      <c r="DM6" s="35">
        <f t="shared" si="7"/>
        <v>56.74</v>
      </c>
      <c r="DN6" s="33" t="str">
        <f>IF(DN7="-","【-】","【"&amp;SUBSTITUTE(TEXT(DN7,"#,##0.00"),"-","△")&amp;"】")</f>
        <v>【61.16】</v>
      </c>
      <c r="DO6" s="35">
        <f t="shared" ref="DO6:DX6" si="8">DO7</f>
        <v>57.4</v>
      </c>
      <c r="DP6" s="35">
        <f>DP7</f>
        <v>57.4</v>
      </c>
      <c r="DQ6" s="35">
        <f>DQ7</f>
        <v>60.71</v>
      </c>
      <c r="DR6" s="35">
        <f>DR7</f>
        <v>61.03</v>
      </c>
      <c r="DS6" s="35">
        <f t="shared" si="8"/>
        <v>64.010000000000005</v>
      </c>
      <c r="DT6" s="35">
        <f t="shared" si="8"/>
        <v>52.33</v>
      </c>
      <c r="DU6" s="35">
        <f t="shared" si="8"/>
        <v>52.35</v>
      </c>
      <c r="DV6" s="35">
        <f t="shared" si="8"/>
        <v>53.69</v>
      </c>
      <c r="DW6" s="35">
        <f t="shared" si="8"/>
        <v>56.59</v>
      </c>
      <c r="DX6" s="35">
        <f t="shared" si="8"/>
        <v>54.73</v>
      </c>
      <c r="DY6" s="33" t="str">
        <f>IF(DY7="-","【-】","【"&amp;SUBSTITUTE(TEXT(DY7,"#,##0.00"),"-","△")&amp;"】")</f>
        <v>【49.95】</v>
      </c>
      <c r="DZ6" s="35">
        <f t="shared" ref="DZ6:EI6" si="9">DZ7</f>
        <v>0.74</v>
      </c>
      <c r="EA6" s="35">
        <f>EA7</f>
        <v>0.56999999999999995</v>
      </c>
      <c r="EB6" s="35">
        <f>EB7</f>
        <v>0.95</v>
      </c>
      <c r="EC6" s="35">
        <f>EC7</f>
        <v>0</v>
      </c>
      <c r="ED6" s="35">
        <f t="shared" si="9"/>
        <v>0.48</v>
      </c>
      <c r="EE6" s="35">
        <f t="shared" si="9"/>
        <v>0.77</v>
      </c>
      <c r="EF6" s="35">
        <f t="shared" si="9"/>
        <v>0.24</v>
      </c>
      <c r="EG6" s="35">
        <f t="shared" si="9"/>
        <v>0.22</v>
      </c>
      <c r="EH6" s="35">
        <f t="shared" si="9"/>
        <v>0.24</v>
      </c>
      <c r="EI6" s="35">
        <f t="shared" si="9"/>
        <v>0.52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122900</v>
      </c>
      <c r="L7" s="37" t="s">
        <v>96</v>
      </c>
      <c r="M7" s="38">
        <v>2</v>
      </c>
      <c r="N7" s="38">
        <v>51196</v>
      </c>
      <c r="O7" s="39" t="s">
        <v>97</v>
      </c>
      <c r="P7" s="39">
        <v>95.5</v>
      </c>
      <c r="Q7" s="38">
        <v>58</v>
      </c>
      <c r="R7" s="38">
        <v>79697</v>
      </c>
      <c r="S7" s="37" t="s">
        <v>98</v>
      </c>
      <c r="T7" s="40">
        <v>119.96</v>
      </c>
      <c r="U7" s="40">
        <v>111.97</v>
      </c>
      <c r="V7" s="40">
        <v>115.43</v>
      </c>
      <c r="W7" s="40">
        <v>107.55</v>
      </c>
      <c r="X7" s="40">
        <v>121.35</v>
      </c>
      <c r="Y7" s="40">
        <v>117.47</v>
      </c>
      <c r="Z7" s="40">
        <v>115.38</v>
      </c>
      <c r="AA7" s="40">
        <v>113.53</v>
      </c>
      <c r="AB7" s="40">
        <v>111.03</v>
      </c>
      <c r="AC7" s="41">
        <v>112.45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51.91</v>
      </c>
      <c r="AK7" s="40">
        <v>53.86</v>
      </c>
      <c r="AL7" s="40">
        <v>75.17</v>
      </c>
      <c r="AM7" s="40">
        <v>164.95</v>
      </c>
      <c r="AN7" s="40">
        <v>124.74</v>
      </c>
      <c r="AO7" s="40">
        <v>23.61</v>
      </c>
      <c r="AP7" s="40">
        <v>2696.03</v>
      </c>
      <c r="AQ7" s="40">
        <v>2951.06</v>
      </c>
      <c r="AR7" s="40">
        <v>1417.18</v>
      </c>
      <c r="AS7" s="40">
        <v>1722.71</v>
      </c>
      <c r="AT7" s="40">
        <v>1979.38</v>
      </c>
      <c r="AU7" s="40">
        <v>578.19000000000005</v>
      </c>
      <c r="AV7" s="40">
        <v>638.35</v>
      </c>
      <c r="AW7" s="40">
        <v>521.36</v>
      </c>
      <c r="AX7" s="40">
        <v>549.66999999999996</v>
      </c>
      <c r="AY7" s="40">
        <v>599.1</v>
      </c>
      <c r="AZ7" s="40">
        <v>494.95</v>
      </c>
      <c r="BA7" s="40">
        <v>18.53</v>
      </c>
      <c r="BB7" s="40">
        <v>16.350000000000001</v>
      </c>
      <c r="BC7" s="40">
        <v>13.92</v>
      </c>
      <c r="BD7" s="40">
        <v>11.93</v>
      </c>
      <c r="BE7" s="40">
        <v>9.48</v>
      </c>
      <c r="BF7" s="40">
        <v>204.31</v>
      </c>
      <c r="BG7" s="40">
        <v>214.2</v>
      </c>
      <c r="BH7" s="40">
        <v>242.32</v>
      </c>
      <c r="BI7" s="40">
        <v>256.39999999999998</v>
      </c>
      <c r="BJ7" s="40">
        <v>254.62</v>
      </c>
      <c r="BK7" s="40">
        <v>229.84</v>
      </c>
      <c r="BL7" s="40">
        <v>112.81</v>
      </c>
      <c r="BM7" s="40">
        <v>112.23</v>
      </c>
      <c r="BN7" s="40">
        <v>115.69</v>
      </c>
      <c r="BO7" s="40">
        <v>107.74</v>
      </c>
      <c r="BP7" s="40">
        <v>117.54</v>
      </c>
      <c r="BQ7" s="40">
        <v>106.98</v>
      </c>
      <c r="BR7" s="40">
        <v>103.06</v>
      </c>
      <c r="BS7" s="40">
        <v>100.74</v>
      </c>
      <c r="BT7" s="40">
        <v>95.67</v>
      </c>
      <c r="BU7" s="40">
        <v>106.76</v>
      </c>
      <c r="BV7" s="40">
        <v>110.13</v>
      </c>
      <c r="BW7" s="40">
        <v>28.72</v>
      </c>
      <c r="BX7" s="40">
        <v>28.85</v>
      </c>
      <c r="BY7" s="40">
        <v>28.34</v>
      </c>
      <c r="BZ7" s="40">
        <v>29.93</v>
      </c>
      <c r="CA7" s="40">
        <v>27.76</v>
      </c>
      <c r="CB7" s="40">
        <v>26.08</v>
      </c>
      <c r="CC7" s="40">
        <v>26.92</v>
      </c>
      <c r="CD7" s="40">
        <v>27.33</v>
      </c>
      <c r="CE7" s="40">
        <v>27.25</v>
      </c>
      <c r="CF7" s="40">
        <v>24.35</v>
      </c>
      <c r="CG7" s="40">
        <v>19.72</v>
      </c>
      <c r="CH7" s="40">
        <v>42.07</v>
      </c>
      <c r="CI7" s="40">
        <v>42.14</v>
      </c>
      <c r="CJ7" s="40">
        <v>43.33</v>
      </c>
      <c r="CK7" s="40">
        <v>42.07</v>
      </c>
      <c r="CL7" s="40">
        <v>41.66</v>
      </c>
      <c r="CM7" s="40">
        <v>41.59</v>
      </c>
      <c r="CN7" s="40">
        <v>40.29</v>
      </c>
      <c r="CO7" s="40">
        <v>40.409999999999997</v>
      </c>
      <c r="CP7" s="40">
        <v>41.58</v>
      </c>
      <c r="CQ7" s="40">
        <v>42.67</v>
      </c>
      <c r="CR7" s="40">
        <v>52.61</v>
      </c>
      <c r="CS7" s="40">
        <v>63.62</v>
      </c>
      <c r="CT7" s="40">
        <v>64.08</v>
      </c>
      <c r="CU7" s="40">
        <v>64.290000000000006</v>
      </c>
      <c r="CV7" s="40">
        <v>64.42</v>
      </c>
      <c r="CW7" s="40">
        <v>64.849999999999994</v>
      </c>
      <c r="CX7" s="40">
        <v>62.75</v>
      </c>
      <c r="CY7" s="40">
        <v>61.99</v>
      </c>
      <c r="CZ7" s="40">
        <v>62.26</v>
      </c>
      <c r="DA7" s="40">
        <v>63.81</v>
      </c>
      <c r="DB7" s="40">
        <v>65.94</v>
      </c>
      <c r="DC7" s="40">
        <v>77.52</v>
      </c>
      <c r="DD7" s="40">
        <v>70.72</v>
      </c>
      <c r="DE7" s="40">
        <v>72.27</v>
      </c>
      <c r="DF7" s="40">
        <v>72.48</v>
      </c>
      <c r="DG7" s="40">
        <v>74.19</v>
      </c>
      <c r="DH7" s="40">
        <v>74.739999999999995</v>
      </c>
      <c r="DI7" s="40">
        <v>57.57</v>
      </c>
      <c r="DJ7" s="40">
        <v>57.63</v>
      </c>
      <c r="DK7" s="40">
        <v>58.13</v>
      </c>
      <c r="DL7" s="40">
        <v>59.87</v>
      </c>
      <c r="DM7" s="40">
        <v>56.74</v>
      </c>
      <c r="DN7" s="40">
        <v>61.16</v>
      </c>
      <c r="DO7" s="40">
        <v>57.4</v>
      </c>
      <c r="DP7" s="40">
        <v>57.4</v>
      </c>
      <c r="DQ7" s="40">
        <v>60.71</v>
      </c>
      <c r="DR7" s="40">
        <v>61.03</v>
      </c>
      <c r="DS7" s="40">
        <v>64.010000000000005</v>
      </c>
      <c r="DT7" s="40">
        <v>52.33</v>
      </c>
      <c r="DU7" s="40">
        <v>52.35</v>
      </c>
      <c r="DV7" s="40">
        <v>53.69</v>
      </c>
      <c r="DW7" s="40">
        <v>56.59</v>
      </c>
      <c r="DX7" s="40">
        <v>54.73</v>
      </c>
      <c r="DY7" s="40">
        <v>49.95</v>
      </c>
      <c r="DZ7" s="40">
        <v>0.74</v>
      </c>
      <c r="EA7" s="40">
        <v>0.56999999999999995</v>
      </c>
      <c r="EB7" s="40">
        <v>0.95</v>
      </c>
      <c r="EC7" s="40">
        <v>0</v>
      </c>
      <c r="ED7" s="40">
        <v>0.48</v>
      </c>
      <c r="EE7" s="40">
        <v>0.77</v>
      </c>
      <c r="EF7" s="40">
        <v>0.24</v>
      </c>
      <c r="EG7" s="40">
        <v>0.22</v>
      </c>
      <c r="EH7" s="40">
        <v>0.24</v>
      </c>
      <c r="EI7" s="40">
        <v>0.52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119.96</v>
      </c>
      <c r="V11" s="48">
        <f>IF(U6="-",NA(),U6)</f>
        <v>111.97</v>
      </c>
      <c r="W11" s="48">
        <f>IF(V6="-",NA(),V6)</f>
        <v>115.43</v>
      </c>
      <c r="X11" s="48">
        <f>IF(W6="-",NA(),W6)</f>
        <v>107.55</v>
      </c>
      <c r="Y11" s="48">
        <f>IF(X6="-",NA(),X6)</f>
        <v>121.35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2696.03</v>
      </c>
      <c r="AR11" s="48">
        <f>IF(AQ6="-",NA(),AQ6)</f>
        <v>2951.06</v>
      </c>
      <c r="AS11" s="48">
        <f>IF(AR6="-",NA(),AR6)</f>
        <v>1417.18</v>
      </c>
      <c r="AT11" s="48">
        <f>IF(AS6="-",NA(),AS6)</f>
        <v>1722.71</v>
      </c>
      <c r="AU11" s="48">
        <f>IF(AT6="-",NA(),AT6)</f>
        <v>1979.38</v>
      </c>
      <c r="BA11" s="47" t="s">
        <v>23</v>
      </c>
      <c r="BB11" s="48">
        <f>IF(BA6="-",NA(),BA6)</f>
        <v>18.53</v>
      </c>
      <c r="BC11" s="48">
        <f>IF(BB6="-",NA(),BB6)</f>
        <v>16.350000000000001</v>
      </c>
      <c r="BD11" s="48">
        <f>IF(BC6="-",NA(),BC6)</f>
        <v>13.92</v>
      </c>
      <c r="BE11" s="48">
        <f>IF(BD6="-",NA(),BD6)</f>
        <v>11.93</v>
      </c>
      <c r="BF11" s="48">
        <f>IF(BE6="-",NA(),BE6)</f>
        <v>9.48</v>
      </c>
      <c r="BL11" s="47" t="s">
        <v>23</v>
      </c>
      <c r="BM11" s="48">
        <f>IF(BL6="-",NA(),BL6)</f>
        <v>112.81</v>
      </c>
      <c r="BN11" s="48">
        <f>IF(BM6="-",NA(),BM6)</f>
        <v>112.23</v>
      </c>
      <c r="BO11" s="48">
        <f>IF(BN6="-",NA(),BN6)</f>
        <v>115.69</v>
      </c>
      <c r="BP11" s="48">
        <f>IF(BO6="-",NA(),BO6)</f>
        <v>107.74</v>
      </c>
      <c r="BQ11" s="48">
        <f>IF(BP6="-",NA(),BP6)</f>
        <v>117.54</v>
      </c>
      <c r="BW11" s="47" t="s">
        <v>23</v>
      </c>
      <c r="BX11" s="48">
        <f>IF(BW6="-",NA(),BW6)</f>
        <v>28.72</v>
      </c>
      <c r="BY11" s="48">
        <f>IF(BX6="-",NA(),BX6)</f>
        <v>28.85</v>
      </c>
      <c r="BZ11" s="48">
        <f>IF(BY6="-",NA(),BY6)</f>
        <v>28.34</v>
      </c>
      <c r="CA11" s="48">
        <f>IF(BZ6="-",NA(),BZ6)</f>
        <v>29.93</v>
      </c>
      <c r="CB11" s="48">
        <f>IF(CA6="-",NA(),CA6)</f>
        <v>27.76</v>
      </c>
      <c r="CH11" s="47" t="s">
        <v>23</v>
      </c>
      <c r="CI11" s="48">
        <f>IF(CH6="-",NA(),CH6)</f>
        <v>42.07</v>
      </c>
      <c r="CJ11" s="48">
        <f>IF(CI6="-",NA(),CI6)</f>
        <v>42.14</v>
      </c>
      <c r="CK11" s="48">
        <f>IF(CJ6="-",NA(),CJ6)</f>
        <v>43.33</v>
      </c>
      <c r="CL11" s="48">
        <f>IF(CK6="-",NA(),CK6)</f>
        <v>42.07</v>
      </c>
      <c r="CM11" s="48">
        <f>IF(CL6="-",NA(),CL6)</f>
        <v>41.66</v>
      </c>
      <c r="CS11" s="47" t="s">
        <v>23</v>
      </c>
      <c r="CT11" s="48">
        <f>IF(CS6="-",NA(),CS6)</f>
        <v>63.62</v>
      </c>
      <c r="CU11" s="48">
        <f>IF(CT6="-",NA(),CT6)</f>
        <v>64.08</v>
      </c>
      <c r="CV11" s="48">
        <f>IF(CU6="-",NA(),CU6)</f>
        <v>64.290000000000006</v>
      </c>
      <c r="CW11" s="48">
        <f>IF(CV6="-",NA(),CV6)</f>
        <v>64.42</v>
      </c>
      <c r="CX11" s="48">
        <f>IF(CW6="-",NA(),CW6)</f>
        <v>64.849999999999994</v>
      </c>
      <c r="DD11" s="47" t="s">
        <v>23</v>
      </c>
      <c r="DE11" s="48">
        <f>IF(DD6="-",NA(),DD6)</f>
        <v>70.72</v>
      </c>
      <c r="DF11" s="48">
        <f>IF(DE6="-",NA(),DE6)</f>
        <v>72.27</v>
      </c>
      <c r="DG11" s="48">
        <f>IF(DF6="-",NA(),DF6)</f>
        <v>72.48</v>
      </c>
      <c r="DH11" s="48">
        <f>IF(DG6="-",NA(),DG6)</f>
        <v>74.19</v>
      </c>
      <c r="DI11" s="48">
        <f>IF(DH6="-",NA(),DH6)</f>
        <v>74.739999999999995</v>
      </c>
      <c r="DO11" s="47" t="s">
        <v>23</v>
      </c>
      <c r="DP11" s="48">
        <f>IF(DO6="-",NA(),DO6)</f>
        <v>57.4</v>
      </c>
      <c r="DQ11" s="48">
        <f>IF(DP6="-",NA(),DP6)</f>
        <v>57.4</v>
      </c>
      <c r="DR11" s="48">
        <f>IF(DQ6="-",NA(),DQ6)</f>
        <v>60.71</v>
      </c>
      <c r="DS11" s="48">
        <f>IF(DR6="-",NA(),DR6)</f>
        <v>61.03</v>
      </c>
      <c r="DT11" s="48">
        <f>IF(DS6="-",NA(),DS6)</f>
        <v>64.010000000000005</v>
      </c>
      <c r="DZ11" s="47" t="s">
        <v>23</v>
      </c>
      <c r="EA11" s="48">
        <f>IF(DZ6="-",NA(),DZ6)</f>
        <v>0.74</v>
      </c>
      <c r="EB11" s="48">
        <f>IF(EA6="-",NA(),EA6)</f>
        <v>0.56999999999999995</v>
      </c>
      <c r="EC11" s="48">
        <f>IF(EB6="-",NA(),EB6)</f>
        <v>0.95</v>
      </c>
      <c r="ED11" s="48">
        <f>IF(EC6="-",NA(),EC6)</f>
        <v>0</v>
      </c>
      <c r="EE11" s="48">
        <f>IF(ED6="-",NA(),ED6)</f>
        <v>0.48</v>
      </c>
    </row>
    <row r="12" spans="1:140" x14ac:dyDescent="0.2">
      <c r="T12" s="47" t="s">
        <v>24</v>
      </c>
      <c r="U12" s="48">
        <f>IF(Y6="-",NA(),Y6)</f>
        <v>117.47</v>
      </c>
      <c r="V12" s="48">
        <f>IF(Z6="-",NA(),Z6)</f>
        <v>115.38</v>
      </c>
      <c r="W12" s="48">
        <f>IF(AA6="-",NA(),AA6)</f>
        <v>113.53</v>
      </c>
      <c r="X12" s="48">
        <f>IF(AB6="-",NA(),AB6)</f>
        <v>111.03</v>
      </c>
      <c r="Y12" s="48">
        <f>IF(AC6="-",NA(),AC6)</f>
        <v>112.45</v>
      </c>
      <c r="AE12" s="47" t="s">
        <v>24</v>
      </c>
      <c r="AF12" s="48">
        <f>IF(AJ6="-",NA(),AJ6)</f>
        <v>51.91</v>
      </c>
      <c r="AG12" s="48">
        <f t="shared" ref="AG12:AJ12" si="10">IF(AK6="-",NA(),AK6)</f>
        <v>53.86</v>
      </c>
      <c r="AH12" s="48">
        <f t="shared" si="10"/>
        <v>75.17</v>
      </c>
      <c r="AI12" s="48">
        <f t="shared" si="10"/>
        <v>164.95</v>
      </c>
      <c r="AJ12" s="48">
        <f t="shared" si="10"/>
        <v>124.74</v>
      </c>
      <c r="AP12" s="47" t="s">
        <v>24</v>
      </c>
      <c r="AQ12" s="48">
        <f>IF(AU6="-",NA(),AU6)</f>
        <v>578.19000000000005</v>
      </c>
      <c r="AR12" s="48">
        <f t="shared" ref="AR12:AU12" si="11">IF(AV6="-",NA(),AV6)</f>
        <v>638.35</v>
      </c>
      <c r="AS12" s="48">
        <f t="shared" si="11"/>
        <v>521.36</v>
      </c>
      <c r="AT12" s="48">
        <f t="shared" si="11"/>
        <v>549.66999999999996</v>
      </c>
      <c r="AU12" s="48">
        <f t="shared" si="11"/>
        <v>599.1</v>
      </c>
      <c r="BA12" s="47" t="s">
        <v>24</v>
      </c>
      <c r="BB12" s="48">
        <f>IF(BF6="-",NA(),BF6)</f>
        <v>204.31</v>
      </c>
      <c r="BC12" s="48">
        <f t="shared" ref="BC12:BF12" si="12">IF(BG6="-",NA(),BG6)</f>
        <v>214.2</v>
      </c>
      <c r="BD12" s="48">
        <f t="shared" si="12"/>
        <v>242.32</v>
      </c>
      <c r="BE12" s="48">
        <f t="shared" si="12"/>
        <v>256.39999999999998</v>
      </c>
      <c r="BF12" s="48">
        <f t="shared" si="12"/>
        <v>254.62</v>
      </c>
      <c r="BL12" s="47" t="s">
        <v>24</v>
      </c>
      <c r="BM12" s="48">
        <f>IF(BQ6="-",NA(),BQ6)</f>
        <v>106.98</v>
      </c>
      <c r="BN12" s="48">
        <f t="shared" ref="BN12:BQ12" si="13">IF(BR6="-",NA(),BR6)</f>
        <v>103.06</v>
      </c>
      <c r="BO12" s="48">
        <f t="shared" si="13"/>
        <v>100.74</v>
      </c>
      <c r="BP12" s="48">
        <f t="shared" si="13"/>
        <v>95.67</v>
      </c>
      <c r="BQ12" s="48">
        <f t="shared" si="13"/>
        <v>106.76</v>
      </c>
      <c r="BW12" s="47" t="s">
        <v>24</v>
      </c>
      <c r="BX12" s="48">
        <f>IF(CB6="-",NA(),CB6)</f>
        <v>26.08</v>
      </c>
      <c r="BY12" s="48">
        <f t="shared" ref="BY12:CB12" si="14">IF(CC6="-",NA(),CC6)</f>
        <v>26.92</v>
      </c>
      <c r="BZ12" s="48">
        <f t="shared" si="14"/>
        <v>27.33</v>
      </c>
      <c r="CA12" s="48">
        <f t="shared" si="14"/>
        <v>27.25</v>
      </c>
      <c r="CB12" s="48">
        <f t="shared" si="14"/>
        <v>24.35</v>
      </c>
      <c r="CH12" s="47" t="s">
        <v>24</v>
      </c>
      <c r="CI12" s="48">
        <f>IF(CM6="-",NA(),CM6)</f>
        <v>41.59</v>
      </c>
      <c r="CJ12" s="48">
        <f t="shared" ref="CJ12:CM12" si="15">IF(CN6="-",NA(),CN6)</f>
        <v>40.29</v>
      </c>
      <c r="CK12" s="48">
        <f t="shared" si="15"/>
        <v>40.409999999999997</v>
      </c>
      <c r="CL12" s="48">
        <f t="shared" si="15"/>
        <v>41.58</v>
      </c>
      <c r="CM12" s="48">
        <f t="shared" si="15"/>
        <v>42.67</v>
      </c>
      <c r="CS12" s="47" t="s">
        <v>24</v>
      </c>
      <c r="CT12" s="48">
        <f>IF(CX6="-",NA(),CX6)</f>
        <v>62.75</v>
      </c>
      <c r="CU12" s="48">
        <f t="shared" ref="CU12:CX12" si="16">IF(CY6="-",NA(),CY6)</f>
        <v>61.99</v>
      </c>
      <c r="CV12" s="48">
        <f t="shared" si="16"/>
        <v>62.26</v>
      </c>
      <c r="CW12" s="48">
        <f t="shared" si="16"/>
        <v>63.81</v>
      </c>
      <c r="CX12" s="48">
        <f t="shared" si="16"/>
        <v>65.94</v>
      </c>
      <c r="DD12" s="47" t="s">
        <v>24</v>
      </c>
      <c r="DE12" s="48">
        <f>IF(DI6="-",NA(),DI6)</f>
        <v>57.57</v>
      </c>
      <c r="DF12" s="48">
        <f t="shared" ref="DF12:DI12" si="17">IF(DJ6="-",NA(),DJ6)</f>
        <v>57.63</v>
      </c>
      <c r="DG12" s="48">
        <f t="shared" si="17"/>
        <v>58.13</v>
      </c>
      <c r="DH12" s="48">
        <f t="shared" si="17"/>
        <v>59.87</v>
      </c>
      <c r="DI12" s="48">
        <f t="shared" si="17"/>
        <v>56.74</v>
      </c>
      <c r="DO12" s="47" t="s">
        <v>24</v>
      </c>
      <c r="DP12" s="48">
        <f>IF(DT6="-",NA(),DT6)</f>
        <v>52.33</v>
      </c>
      <c r="DQ12" s="48">
        <f t="shared" ref="DQ12:DT12" si="18">IF(DU6="-",NA(),DU6)</f>
        <v>52.35</v>
      </c>
      <c r="DR12" s="48">
        <f t="shared" si="18"/>
        <v>53.69</v>
      </c>
      <c r="DS12" s="48">
        <f t="shared" si="18"/>
        <v>56.59</v>
      </c>
      <c r="DT12" s="48">
        <f t="shared" si="18"/>
        <v>54.73</v>
      </c>
      <c r="DZ12" s="47" t="s">
        <v>24</v>
      </c>
      <c r="EA12" s="48">
        <f>IF(EE6="-",NA(),EE6)</f>
        <v>0.77</v>
      </c>
      <c r="EB12" s="48">
        <f t="shared" ref="EB12:EE12" si="19">IF(EF6="-",NA(),EF6)</f>
        <v>0.24</v>
      </c>
      <c r="EC12" s="48">
        <f t="shared" si="19"/>
        <v>0.22</v>
      </c>
      <c r="ED12" s="48">
        <f t="shared" si="19"/>
        <v>0.24</v>
      </c>
      <c r="EE12" s="48">
        <f t="shared" si="19"/>
        <v>0.52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67A8699C-EDDA-4B8B-86DA-7DF1E69BD56A}"/>
</file>

<file path=customXml/itemProps2.xml><?xml version="1.0" encoding="utf-8"?>
<ds:datastoreItem xmlns:ds="http://schemas.openxmlformats.org/officeDocument/2006/customXml" ds:itemID="{123904AB-5216-4572-9A84-0F0913EBDC3F}"/>
</file>

<file path=customXml/itemProps3.xml><?xml version="1.0" encoding="utf-8"?>
<ds:datastoreItem xmlns:ds="http://schemas.openxmlformats.org/officeDocument/2006/customXml" ds:itemID="{8CED9461-5CDC-4107-812F-FE27204A7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2025-02-13T05:49:28Z</dcterms:created>
  <dcterms:modified xsi:type="dcterms:W3CDTF">2025-02-13T05:49:41Z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