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8_{AF08A974-20EF-477C-9517-9567A8206E40}" xr6:coauthVersionLast="47" xr6:coauthVersionMax="47" xr10:uidLastSave="{B52A5497-D549-4D60-981C-7AE600E82B2B}"/>
  <workbookProtection workbookAlgorithmName="SHA-512" workbookHashValue="L3mcpN4tKshfdC17hAISHmrsjTT/qgmticDhyCF4q5yzpemPQQhme6jxrsVkKUJFDColv44QLxSXR2JNS1pk5Q==" workbookSaltValue="p8iEOIxsJdQ0uTxpMeA27w=="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I85" i="4"/>
  <c r="F85" i="4"/>
  <c r="AT10" i="4"/>
  <c r="AL10" i="4"/>
  <c r="I10" i="4"/>
</calcChain>
</file>

<file path=xl/sharedStrings.xml><?xml version="1.0" encoding="utf-8"?>
<sst xmlns="http://schemas.openxmlformats.org/spreadsheetml/2006/main" count="231" uniqueCount="114">
  <si>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</si>
  <si>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</si>
  <si>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</si>
  <si>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</si>
  <si>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</si>
  <si>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</si>
  <si>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</si>
  <si>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</si>
  <si>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</si>
  <si>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</si>
  <si>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</si>
  <si>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</si>
  <si>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</si>
  <si>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</si>
  <si>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</si>
  <si>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</si>
  <si>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</si>
  <si>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</si>
  <si>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</si>
  <si>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</si>
  <si>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</si>
  <si>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</si>
  <si>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</si>
  <si>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</si>
  <si>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</si>
  <si>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</si>
  <si>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</si>
  <si>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</si>
  <si>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</si>
  <si>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</si>
  <si>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</si>
  <si>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</si>
  <si>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</si>
  <si>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</si>
  <si>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</si>
  <si>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</si>
  <si>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</si>
  <si>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</si>
  <si>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</si>
  <si>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</si>
  <si>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</si>
  <si>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</si>
  <si>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</si>
  <si>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</si>
  <si>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</si>
  <si>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</si>
  <si>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</si>
  <si>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</si>
  <si>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</si>
  <si>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</si>
  <si>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</si>
  <si>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</si>
  <si>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</si>
  <si>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</si>
  <si>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</si>
  <si>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</si>
  <si>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</si>
  <si>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</si>
  <si>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</si>
  <si>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</si>
  <si>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</si>
  <si>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</si>
  <si>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</si>
  <si>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</si>
  <si>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</si>
  <si>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</si>
  <si>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</si>
  <si>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</si>
  <si>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</si>
  <si>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</si>
  <si>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</si>
  <si>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</si>
  <si>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</si>
  <si>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</si>
  <si>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</si>
  <si>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</si>
  <si>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</si>
  <si>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</si>
  <si>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</si>
  <si>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</si>
  <si>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</si>
  <si>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</si>
  <si>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</si>
  <si>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</si>
  <si>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</si>
  <si>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</si>
  <si>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</si>
  <si>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</si>
  <si>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</si>
  <si>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</si>
  <si>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</si>
  <si>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</si>
  <si>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</si>
  <si>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</si>
  <si>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</si>
  <si>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</si>
  <si>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</si>
  <si>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</si>
  <si>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</si>
  <si>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</si>
  <si>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</si>
  <si>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</si>
  <si>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</si>
  <si>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</si>
  <si>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</si>
  <si>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</si>
  <si>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</si>
  <si>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</si>
  <si>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</si>
  <si>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</si>
  <si>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</si>
  <si>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【経営の健全性】
・経常収支比率は物価高騰の影響等により経費が上昇しているものの国の交付金の活用により100％を上回った。健全な事業運営に向けて、一層のコスト縮減等に取り組むとともに、負担金単価の見直し等の収入確保に向けて検討していく。
・流動比率は100％を下回り類似団体平均値と比較しても低い状況であるが、主な債務である企業債の償還財源は、償還年度に収入確保されることから、短期的な支払能力に問題はない。
・企業債残高対事業規模比率は類似団体平均値と比較して高い状況にあるが、すべての処理場で高度処理を実施しているため建設事業費が大きいことが要因の一つである。また、施設の更新等により直近では増加しているものの企業債の残高は平成19年をピークに減少傾向にある。
【経営の効率性】
・汚水処理原価は汚水処理費の上昇と処理水量の減少により類似団体平均値より高くなった。
・施設利用率は類似団体平均値より高い状況にあり、一部処理区においては、今後の流入水量の増加を見込んで処理施設の増設を予定している。</t>
    <rPh sb="4" eb="6">
      <t>ケンゼン</t>
    </rPh>
    <rPh sb="41" eb="42">
      <t>クニ</t>
    </rPh>
    <rPh sb="47" eb="49">
      <t>カツヨウ</t>
    </rPh>
    <rPh sb="93" eb="96">
      <t>フタンキン</t>
    </rPh>
    <rPh sb="96" eb="98">
      <t>タンカ</t>
    </rPh>
    <rPh sb="99" eb="101">
      <t>ミナオ</t>
    </rPh>
    <rPh sb="102" eb="103">
      <t>ナド</t>
    </rPh>
    <phoneticPr fontId="4"/>
  </si>
  <si>
    <t xml:space="preserve">
・有形固定資産減価償却率は類似団体平均値と比べて少ない数値であるが、企業会計適用が令和元年度からであり、減価償却累計額が５年分のみであるためである。
・法定耐用年数を超えた管渠はないが、ストックマネジメント計画に基づき計画的な更新を図る。</t>
    <phoneticPr fontId="4"/>
  </si>
  <si>
    <t xml:space="preserve">
・湖南中部処理区（昭和57年供用）、湖西処理区（昭和59年供用）、東北部処理区（平成3年供用）、高島処理区（平成9年供用）と順次供用を開始し、急速に下水道処理人口普及率を向上させてきた。また、滋賀県の下水処理場のうち、90％近くを流域下水道が担っている。
・物価、人件費上昇の影響や処理水量の減少により経営は厳しさを増しているが、ストックマネジメント計画による計画的な改築更新、一層のコスト縮減と収入確保の検討により、持続可能な下水道経営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</si>
</sst>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D2-4E07-A4DC-FE28AFDA6F6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1.87</c:v>
                </c:pt>
                <c:pt idx="2">
                  <c:v>0.1</c:v>
                </c:pt>
                <c:pt idx="3">
                  <c:v>0.09</c:v>
                </c:pt>
                <c:pt idx="4">
                  <c:v>0.06</c:v>
                </c:pt>
              </c:numCache>
            </c:numRef>
          </c:val>
          <c:smooth val="0"/>
          <c:extLst>
            <c:ext xmlns:c16="http://schemas.microsoft.com/office/drawing/2014/chart" uri="{C3380CC4-5D6E-409C-BE32-E72D297353CC}">
              <c16:uniqueId val="{00000001-45D2-4E07-A4DC-FE28AFDA6F6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86.88</c:v>
                </c:pt>
                <c:pt idx="1">
                  <c:v>88.77</c:v>
                </c:pt>
                <c:pt idx="2">
                  <c:v>88.46</c:v>
                </c:pt>
                <c:pt idx="3">
                  <c:v>83.12</c:v>
                </c:pt>
                <c:pt idx="4">
                  <c:v>82.5</c:v>
                </c:pt>
              </c:numCache>
            </c:numRef>
          </c:val>
          <c:extLst>
            <c:ext xmlns:c16="http://schemas.microsoft.com/office/drawing/2014/chart" uri="{C3380CC4-5D6E-409C-BE32-E72D297353CC}">
              <c16:uniqueId val="{00000000-39E0-4422-ADA6-DC911F33D16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67.209999999999994</c:v>
                </c:pt>
                <c:pt idx="1">
                  <c:v>68.2</c:v>
                </c:pt>
                <c:pt idx="2">
                  <c:v>68.05</c:v>
                </c:pt>
                <c:pt idx="3">
                  <c:v>67.099999999999994</c:v>
                </c:pt>
                <c:pt idx="4">
                  <c:v>71.900000000000006</c:v>
                </c:pt>
              </c:numCache>
            </c:numRef>
          </c:val>
          <c:smooth val="0"/>
          <c:extLst>
            <c:ext xmlns:c16="http://schemas.microsoft.com/office/drawing/2014/chart" uri="{C3380CC4-5D6E-409C-BE32-E72D297353CC}">
              <c16:uniqueId val="{00000001-39E0-4422-ADA6-DC911F33D16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93.44</c:v>
                </c:pt>
                <c:pt idx="1">
                  <c:v>93.73</c:v>
                </c:pt>
                <c:pt idx="2">
                  <c:v>94.34</c:v>
                </c:pt>
                <c:pt idx="3">
                  <c:v>94.77</c:v>
                </c:pt>
                <c:pt idx="4">
                  <c:v>95</c:v>
                </c:pt>
              </c:numCache>
            </c:numRef>
          </c:val>
          <c:extLst>
            <c:ext xmlns:c16="http://schemas.microsoft.com/office/drawing/2014/chart" uri="{C3380CC4-5D6E-409C-BE32-E72D297353CC}">
              <c16:uniqueId val="{00000000-CBC4-4F05-A160-791DE394A0C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93.21</c:v>
                </c:pt>
                <c:pt idx="1">
                  <c:v>94.01</c:v>
                </c:pt>
                <c:pt idx="2">
                  <c:v>94.14</c:v>
                </c:pt>
                <c:pt idx="3">
                  <c:v>94.02</c:v>
                </c:pt>
                <c:pt idx="4">
                  <c:v>94.43</c:v>
                </c:pt>
              </c:numCache>
            </c:numRef>
          </c:val>
          <c:smooth val="0"/>
          <c:extLst>
            <c:ext xmlns:c16="http://schemas.microsoft.com/office/drawing/2014/chart" uri="{C3380CC4-5D6E-409C-BE32-E72D297353CC}">
              <c16:uniqueId val="{00000001-CBC4-4F05-A160-791DE394A0C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102.65</c:v>
                </c:pt>
                <c:pt idx="1">
                  <c:v>102.65</c:v>
                </c:pt>
                <c:pt idx="2">
                  <c:v>102.15</c:v>
                </c:pt>
                <c:pt idx="3">
                  <c:v>98</c:v>
                </c:pt>
                <c:pt idx="4">
                  <c:v>100.39</c:v>
                </c:pt>
              </c:numCache>
            </c:numRef>
          </c:val>
          <c:extLst>
            <c:ext xmlns:c16="http://schemas.microsoft.com/office/drawing/2014/chart" uri="{C3380CC4-5D6E-409C-BE32-E72D297353CC}">
              <c16:uniqueId val="{00000000-4047-4489-B062-6860E3C4F52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100.49</c:v>
                </c:pt>
                <c:pt idx="1">
                  <c:v>101.63</c:v>
                </c:pt>
                <c:pt idx="2">
                  <c:v>100.14</c:v>
                </c:pt>
                <c:pt idx="3">
                  <c:v>99.22</c:v>
                </c:pt>
                <c:pt idx="4">
                  <c:v>100.31</c:v>
                </c:pt>
              </c:numCache>
            </c:numRef>
          </c:val>
          <c:smooth val="0"/>
          <c:extLst>
            <c:ext xmlns:c16="http://schemas.microsoft.com/office/drawing/2014/chart" uri="{C3380CC4-5D6E-409C-BE32-E72D297353CC}">
              <c16:uniqueId val="{00000001-4047-4489-B062-6860E3C4F52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4.84</c:v>
                </c:pt>
                <c:pt idx="1">
                  <c:v>9.2100000000000009</c:v>
                </c:pt>
                <c:pt idx="2">
                  <c:v>13.49</c:v>
                </c:pt>
                <c:pt idx="3">
                  <c:v>17.3</c:v>
                </c:pt>
                <c:pt idx="4">
                  <c:v>21.15</c:v>
                </c:pt>
              </c:numCache>
            </c:numRef>
          </c:val>
          <c:extLst>
            <c:ext xmlns:c16="http://schemas.microsoft.com/office/drawing/2014/chart" uri="{C3380CC4-5D6E-409C-BE32-E72D297353CC}">
              <c16:uniqueId val="{00000000-AFD0-4371-A53E-A635FB6D0E5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39.35</c:v>
                </c:pt>
                <c:pt idx="1">
                  <c:v>31.96</c:v>
                </c:pt>
                <c:pt idx="2">
                  <c:v>34.17</c:v>
                </c:pt>
                <c:pt idx="3">
                  <c:v>36.770000000000003</c:v>
                </c:pt>
                <c:pt idx="4">
                  <c:v>41.04</c:v>
                </c:pt>
              </c:numCache>
            </c:numRef>
          </c:val>
          <c:smooth val="0"/>
          <c:extLst>
            <c:ext xmlns:c16="http://schemas.microsoft.com/office/drawing/2014/chart" uri="{C3380CC4-5D6E-409C-BE32-E72D297353CC}">
              <c16:uniqueId val="{00000001-AFD0-4371-A53E-A635FB6D0E5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C3-4075-9808-78D6522F039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1.17</c:v>
                </c:pt>
                <c:pt idx="1">
                  <c:v>0.93</c:v>
                </c:pt>
                <c:pt idx="2">
                  <c:v>1.04</c:v>
                </c:pt>
                <c:pt idx="3">
                  <c:v>1.26</c:v>
                </c:pt>
                <c:pt idx="4">
                  <c:v>1.64</c:v>
                </c:pt>
              </c:numCache>
            </c:numRef>
          </c:val>
          <c:smooth val="0"/>
          <c:extLst>
            <c:ext xmlns:c16="http://schemas.microsoft.com/office/drawing/2014/chart" uri="{C3380CC4-5D6E-409C-BE32-E72D297353CC}">
              <c16:uniqueId val="{00000001-0FC3-4075-9808-78D6522F039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5A-43EC-9638-12D2E735226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7.27</c:v>
                </c:pt>
                <c:pt idx="1">
                  <c:v>9.1</c:v>
                </c:pt>
                <c:pt idx="2">
                  <c:v>10.71</c:v>
                </c:pt>
                <c:pt idx="3">
                  <c:v>11.46</c:v>
                </c:pt>
                <c:pt idx="4">
                  <c:v>9.85</c:v>
                </c:pt>
              </c:numCache>
            </c:numRef>
          </c:val>
          <c:smooth val="0"/>
          <c:extLst>
            <c:ext xmlns:c16="http://schemas.microsoft.com/office/drawing/2014/chart" uri="{C3380CC4-5D6E-409C-BE32-E72D297353CC}">
              <c16:uniqueId val="{00000001-555A-43EC-9638-12D2E735226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94.98</c:v>
                </c:pt>
                <c:pt idx="1">
                  <c:v>88.13</c:v>
                </c:pt>
                <c:pt idx="2">
                  <c:v>99.7</c:v>
                </c:pt>
                <c:pt idx="3">
                  <c:v>96.87</c:v>
                </c:pt>
                <c:pt idx="4">
                  <c:v>97.97</c:v>
                </c:pt>
              </c:numCache>
            </c:numRef>
          </c:val>
          <c:extLst>
            <c:ext xmlns:c16="http://schemas.microsoft.com/office/drawing/2014/chart" uri="{C3380CC4-5D6E-409C-BE32-E72D297353CC}">
              <c16:uniqueId val="{00000000-7D70-40F7-9B7E-7A74DC423B9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97.37</c:v>
                </c:pt>
                <c:pt idx="1">
                  <c:v>101.14</c:v>
                </c:pt>
                <c:pt idx="2">
                  <c:v>104.74</c:v>
                </c:pt>
                <c:pt idx="3">
                  <c:v>104.74</c:v>
                </c:pt>
                <c:pt idx="4">
                  <c:v>104.66</c:v>
                </c:pt>
              </c:numCache>
            </c:numRef>
          </c:val>
          <c:smooth val="0"/>
          <c:extLst>
            <c:ext xmlns:c16="http://schemas.microsoft.com/office/drawing/2014/chart" uri="{C3380CC4-5D6E-409C-BE32-E72D297353CC}">
              <c16:uniqueId val="{00000001-7D70-40F7-9B7E-7A74DC423B9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349.31</c:v>
                </c:pt>
                <c:pt idx="1">
                  <c:v>285.22000000000003</c:v>
                </c:pt>
                <c:pt idx="2">
                  <c:v>306.97000000000003</c:v>
                </c:pt>
                <c:pt idx="3">
                  <c:v>330.44</c:v>
                </c:pt>
                <c:pt idx="4">
                  <c:v>333.71</c:v>
                </c:pt>
              </c:numCache>
            </c:numRef>
          </c:val>
          <c:extLst>
            <c:ext xmlns:c16="http://schemas.microsoft.com/office/drawing/2014/chart" uri="{C3380CC4-5D6E-409C-BE32-E72D297353CC}">
              <c16:uniqueId val="{00000000-6863-4FBA-8854-E0090C70495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287.39</c:v>
                </c:pt>
                <c:pt idx="1">
                  <c:v>255.67</c:v>
                </c:pt>
                <c:pt idx="2">
                  <c:v>242.44</c:v>
                </c:pt>
                <c:pt idx="3">
                  <c:v>228.09</c:v>
                </c:pt>
                <c:pt idx="4">
                  <c:v>223.54</c:v>
                </c:pt>
              </c:numCache>
            </c:numRef>
          </c:val>
          <c:smooth val="0"/>
          <c:extLst>
            <c:ext xmlns:c16="http://schemas.microsoft.com/office/drawing/2014/chart" uri="{C3380CC4-5D6E-409C-BE32-E72D297353CC}">
              <c16:uniqueId val="{00000001-6863-4FBA-8854-E0090C70495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14-40AE-AF00-930F7A6920B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714-40AE-AF00-930F7A6920B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47.99</c:v>
                </c:pt>
                <c:pt idx="1">
                  <c:v>50.21</c:v>
                </c:pt>
                <c:pt idx="2">
                  <c:v>48.45</c:v>
                </c:pt>
                <c:pt idx="3">
                  <c:v>54.13</c:v>
                </c:pt>
                <c:pt idx="4">
                  <c:v>55.42</c:v>
                </c:pt>
              </c:numCache>
            </c:numRef>
          </c:val>
          <c:extLst>
            <c:ext xmlns:c16="http://schemas.microsoft.com/office/drawing/2014/chart" uri="{C3380CC4-5D6E-409C-BE32-E72D297353CC}">
              <c16:uniqueId val="{00000000-D40A-45FA-908B-84FBA4975D6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50.64</c:v>
                </c:pt>
                <c:pt idx="1">
                  <c:v>50.67</c:v>
                </c:pt>
                <c:pt idx="2">
                  <c:v>48.7</c:v>
                </c:pt>
                <c:pt idx="3">
                  <c:v>52.53</c:v>
                </c:pt>
                <c:pt idx="4">
                  <c:v>52.75</c:v>
                </c:pt>
              </c:numCache>
            </c:numRef>
          </c:val>
          <c:smooth val="0"/>
          <c:extLst>
            <c:ext xmlns:c16="http://schemas.microsoft.com/office/drawing/2014/chart" uri="{C3380CC4-5D6E-409C-BE32-E72D297353CC}">
              <c16:uniqueId val="{00000001-D40A-45FA-908B-84FBA4975D6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【225.90】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【52.93】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8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滋賀県</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流域下水道</v>
      </c>
      <c r="Q8" s="64"/>
      <c r="R8" s="64"/>
      <c r="S8" s="64"/>
      <c r="T8" s="64"/>
      <c r="U8" s="64"/>
      <c r="V8" s="64"/>
      <c r="W8" s="64" t="str">
        <f>データ!L6</f>
        <v>E1</v>
      </c>
      <c r="X8" s="64"/>
      <c r="Y8" s="64"/>
      <c r="Z8" s="64"/>
      <c r="AA8" s="64"/>
      <c r="AB8" s="64"/>
      <c r="AC8" s="64"/>
      <c r="AD8" s="65" t="str">
        <f>データ!$M$6</f>
        <v>非設置</v>
      </c>
      <c r="AE8" s="65"/>
      <c r="AF8" s="65"/>
      <c r="AG8" s="65"/>
      <c r="AH8" s="65"/>
      <c r="AI8" s="65"/>
      <c r="AJ8" s="65"/>
      <c r="AK8" s="3"/>
      <c r="AL8" s="45">
        <f>データ!S6</f>
        <v>1410534</v>
      </c>
      <c r="AM8" s="45"/>
      <c r="AN8" s="45"/>
      <c r="AO8" s="45"/>
      <c r="AP8" s="45"/>
      <c r="AQ8" s="45"/>
      <c r="AR8" s="45"/>
      <c r="AS8" s="45"/>
      <c r="AT8" s="44">
        <f>データ!T6</f>
        <v>4017.38</v>
      </c>
      <c r="AU8" s="44"/>
      <c r="AV8" s="44"/>
      <c r="AW8" s="44"/>
      <c r="AX8" s="44"/>
      <c r="AY8" s="44"/>
      <c r="AZ8" s="44"/>
      <c r="BA8" s="44"/>
      <c r="BB8" s="44">
        <f>データ!U6</f>
        <v>351.11</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80.69</v>
      </c>
      <c r="J10" s="44"/>
      <c r="K10" s="44"/>
      <c r="L10" s="44"/>
      <c r="M10" s="44"/>
      <c r="N10" s="44"/>
      <c r="O10" s="44"/>
      <c r="P10" s="44">
        <f>データ!P6</f>
        <v>84.68</v>
      </c>
      <c r="Q10" s="44"/>
      <c r="R10" s="44"/>
      <c r="S10" s="44"/>
      <c r="T10" s="44"/>
      <c r="U10" s="44"/>
      <c r="V10" s="44"/>
      <c r="W10" s="44">
        <f>データ!Q6</f>
        <v>99.48</v>
      </c>
      <c r="X10" s="44"/>
      <c r="Y10" s="44"/>
      <c r="Z10" s="44"/>
      <c r="AA10" s="44"/>
      <c r="AB10" s="44"/>
      <c r="AC10" s="44"/>
      <c r="AD10" s="45">
        <f>データ!R6</f>
        <v>0</v>
      </c>
      <c r="AE10" s="45"/>
      <c r="AF10" s="45"/>
      <c r="AG10" s="45"/>
      <c r="AH10" s="45"/>
      <c r="AI10" s="45"/>
      <c r="AJ10" s="45"/>
      <c r="AK10" s="2"/>
      <c r="AL10" s="45">
        <f>データ!V6</f>
        <v>1186331</v>
      </c>
      <c r="AM10" s="45"/>
      <c r="AN10" s="45"/>
      <c r="AO10" s="45"/>
      <c r="AP10" s="45"/>
      <c r="AQ10" s="45"/>
      <c r="AR10" s="45"/>
      <c r="AS10" s="45"/>
      <c r="AT10" s="44">
        <f>データ!W6</f>
        <v>339.72</v>
      </c>
      <c r="AU10" s="44"/>
      <c r="AV10" s="44"/>
      <c r="AW10" s="44"/>
      <c r="AX10" s="44"/>
      <c r="AY10" s="44"/>
      <c r="AZ10" s="44"/>
      <c r="BA10" s="44"/>
      <c r="BB10" s="44">
        <f>データ!X6</f>
        <v>3492.08</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111</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【100.34】</v>
      </c>
      <c r="F85" s="12" t="str">
        <f>データ!AT6</f>
        <v>【9.79】</v>
      </c>
      <c r="G85" s="12" t="str">
        <f>データ!BE6</f>
        <v>【104.39】</v>
      </c>
      <c r="H85" s="12" t="str">
        <f>データ!BP6</f>
        <v>【225.90】</v>
      </c>
      <c r="I85" s="12" t="str">
        <f>データ!CA6</f>
        <v>【0.00】</v>
      </c>
      <c r="J85" s="12" t="str">
        <f>データ!CL6</f>
        <v>【52.93】</v>
      </c>
      <c r="K85" s="12" t="str">
        <f>データ!CW6</f>
        <v>【71.88】</v>
      </c>
      <c r="L85" s="12" t="str">
        <f>データ!DH6</f>
        <v>【94.36】</v>
      </c>
      <c r="M85" s="12" t="str">
        <f>データ!DS6</f>
        <v>【40.81】</v>
      </c>
      <c r="N85" s="12" t="str">
        <f>データ!ED6</f>
        <v>【1.62】</v>
      </c>
      <c r="O85" s="12" t="str">
        <f>データ!EO6</f>
        <v>【0.06】</v>
      </c>
    </row>
  </sheetData>
  <sheetProtection algorithmName="SHA-512" hashValue="jv6eOj9TQQL7tKGFZ3aLX9HTpgcZ1A4dI0mzKbzjn4tNWmbJQ1/PWP7qTABqgSdEWSSsypVE7O290zctpue4gg==" saltValue="ePgYyCs61AcAjGxn7FgGk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59055118110236227" right="0.19685039370078741" top="0.19685039370078741" bottom="0.19685039370078741" header="0.19685039370078741" footer="0.19685039370078741"/>
  <pageSetup paperSize="8" scale="7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250007</v>
      </c>
      <c r="D6" s="19">
        <f t="shared" si="3"/>
        <v>46</v>
      </c>
      <c r="E6" s="19">
        <f t="shared" si="3"/>
        <v>17</v>
      </c>
      <c r="F6" s="19">
        <f t="shared" si="3"/>
        <v>3</v>
      </c>
      <c r="G6" s="19">
        <f t="shared" si="3"/>
        <v>0</v>
      </c>
      <c r="H6" s="19" t="str">
        <f t="shared" si="3"/>
        <v>滋賀県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80.69</v>
      </c>
      <c r="P6" s="20">
        <f t="shared" si="3"/>
        <v>84.68</v>
      </c>
      <c r="Q6" s="20">
        <f t="shared" si="3"/>
        <v>99.48</v>
      </c>
      <c r="R6" s="20">
        <f t="shared" si="3"/>
        <v>0</v>
      </c>
      <c r="S6" s="20">
        <f t="shared" si="3"/>
        <v>1410534</v>
      </c>
      <c r="T6" s="20">
        <f t="shared" si="3"/>
        <v>4017.38</v>
      </c>
      <c r="U6" s="20">
        <f t="shared" si="3"/>
        <v>351.11</v>
      </c>
      <c r="V6" s="20">
        <f t="shared" si="3"/>
        <v>1186331</v>
      </c>
      <c r="W6" s="20">
        <f t="shared" si="3"/>
        <v>339.72</v>
      </c>
      <c r="X6" s="20">
        <f t="shared" si="3"/>
        <v>3492.08</v>
      </c>
      <c r="Y6" s="21">
        <f>IF(Y7="",NA(),Y7)</f>
        <v>102.65</v>
      </c>
      <c r="Z6" s="21">
        <f t="shared" ref="Z6:AH6" si="4">IF(Z7="",NA(),Z7)</f>
        <v>102.65</v>
      </c>
      <c r="AA6" s="21">
        <f t="shared" si="4"/>
        <v>102.15</v>
      </c>
      <c r="AB6" s="21">
        <f t="shared" si="4"/>
        <v>98</v>
      </c>
      <c r="AC6" s="21">
        <f t="shared" si="4"/>
        <v>100.39</v>
      </c>
      <c r="AD6" s="21">
        <f t="shared" si="4"/>
        <v>100.49</v>
      </c>
      <c r="AE6" s="21">
        <f t="shared" si="4"/>
        <v>101.63</v>
      </c>
      <c r="AF6" s="21">
        <f t="shared" si="4"/>
        <v>100.14</v>
      </c>
      <c r="AG6" s="21">
        <f t="shared" si="4"/>
        <v>99.22</v>
      </c>
      <c r="AH6" s="21">
        <f t="shared" si="4"/>
        <v>100.31</v>
      </c>
      <c r="AI6" s="20" t="str">
        <f>IF(AI7="","",IF(AI7="-","【-】","【"&amp;SUBSTITUTE(TEXT(AI7,"#,##0.00"),"-","△")&amp;"】"))</f>
        <v>【100.34】</v>
      </c>
      <c r="AJ6" s="20">
        <f>IF(AJ7="",NA(),AJ7)</f>
        <v>0</v>
      </c>
      <c r="AK6" s="20">
        <f t="shared" ref="AK6:AS6" si="5">IF(AK7="",NA(),AK7)</f>
        <v>0</v>
      </c>
      <c r="AL6" s="20">
        <f t="shared" si="5"/>
        <v>0</v>
      </c>
      <c r="AM6" s="20">
        <f t="shared" si="5"/>
        <v>0</v>
      </c>
      <c r="AN6" s="20">
        <f t="shared" si="5"/>
        <v>0</v>
      </c>
      <c r="AO6" s="21">
        <f t="shared" si="5"/>
        <v>7.27</v>
      </c>
      <c r="AP6" s="21">
        <f t="shared" si="5"/>
        <v>9.1</v>
      </c>
      <c r="AQ6" s="21">
        <f t="shared" si="5"/>
        <v>10.71</v>
      </c>
      <c r="AR6" s="21">
        <f t="shared" si="5"/>
        <v>11.46</v>
      </c>
      <c r="AS6" s="21">
        <f t="shared" si="5"/>
        <v>9.85</v>
      </c>
      <c r="AT6" s="20" t="str">
        <f>IF(AT7="","",IF(AT7="-","【-】","【"&amp;SUBSTITUTE(TEXT(AT7,"#,##0.00"),"-","△")&amp;"】"))</f>
        <v>【9.79】</v>
      </c>
      <c r="AU6" s="21">
        <f>IF(AU7="",NA(),AU7)</f>
        <v>94.98</v>
      </c>
      <c r="AV6" s="21">
        <f t="shared" ref="AV6:BD6" si="6">IF(AV7="",NA(),AV7)</f>
        <v>88.13</v>
      </c>
      <c r="AW6" s="21">
        <f t="shared" si="6"/>
        <v>99.7</v>
      </c>
      <c r="AX6" s="21">
        <f t="shared" si="6"/>
        <v>96.87</v>
      </c>
      <c r="AY6" s="21">
        <f t="shared" si="6"/>
        <v>97.97</v>
      </c>
      <c r="AZ6" s="21">
        <f t="shared" si="6"/>
        <v>97.37</v>
      </c>
      <c r="BA6" s="21">
        <f t="shared" si="6"/>
        <v>101.14</v>
      </c>
      <c r="BB6" s="21">
        <f t="shared" si="6"/>
        <v>104.74</v>
      </c>
      <c r="BC6" s="21">
        <f t="shared" si="6"/>
        <v>104.74</v>
      </c>
      <c r="BD6" s="21">
        <f t="shared" si="6"/>
        <v>104.66</v>
      </c>
      <c r="BE6" s="20" t="str">
        <f>IF(BE7="","",IF(BE7="-","【-】","【"&amp;SUBSTITUTE(TEXT(BE7,"#,##0.00"),"-","△")&amp;"】"))</f>
        <v>【104.39】</v>
      </c>
      <c r="BF6" s="21">
        <f>IF(BF7="",NA(),BF7)</f>
        <v>349.31</v>
      </c>
      <c r="BG6" s="21">
        <f t="shared" ref="BG6:BO6" si="7">IF(BG7="",NA(),BG7)</f>
        <v>285.22000000000003</v>
      </c>
      <c r="BH6" s="21">
        <f t="shared" si="7"/>
        <v>306.97000000000003</v>
      </c>
      <c r="BI6" s="21">
        <f t="shared" si="7"/>
        <v>330.44</v>
      </c>
      <c r="BJ6" s="21">
        <f t="shared" si="7"/>
        <v>333.71</v>
      </c>
      <c r="BK6" s="21">
        <f t="shared" si="7"/>
        <v>287.39</v>
      </c>
      <c r="BL6" s="21">
        <f t="shared" si="7"/>
        <v>255.67</v>
      </c>
      <c r="BM6" s="21">
        <f t="shared" si="7"/>
        <v>242.44</v>
      </c>
      <c r="BN6" s="21">
        <f t="shared" si="7"/>
        <v>228.09</v>
      </c>
      <c r="BO6" s="21">
        <f t="shared" si="7"/>
        <v>223.54</v>
      </c>
      <c r="BP6" s="20" t="str">
        <f>IF(BP7="","",IF(BP7="-","【-】","【"&amp;SUBSTITUTE(TEXT(BP7,"#,##0.00"),"-","△")&amp;"】"))</f>
        <v>【225.90】</v>
      </c>
      <c r="BQ6" s="20">
        <f>IF(BQ7="",NA(),BQ7)</f>
        <v>0</v>
      </c>
      <c r="BR6" s="20">
        <f t="shared" ref="BR6:BZ6" si="8">IF(BR7="",NA(),BR7)</f>
        <v>0</v>
      </c>
      <c r="BS6" s="20">
        <f t="shared" si="8"/>
        <v>0</v>
      </c>
      <c r="BT6" s="20">
        <f t="shared" si="8"/>
        <v>0</v>
      </c>
      <c r="BU6" s="20">
        <f t="shared" si="8"/>
        <v>0</v>
      </c>
      <c r="BV6" s="20">
        <f t="shared" si="8"/>
        <v>0</v>
      </c>
      <c r="BW6" s="20">
        <f t="shared" si="8"/>
        <v>0</v>
      </c>
      <c r="BX6" s="20">
        <f t="shared" si="8"/>
        <v>0</v>
      </c>
      <c r="BY6" s="20">
        <f t="shared" si="8"/>
        <v>0</v>
      </c>
      <c r="BZ6" s="20">
        <f t="shared" si="8"/>
        <v>0</v>
      </c>
      <c r="CA6" s="20" t="str">
        <f>IF(CA7="","",IF(CA7="-","【-】","【"&amp;SUBSTITUTE(TEXT(CA7,"#,##0.00"),"-","△")&amp;"】"))</f>
        <v>【0.00】</v>
      </c>
      <c r="CB6" s="21">
        <f>IF(CB7="",NA(),CB7)</f>
        <v>47.99</v>
      </c>
      <c r="CC6" s="21">
        <f t="shared" ref="CC6:CK6" si="9">IF(CC7="",NA(),CC7)</f>
        <v>50.21</v>
      </c>
      <c r="CD6" s="21">
        <f t="shared" si="9"/>
        <v>48.45</v>
      </c>
      <c r="CE6" s="21">
        <f t="shared" si="9"/>
        <v>54.13</v>
      </c>
      <c r="CF6" s="21">
        <f t="shared" si="9"/>
        <v>55.42</v>
      </c>
      <c r="CG6" s="21">
        <f t="shared" si="9"/>
        <v>50.64</v>
      </c>
      <c r="CH6" s="21">
        <f t="shared" si="9"/>
        <v>50.67</v>
      </c>
      <c r="CI6" s="21">
        <f t="shared" si="9"/>
        <v>48.7</v>
      </c>
      <c r="CJ6" s="21">
        <f t="shared" si="9"/>
        <v>52.53</v>
      </c>
      <c r="CK6" s="21">
        <f t="shared" si="9"/>
        <v>52.75</v>
      </c>
      <c r="CL6" s="20" t="str">
        <f>IF(CL7="","",IF(CL7="-","【-】","【"&amp;SUBSTITUTE(TEXT(CL7,"#,##0.00"),"-","△")&amp;"】"))</f>
        <v>【52.93】</v>
      </c>
      <c r="CM6" s="21">
        <f>IF(CM7="",NA(),CM7)</f>
        <v>86.88</v>
      </c>
      <c r="CN6" s="21">
        <f t="shared" ref="CN6:CV6" si="10">IF(CN7="",NA(),CN7)</f>
        <v>88.77</v>
      </c>
      <c r="CO6" s="21">
        <f t="shared" si="10"/>
        <v>88.46</v>
      </c>
      <c r="CP6" s="21">
        <f t="shared" si="10"/>
        <v>83.12</v>
      </c>
      <c r="CQ6" s="21">
        <f t="shared" si="10"/>
        <v>82.5</v>
      </c>
      <c r="CR6" s="21">
        <f t="shared" si="10"/>
        <v>67.209999999999994</v>
      </c>
      <c r="CS6" s="21">
        <f t="shared" si="10"/>
        <v>68.2</v>
      </c>
      <c r="CT6" s="21">
        <f t="shared" si="10"/>
        <v>68.05</v>
      </c>
      <c r="CU6" s="21">
        <f t="shared" si="10"/>
        <v>67.099999999999994</v>
      </c>
      <c r="CV6" s="21">
        <f t="shared" si="10"/>
        <v>71.900000000000006</v>
      </c>
      <c r="CW6" s="20" t="str">
        <f>IF(CW7="","",IF(CW7="-","【-】","【"&amp;SUBSTITUTE(TEXT(CW7,"#,##0.00"),"-","△")&amp;"】"))</f>
        <v>【71.88】</v>
      </c>
      <c r="CX6" s="21">
        <f>IF(CX7="",NA(),CX7)</f>
        <v>93.44</v>
      </c>
      <c r="CY6" s="21">
        <f t="shared" ref="CY6:DG6" si="11">IF(CY7="",NA(),CY7)</f>
        <v>93.73</v>
      </c>
      <c r="CZ6" s="21">
        <f t="shared" si="11"/>
        <v>94.34</v>
      </c>
      <c r="DA6" s="21">
        <f t="shared" si="11"/>
        <v>94.77</v>
      </c>
      <c r="DB6" s="21">
        <f t="shared" si="11"/>
        <v>95</v>
      </c>
      <c r="DC6" s="21">
        <f t="shared" si="11"/>
        <v>93.21</v>
      </c>
      <c r="DD6" s="21">
        <f t="shared" si="11"/>
        <v>94.01</v>
      </c>
      <c r="DE6" s="21">
        <f t="shared" si="11"/>
        <v>94.14</v>
      </c>
      <c r="DF6" s="21">
        <f t="shared" si="11"/>
        <v>94.02</v>
      </c>
      <c r="DG6" s="21">
        <f t="shared" si="11"/>
        <v>94.43</v>
      </c>
      <c r="DH6" s="20" t="str">
        <f>IF(DH7="","",IF(DH7="-","【-】","【"&amp;SUBSTITUTE(TEXT(DH7,"#,##0.00"),"-","△")&amp;"】"))</f>
        <v>【94.36】</v>
      </c>
      <c r="DI6" s="21">
        <f>IF(DI7="",NA(),DI7)</f>
        <v>4.84</v>
      </c>
      <c r="DJ6" s="21">
        <f t="shared" ref="DJ6:DR6" si="12">IF(DJ7="",NA(),DJ7)</f>
        <v>9.2100000000000009</v>
      </c>
      <c r="DK6" s="21">
        <f t="shared" si="12"/>
        <v>13.49</v>
      </c>
      <c r="DL6" s="21">
        <f t="shared" si="12"/>
        <v>17.3</v>
      </c>
      <c r="DM6" s="21">
        <f t="shared" si="12"/>
        <v>21.15</v>
      </c>
      <c r="DN6" s="21">
        <f t="shared" si="12"/>
        <v>39.35</v>
      </c>
      <c r="DO6" s="21">
        <f t="shared" si="12"/>
        <v>31.96</v>
      </c>
      <c r="DP6" s="21">
        <f t="shared" si="12"/>
        <v>34.17</v>
      </c>
      <c r="DQ6" s="21">
        <f t="shared" si="12"/>
        <v>36.770000000000003</v>
      </c>
      <c r="DR6" s="21">
        <f t="shared" si="12"/>
        <v>41.04</v>
      </c>
      <c r="DS6" s="20" t="str">
        <f>IF(DS7="","",IF(DS7="-","【-】","【"&amp;SUBSTITUTE(TEXT(DS7,"#,##0.00"),"-","△")&amp;"】"))</f>
        <v>【40.81】</v>
      </c>
      <c r="DT6" s="20">
        <f>IF(DT7="",NA(),DT7)</f>
        <v>0</v>
      </c>
      <c r="DU6" s="20">
        <f t="shared" ref="DU6:EC6" si="13">IF(DU7="",NA(),DU7)</f>
        <v>0</v>
      </c>
      <c r="DV6" s="20">
        <f t="shared" si="13"/>
        <v>0</v>
      </c>
      <c r="DW6" s="20">
        <f t="shared" si="13"/>
        <v>0</v>
      </c>
      <c r="DX6" s="20">
        <f t="shared" si="13"/>
        <v>0</v>
      </c>
      <c r="DY6" s="21">
        <f t="shared" si="13"/>
        <v>1.17</v>
      </c>
      <c r="DZ6" s="21">
        <f t="shared" si="13"/>
        <v>0.93</v>
      </c>
      <c r="EA6" s="21">
        <f t="shared" si="13"/>
        <v>1.04</v>
      </c>
      <c r="EB6" s="21">
        <f t="shared" si="13"/>
        <v>1.26</v>
      </c>
      <c r="EC6" s="21">
        <f t="shared" si="13"/>
        <v>1.64</v>
      </c>
      <c r="ED6" s="20" t="str">
        <f>IF(ED7="","",IF(ED7="-","【-】","【"&amp;SUBSTITUTE(TEXT(ED7,"#,##0.00"),"-","△")&amp;"】"))</f>
        <v>【1.62】</v>
      </c>
      <c r="EE6" s="20">
        <f>IF(EE7="",NA(),EE7)</f>
        <v>0</v>
      </c>
      <c r="EF6" s="20">
        <f t="shared" ref="EF6:EN6" si="14">IF(EF7="",NA(),EF7)</f>
        <v>0</v>
      </c>
      <c r="EG6" s="20">
        <f t="shared" si="14"/>
        <v>0</v>
      </c>
      <c r="EH6" s="20">
        <f t="shared" si="14"/>
        <v>0</v>
      </c>
      <c r="EI6" s="20">
        <f t="shared" si="14"/>
        <v>0</v>
      </c>
      <c r="EJ6" s="21">
        <f t="shared" si="14"/>
        <v>7.0000000000000007E-2</v>
      </c>
      <c r="EK6" s="21">
        <f t="shared" si="14"/>
        <v>1.87</v>
      </c>
      <c r="EL6" s="21">
        <f t="shared" si="14"/>
        <v>0.1</v>
      </c>
      <c r="EM6" s="21">
        <f t="shared" si="14"/>
        <v>0.09</v>
      </c>
      <c r="EN6" s="21">
        <f t="shared" si="14"/>
        <v>0.06</v>
      </c>
      <c r="EO6" s="20" t="str">
        <f>IF(EO7="","",IF(EO7="-","【-】","【"&amp;SUBSTITUTE(TEXT(EO7,"#,##0.00"),"-","△")&amp;"】"))</f>
        <v>【0.06】</v>
      </c>
    </row>
    <row r="7" spans="1:148" s="22" customFormat="1" x14ac:dyDescent="0.15">
      <c r="A7" s="14"/>
      <c r="B7" s="23">
        <v>2023</v>
      </c>
      <c r="C7" s="23">
        <v>250007</v>
      </c>
      <c r="D7" s="23">
        <v>46</v>
      </c>
      <c r="E7" s="23">
        <v>17</v>
      </c>
      <c r="F7" s="23">
        <v>3</v>
      </c>
      <c r="G7" s="23">
        <v>0</v>
      </c>
      <c r="H7" s="23" t="s">
        <v>95</v>
      </c>
      <c r="I7" s="23" t="s">
        <v>96</v>
      </c>
      <c r="J7" s="23" t="s">
        <v>97</v>
      </c>
      <c r="K7" s="23" t="s">
        <v>98</v>
      </c>
      <c r="L7" s="23" t="s">
        <v>99</v>
      </c>
      <c r="M7" s="23" t="s">
        <v>100</v>
      </c>
      <c r="N7" s="24" t="s">
        <v>101</v>
      </c>
      <c r="O7" s="24">
        <v>80.69</v>
      </c>
      <c r="P7" s="24">
        <v>84.68</v>
      </c>
      <c r="Q7" s="24">
        <v>99.48</v>
      </c>
      <c r="R7" s="24">
        <v>0</v>
      </c>
      <c r="S7" s="24">
        <v>1410534</v>
      </c>
      <c r="T7" s="24">
        <v>4017.38</v>
      </c>
      <c r="U7" s="24">
        <v>351.11</v>
      </c>
      <c r="V7" s="24">
        <v>1186331</v>
      </c>
      <c r="W7" s="24">
        <v>339.72</v>
      </c>
      <c r="X7" s="24">
        <v>3492.08</v>
      </c>
      <c r="Y7" s="24">
        <v>102.65</v>
      </c>
      <c r="Z7" s="24">
        <v>102.65</v>
      </c>
      <c r="AA7" s="24">
        <v>102.15</v>
      </c>
      <c r="AB7" s="24">
        <v>98</v>
      </c>
      <c r="AC7" s="24">
        <v>100.39</v>
      </c>
      <c r="AD7" s="24">
        <v>100.49</v>
      </c>
      <c r="AE7" s="24">
        <v>101.63</v>
      </c>
      <c r="AF7" s="24">
        <v>100.14</v>
      </c>
      <c r="AG7" s="24">
        <v>99.22</v>
      </c>
      <c r="AH7" s="24">
        <v>100.31</v>
      </c>
      <c r="AI7" s="24">
        <v>100.34</v>
      </c>
      <c r="AJ7" s="24">
        <v>0</v>
      </c>
      <c r="AK7" s="24">
        <v>0</v>
      </c>
      <c r="AL7" s="24">
        <v>0</v>
      </c>
      <c r="AM7" s="24">
        <v>0</v>
      </c>
      <c r="AN7" s="24">
        <v>0</v>
      </c>
      <c r="AO7" s="24">
        <v>7.27</v>
      </c>
      <c r="AP7" s="24">
        <v>9.1</v>
      </c>
      <c r="AQ7" s="24">
        <v>10.71</v>
      </c>
      <c r="AR7" s="24">
        <v>11.46</v>
      </c>
      <c r="AS7" s="24">
        <v>9.85</v>
      </c>
      <c r="AT7" s="24">
        <v>9.7899999999999991</v>
      </c>
      <c r="AU7" s="24">
        <v>94.98</v>
      </c>
      <c r="AV7" s="24">
        <v>88.13</v>
      </c>
      <c r="AW7" s="24">
        <v>99.7</v>
      </c>
      <c r="AX7" s="24">
        <v>96.87</v>
      </c>
      <c r="AY7" s="24">
        <v>97.97</v>
      </c>
      <c r="AZ7" s="24">
        <v>97.37</v>
      </c>
      <c r="BA7" s="24">
        <v>101.14</v>
      </c>
      <c r="BB7" s="24">
        <v>104.74</v>
      </c>
      <c r="BC7" s="24">
        <v>104.74</v>
      </c>
      <c r="BD7" s="24">
        <v>104.66</v>
      </c>
      <c r="BE7" s="24">
        <v>104.39</v>
      </c>
      <c r="BF7" s="24">
        <v>349.31</v>
      </c>
      <c r="BG7" s="24">
        <v>285.22000000000003</v>
      </c>
      <c r="BH7" s="24">
        <v>306.97000000000003</v>
      </c>
      <c r="BI7" s="24">
        <v>330.44</v>
      </c>
      <c r="BJ7" s="24">
        <v>333.71</v>
      </c>
      <c r="BK7" s="24">
        <v>287.39</v>
      </c>
      <c r="BL7" s="24">
        <v>255.67</v>
      </c>
      <c r="BM7" s="24">
        <v>242.44</v>
      </c>
      <c r="BN7" s="24">
        <v>228.09</v>
      </c>
      <c r="BO7" s="24">
        <v>223.54</v>
      </c>
      <c r="BP7" s="24">
        <v>225.9</v>
      </c>
      <c r="BQ7" s="24">
        <v>0</v>
      </c>
      <c r="BR7" s="24">
        <v>0</v>
      </c>
      <c r="BS7" s="24">
        <v>0</v>
      </c>
      <c r="BT7" s="24">
        <v>0</v>
      </c>
      <c r="BU7" s="24">
        <v>0</v>
      </c>
      <c r="BV7" s="24">
        <v>0</v>
      </c>
      <c r="BW7" s="24">
        <v>0</v>
      </c>
      <c r="BX7" s="24">
        <v>0</v>
      </c>
      <c r="BY7" s="24">
        <v>0</v>
      </c>
      <c r="BZ7" s="24">
        <v>0</v>
      </c>
      <c r="CA7" s="24">
        <v>0</v>
      </c>
      <c r="CB7" s="24">
        <v>47.99</v>
      </c>
      <c r="CC7" s="24">
        <v>50.21</v>
      </c>
      <c r="CD7" s="24">
        <v>48.45</v>
      </c>
      <c r="CE7" s="24">
        <v>54.13</v>
      </c>
      <c r="CF7" s="24">
        <v>55.42</v>
      </c>
      <c r="CG7" s="24">
        <v>50.64</v>
      </c>
      <c r="CH7" s="24">
        <v>50.67</v>
      </c>
      <c r="CI7" s="24">
        <v>48.7</v>
      </c>
      <c r="CJ7" s="24">
        <v>52.53</v>
      </c>
      <c r="CK7" s="24">
        <v>52.75</v>
      </c>
      <c r="CL7" s="24">
        <v>52.93</v>
      </c>
      <c r="CM7" s="24">
        <v>86.88</v>
      </c>
      <c r="CN7" s="24">
        <v>88.77</v>
      </c>
      <c r="CO7" s="24">
        <v>88.46</v>
      </c>
      <c r="CP7" s="24">
        <v>83.12</v>
      </c>
      <c r="CQ7" s="24">
        <v>82.5</v>
      </c>
      <c r="CR7" s="24">
        <v>67.209999999999994</v>
      </c>
      <c r="CS7" s="24">
        <v>68.2</v>
      </c>
      <c r="CT7" s="24">
        <v>68.05</v>
      </c>
      <c r="CU7" s="24">
        <v>67.099999999999994</v>
      </c>
      <c r="CV7" s="24">
        <v>71.900000000000006</v>
      </c>
      <c r="CW7" s="24">
        <v>71.88</v>
      </c>
      <c r="CX7" s="24">
        <v>93.44</v>
      </c>
      <c r="CY7" s="24">
        <v>93.73</v>
      </c>
      <c r="CZ7" s="24">
        <v>94.34</v>
      </c>
      <c r="DA7" s="24">
        <v>94.77</v>
      </c>
      <c r="DB7" s="24">
        <v>95</v>
      </c>
      <c r="DC7" s="24">
        <v>93.21</v>
      </c>
      <c r="DD7" s="24">
        <v>94.01</v>
      </c>
      <c r="DE7" s="24">
        <v>94.14</v>
      </c>
      <c r="DF7" s="24">
        <v>94.02</v>
      </c>
      <c r="DG7" s="24">
        <v>94.43</v>
      </c>
      <c r="DH7" s="24">
        <v>94.36</v>
      </c>
      <c r="DI7" s="24">
        <v>4.84</v>
      </c>
      <c r="DJ7" s="24">
        <v>9.2100000000000009</v>
      </c>
      <c r="DK7" s="24">
        <v>13.49</v>
      </c>
      <c r="DL7" s="24">
        <v>17.3</v>
      </c>
      <c r="DM7" s="24">
        <v>21.15</v>
      </c>
      <c r="DN7" s="24">
        <v>39.35</v>
      </c>
      <c r="DO7" s="24">
        <v>31.96</v>
      </c>
      <c r="DP7" s="24">
        <v>34.17</v>
      </c>
      <c r="DQ7" s="24">
        <v>36.770000000000003</v>
      </c>
      <c r="DR7" s="24">
        <v>41.04</v>
      </c>
      <c r="DS7" s="24">
        <v>40.81</v>
      </c>
      <c r="DT7" s="24">
        <v>0</v>
      </c>
      <c r="DU7" s="24">
        <v>0</v>
      </c>
      <c r="DV7" s="24">
        <v>0</v>
      </c>
      <c r="DW7" s="24">
        <v>0</v>
      </c>
      <c r="DX7" s="24">
        <v>0</v>
      </c>
      <c r="DY7" s="24">
        <v>1.17</v>
      </c>
      <c r="DZ7" s="24">
        <v>0.93</v>
      </c>
      <c r="EA7" s="24">
        <v>1.04</v>
      </c>
      <c r="EB7" s="24">
        <v>1.26</v>
      </c>
      <c r="EC7" s="24">
        <v>1.64</v>
      </c>
      <c r="ED7" s="24">
        <v>1.62</v>
      </c>
      <c r="EE7" s="24">
        <v>0</v>
      </c>
      <c r="EF7" s="24">
        <v>0</v>
      </c>
      <c r="EG7" s="24">
        <v>0</v>
      </c>
      <c r="EH7" s="24">
        <v>0</v>
      </c>
      <c r="EI7" s="24">
        <v>0</v>
      </c>
      <c r="EJ7" s="24">
        <v>7.0000000000000007E-2</v>
      </c>
      <c r="EK7" s="24">
        <v>1.87</v>
      </c>
      <c r="EL7" s="24">
        <v>0.1</v>
      </c>
      <c r="EM7" s="24">
        <v>0.09</v>
      </c>
      <c r="EN7" s="24">
        <v>0.06</v>
      </c>
      <c r="EO7" s="24">
        <v>0.06</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BB8B1168-9E8E-4136-9AFB-EBB122CAAC06}"/>
</file>

<file path=customXml/itemProps2.xml><?xml version="1.0" encoding="utf-8"?>
<ds:datastoreItem xmlns:ds="http://schemas.openxmlformats.org/officeDocument/2006/customXml" ds:itemID="{F4004ABB-0E57-4164-B305-934ECA52F7C1}"/>
</file>

<file path=customXml/itemProps3.xml><?xml version="1.0" encoding="utf-8"?>
<ds:datastoreItem xmlns:ds="http://schemas.openxmlformats.org/officeDocument/2006/customXml" ds:itemID="{5B3728D9-9396-4EB4-9B8A-D1A5B16B9C0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2025-02-15T05:50:15Z</dcterms:created>
  <dcterms:modified xsi:type="dcterms:W3CDTF">2025-02-15T05:50:25Z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